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2B633A85-95D1-4ECE-A70F-165A88C9D81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Team Results" sheetId="18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0" l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25" i="10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7" i="10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3" i="10"/>
  <c r="K4" i="10" s="1"/>
  <c r="K5" i="10" s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64" i="7"/>
  <c r="K65" i="7" s="1"/>
  <c r="K66" i="7" s="1"/>
  <c r="K67" i="7" s="1"/>
  <c r="K68" i="7" s="1"/>
  <c r="K69" i="7" s="1"/>
  <c r="K70" i="7" s="1"/>
  <c r="K71" i="7" s="1"/>
  <c r="K72" i="7" s="1"/>
  <c r="K63" i="7"/>
  <c r="K44" i="7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19" i="7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78" i="4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77" i="4"/>
  <c r="K53" i="4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23" i="4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3" i="5"/>
  <c r="K4" i="5" s="1"/>
  <c r="K5" i="5" s="1"/>
  <c r="K6" i="5" s="1"/>
  <c r="K7" i="5" s="1"/>
  <c r="K8" i="5" s="1"/>
  <c r="K9" i="5" s="1"/>
  <c r="K10" i="5" s="1"/>
  <c r="K11" i="5" s="1"/>
  <c r="K17" i="11"/>
  <c r="K18" i="11"/>
  <c r="K19" i="11" s="1"/>
  <c r="K20" i="11" s="1"/>
  <c r="K21" i="11" s="1"/>
  <c r="K16" i="11"/>
  <c r="K11" i="11"/>
  <c r="K12" i="11" s="1"/>
  <c r="K13" i="11" s="1"/>
  <c r="K10" i="11"/>
  <c r="L4" i="12"/>
  <c r="L5" i="12" s="1"/>
  <c r="L6" i="12" s="1"/>
  <c r="L9" i="12" s="1"/>
  <c r="L10" i="12" s="1"/>
  <c r="L11" i="12" s="1"/>
  <c r="L14" i="12" s="1"/>
  <c r="L15" i="12" s="1"/>
  <c r="L16" i="12" s="1"/>
  <c r="L17" i="12" s="1"/>
  <c r="L18" i="12" s="1"/>
  <c r="L21" i="12" s="1"/>
  <c r="L22" i="12" s="1"/>
  <c r="L23" i="12" s="1"/>
  <c r="L24" i="12" s="1"/>
  <c r="L25" i="12" s="1"/>
  <c r="L26" i="12" s="1"/>
  <c r="K10" i="8"/>
  <c r="K11" i="8" s="1"/>
  <c r="K12" i="8" s="1"/>
  <c r="K13" i="8" s="1"/>
  <c r="K14" i="8" s="1"/>
  <c r="K15" i="8" s="1"/>
  <c r="F7" i="8"/>
  <c r="G7" i="8"/>
  <c r="H7" i="8"/>
  <c r="I7" i="8"/>
  <c r="J7" i="8"/>
  <c r="L74" i="16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52" i="16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51" i="16"/>
  <c r="L33" i="16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" i="16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45" i="14"/>
  <c r="L46" i="14" s="1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1" i="14" s="1"/>
  <c r="L62" i="14" s="1"/>
  <c r="L25" i="14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16" i="14"/>
  <c r="L17" i="14" s="1"/>
  <c r="L18" i="14" s="1"/>
  <c r="L19" i="14" s="1"/>
  <c r="L20" i="14" s="1"/>
  <c r="L21" i="14" s="1"/>
  <c r="L22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43" i="15"/>
  <c r="L44" i="15" s="1"/>
  <c r="L45" i="15" s="1"/>
  <c r="L46" i="15" s="1"/>
  <c r="L47" i="15" s="1"/>
  <c r="L48" i="15" s="1"/>
  <c r="L49" i="15" s="1"/>
  <c r="L50" i="15" s="1"/>
  <c r="L51" i="15" s="1"/>
  <c r="L36" i="15"/>
  <c r="L37" i="15" s="1"/>
  <c r="L38" i="15" s="1"/>
  <c r="L39" i="15" s="1"/>
  <c r="L40" i="15" s="1"/>
  <c r="L18" i="15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" i="15"/>
  <c r="L4" i="15" s="1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65" i="17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L84" i="17" s="1"/>
  <c r="L85" i="17" s="1"/>
  <c r="L86" i="17" s="1"/>
  <c r="L87" i="17" s="1"/>
  <c r="L88" i="17" s="1"/>
  <c r="L89" i="17" s="1"/>
  <c r="L90" i="17" s="1"/>
  <c r="L48" i="17"/>
  <c r="L49" i="17" s="1"/>
  <c r="L50" i="17" s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G52" i="17"/>
  <c r="K59" i="17"/>
  <c r="J59" i="17"/>
  <c r="I59" i="17"/>
  <c r="H59" i="17"/>
  <c r="G59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L34" i="17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K34" i="17"/>
  <c r="J34" i="17"/>
  <c r="I34" i="17"/>
  <c r="H34" i="17"/>
  <c r="G34" i="17"/>
  <c r="K33" i="17"/>
  <c r="J33" i="17"/>
  <c r="I33" i="17"/>
  <c r="H33" i="17"/>
  <c r="G33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J6" i="17"/>
  <c r="I6" i="17"/>
  <c r="H6" i="17"/>
  <c r="G6" i="17"/>
  <c r="L5" i="17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K5" i="17"/>
  <c r="J5" i="17"/>
  <c r="I5" i="17"/>
  <c r="H5" i="17"/>
  <c r="G5" i="17"/>
  <c r="K4" i="17"/>
  <c r="J4" i="17"/>
  <c r="I4" i="17"/>
  <c r="H4" i="17"/>
  <c r="G4" i="17"/>
  <c r="K73" i="17"/>
  <c r="J73" i="17"/>
  <c r="I73" i="17"/>
  <c r="H73" i="17"/>
  <c r="G73" i="17"/>
  <c r="K85" i="17"/>
  <c r="J85" i="17"/>
  <c r="I85" i="17"/>
  <c r="H85" i="17"/>
  <c r="G85" i="17"/>
  <c r="K58" i="17"/>
  <c r="J58" i="17"/>
  <c r="I58" i="17"/>
  <c r="H58" i="17"/>
  <c r="G58" i="17"/>
  <c r="K62" i="17"/>
  <c r="J62" i="17"/>
  <c r="I62" i="17"/>
  <c r="H62" i="17"/>
  <c r="G62" i="17"/>
  <c r="K82" i="17"/>
  <c r="J82" i="17"/>
  <c r="I82" i="17"/>
  <c r="H82" i="17"/>
  <c r="G82" i="17"/>
  <c r="K89" i="17"/>
  <c r="J89" i="17"/>
  <c r="I89" i="17"/>
  <c r="H89" i="17"/>
  <c r="G89" i="17"/>
  <c r="K76" i="17"/>
  <c r="J76" i="17"/>
  <c r="I76" i="17"/>
  <c r="H76" i="17"/>
  <c r="G76" i="17"/>
  <c r="K86" i="17"/>
  <c r="J86" i="17"/>
  <c r="I86" i="17"/>
  <c r="H86" i="17"/>
  <c r="G86" i="17"/>
  <c r="K81" i="17"/>
  <c r="J81" i="17"/>
  <c r="I81" i="17"/>
  <c r="H81" i="17"/>
  <c r="G81" i="17"/>
  <c r="K84" i="17"/>
  <c r="J84" i="17"/>
  <c r="I84" i="17"/>
  <c r="H84" i="17"/>
  <c r="G84" i="17"/>
  <c r="K56" i="17"/>
  <c r="J56" i="17"/>
  <c r="I56" i="17"/>
  <c r="H56" i="17"/>
  <c r="G56" i="17"/>
  <c r="K47" i="17"/>
  <c r="J47" i="17"/>
  <c r="I47" i="17"/>
  <c r="H47" i="17"/>
  <c r="G47" i="17"/>
  <c r="K88" i="17"/>
  <c r="J88" i="17"/>
  <c r="I88" i="17"/>
  <c r="H88" i="17"/>
  <c r="G88" i="17"/>
  <c r="K80" i="17"/>
  <c r="J80" i="17"/>
  <c r="I80" i="17"/>
  <c r="H80" i="17"/>
  <c r="G80" i="17"/>
  <c r="K87" i="17"/>
  <c r="J87" i="17"/>
  <c r="I87" i="17"/>
  <c r="H87" i="17"/>
  <c r="G87" i="17"/>
  <c r="K78" i="17"/>
  <c r="J78" i="17"/>
  <c r="I78" i="17"/>
  <c r="H78" i="17"/>
  <c r="G78" i="17"/>
  <c r="K49" i="17"/>
  <c r="J49" i="17"/>
  <c r="I49" i="17"/>
  <c r="H49" i="17"/>
  <c r="G49" i="17"/>
  <c r="K60" i="17"/>
  <c r="J60" i="17"/>
  <c r="I60" i="17"/>
  <c r="H60" i="17"/>
  <c r="G60" i="17"/>
  <c r="K57" i="17"/>
  <c r="J57" i="17"/>
  <c r="I57" i="17"/>
  <c r="H57" i="17"/>
  <c r="G57" i="17"/>
  <c r="K74" i="17"/>
  <c r="J74" i="17"/>
  <c r="I74" i="17"/>
  <c r="H74" i="17"/>
  <c r="G74" i="17"/>
  <c r="K67" i="17"/>
  <c r="J67" i="17"/>
  <c r="I67" i="17"/>
  <c r="H67" i="17"/>
  <c r="G67" i="17"/>
  <c r="K71" i="17"/>
  <c r="J71" i="17"/>
  <c r="I71" i="17"/>
  <c r="H71" i="17"/>
  <c r="G71" i="17"/>
  <c r="K65" i="17"/>
  <c r="J65" i="17"/>
  <c r="I65" i="17"/>
  <c r="H65" i="17"/>
  <c r="G65" i="17"/>
  <c r="K51" i="17"/>
  <c r="J51" i="17"/>
  <c r="I51" i="17"/>
  <c r="H51" i="17"/>
  <c r="G51" i="17"/>
  <c r="K61" i="17"/>
  <c r="J61" i="17"/>
  <c r="I61" i="17"/>
  <c r="H61" i="17"/>
  <c r="G61" i="17"/>
  <c r="K90" i="17"/>
  <c r="J90" i="17"/>
  <c r="I90" i="17"/>
  <c r="H90" i="17"/>
  <c r="G90" i="17"/>
  <c r="K53" i="17"/>
  <c r="J53" i="17"/>
  <c r="I53" i="17"/>
  <c r="H53" i="17"/>
  <c r="G53" i="17"/>
  <c r="K50" i="17"/>
  <c r="J50" i="17"/>
  <c r="I50" i="17"/>
  <c r="H50" i="17"/>
  <c r="G50" i="17"/>
  <c r="K72" i="17"/>
  <c r="J72" i="17"/>
  <c r="I72" i="17"/>
  <c r="H72" i="17"/>
  <c r="G72" i="17"/>
  <c r="K79" i="17"/>
  <c r="J79" i="17"/>
  <c r="I79" i="17"/>
  <c r="H79" i="17"/>
  <c r="G79" i="17"/>
  <c r="K83" i="17"/>
  <c r="J83" i="17"/>
  <c r="I83" i="17"/>
  <c r="H83" i="17"/>
  <c r="G83" i="17"/>
  <c r="K48" i="17"/>
  <c r="J48" i="17"/>
  <c r="I48" i="17"/>
  <c r="H48" i="17"/>
  <c r="G48" i="17"/>
  <c r="K69" i="17"/>
  <c r="J69" i="17"/>
  <c r="I69" i="17"/>
  <c r="H69" i="17"/>
  <c r="G69" i="17"/>
  <c r="K66" i="17"/>
  <c r="J66" i="17"/>
  <c r="I66" i="17"/>
  <c r="H66" i="17"/>
  <c r="G66" i="17"/>
  <c r="K64" i="17"/>
  <c r="J64" i="17"/>
  <c r="I64" i="17"/>
  <c r="H64" i="17"/>
  <c r="G64" i="17"/>
  <c r="K68" i="17"/>
  <c r="J68" i="17"/>
  <c r="I68" i="17"/>
  <c r="H68" i="17"/>
  <c r="G68" i="17"/>
  <c r="K77" i="17"/>
  <c r="J77" i="17"/>
  <c r="I77" i="17"/>
  <c r="H77" i="17"/>
  <c r="G77" i="17"/>
  <c r="K75" i="17"/>
  <c r="J75" i="17"/>
  <c r="I75" i="17"/>
  <c r="H75" i="17"/>
  <c r="G75" i="17"/>
  <c r="K70" i="17"/>
  <c r="J70" i="17"/>
  <c r="I70" i="17"/>
  <c r="H70" i="17"/>
  <c r="G70" i="17"/>
  <c r="K54" i="17"/>
  <c r="J54" i="17"/>
  <c r="I54" i="17"/>
  <c r="H54" i="17"/>
  <c r="G54" i="17"/>
  <c r="K55" i="17"/>
  <c r="J55" i="17"/>
  <c r="I55" i="17"/>
  <c r="H55" i="17"/>
  <c r="G55" i="17"/>
  <c r="K52" i="17"/>
  <c r="J52" i="17"/>
  <c r="I52" i="17"/>
  <c r="H52" i="17"/>
  <c r="X181" i="16"/>
  <c r="V181" i="16"/>
  <c r="U181" i="16"/>
  <c r="T181" i="16"/>
  <c r="S181" i="16"/>
  <c r="R181" i="16"/>
  <c r="Q181" i="16"/>
  <c r="P181" i="16"/>
  <c r="O181" i="16"/>
  <c r="N181" i="16"/>
  <c r="M181" i="16"/>
  <c r="L181" i="16"/>
  <c r="K181" i="16"/>
  <c r="J181" i="16"/>
  <c r="I181" i="16"/>
  <c r="H181" i="16"/>
  <c r="G181" i="16"/>
  <c r="F181" i="16"/>
  <c r="E181" i="16"/>
  <c r="D181" i="16"/>
  <c r="C181" i="16"/>
  <c r="B181" i="16"/>
  <c r="X179" i="16"/>
  <c r="X183" i="16" s="1"/>
  <c r="V179" i="16"/>
  <c r="V183" i="16" s="1"/>
  <c r="U179" i="16"/>
  <c r="U183" i="16" s="1"/>
  <c r="T179" i="16"/>
  <c r="T183" i="16" s="1"/>
  <c r="S179" i="16"/>
  <c r="S183" i="16" s="1"/>
  <c r="R179" i="16"/>
  <c r="R183" i="16" s="1"/>
  <c r="Q179" i="16"/>
  <c r="Q183" i="16" s="1"/>
  <c r="P179" i="16"/>
  <c r="P183" i="16" s="1"/>
  <c r="O179" i="16"/>
  <c r="O183" i="16" s="1"/>
  <c r="N179" i="16"/>
  <c r="N183" i="16" s="1"/>
  <c r="M179" i="16"/>
  <c r="M183" i="16" s="1"/>
  <c r="L179" i="16"/>
  <c r="L183" i="16" s="1"/>
  <c r="K179" i="16"/>
  <c r="K183" i="16" s="1"/>
  <c r="J179" i="16"/>
  <c r="J183" i="16" s="1"/>
  <c r="I179" i="16"/>
  <c r="I183" i="16" s="1"/>
  <c r="H179" i="16"/>
  <c r="H183" i="16" s="1"/>
  <c r="G179" i="16"/>
  <c r="G183" i="16" s="1"/>
  <c r="F179" i="16"/>
  <c r="F183" i="16" s="1"/>
  <c r="E179" i="16"/>
  <c r="E183" i="16" s="1"/>
  <c r="D179" i="16"/>
  <c r="D183" i="16" s="1"/>
  <c r="C179" i="16"/>
  <c r="C183" i="16" s="1"/>
  <c r="B179" i="16"/>
  <c r="B183" i="16" s="1"/>
  <c r="K89" i="16"/>
  <c r="J89" i="16"/>
  <c r="I89" i="16"/>
  <c r="H89" i="16"/>
  <c r="G89" i="16"/>
  <c r="K87" i="16"/>
  <c r="J87" i="16"/>
  <c r="I87" i="16"/>
  <c r="H87" i="16"/>
  <c r="G87" i="16"/>
  <c r="K71" i="16"/>
  <c r="J71" i="16"/>
  <c r="I71" i="16"/>
  <c r="H71" i="16"/>
  <c r="G71" i="16"/>
  <c r="K63" i="16"/>
  <c r="J63" i="16"/>
  <c r="I63" i="16"/>
  <c r="H63" i="16"/>
  <c r="G63" i="16"/>
  <c r="K43" i="16"/>
  <c r="J43" i="16"/>
  <c r="I43" i="16"/>
  <c r="H43" i="16"/>
  <c r="G43" i="16"/>
  <c r="K10" i="16"/>
  <c r="J10" i="16"/>
  <c r="I10" i="16"/>
  <c r="H10" i="16"/>
  <c r="G10" i="16"/>
  <c r="K20" i="16"/>
  <c r="J20" i="16"/>
  <c r="I20" i="16"/>
  <c r="H20" i="16"/>
  <c r="G20" i="16"/>
  <c r="K27" i="16"/>
  <c r="J27" i="16"/>
  <c r="I27" i="16"/>
  <c r="H27" i="16"/>
  <c r="G27" i="16"/>
  <c r="K30" i="16"/>
  <c r="J30" i="16"/>
  <c r="I30" i="16"/>
  <c r="H30" i="16"/>
  <c r="G30" i="16"/>
  <c r="K36" i="16"/>
  <c r="J36" i="16"/>
  <c r="I36" i="16"/>
  <c r="H36" i="16"/>
  <c r="G36" i="16"/>
  <c r="K12" i="16"/>
  <c r="J12" i="16"/>
  <c r="I12" i="16"/>
  <c r="H12" i="16"/>
  <c r="G12" i="16"/>
  <c r="K59" i="16"/>
  <c r="J59" i="16"/>
  <c r="I59" i="16"/>
  <c r="H59" i="16"/>
  <c r="G59" i="16"/>
  <c r="K62" i="16"/>
  <c r="J62" i="16"/>
  <c r="I62" i="16"/>
  <c r="H62" i="16"/>
  <c r="G62" i="16"/>
  <c r="K8" i="16"/>
  <c r="J8" i="16"/>
  <c r="I8" i="16"/>
  <c r="H8" i="16"/>
  <c r="G8" i="16"/>
  <c r="K26" i="16"/>
  <c r="J26" i="16"/>
  <c r="I26" i="16"/>
  <c r="H26" i="16"/>
  <c r="G26" i="16"/>
  <c r="K3" i="16"/>
  <c r="J3" i="16"/>
  <c r="I3" i="16"/>
  <c r="H3" i="16"/>
  <c r="G3" i="16"/>
  <c r="K76" i="16"/>
  <c r="J76" i="16"/>
  <c r="I76" i="16"/>
  <c r="H76" i="16"/>
  <c r="G76" i="16"/>
  <c r="K81" i="16"/>
  <c r="J81" i="16"/>
  <c r="I81" i="16"/>
  <c r="H81" i="16"/>
  <c r="G81" i="16"/>
  <c r="K54" i="16"/>
  <c r="J54" i="16"/>
  <c r="I54" i="16"/>
  <c r="H54" i="16"/>
  <c r="G54" i="16"/>
  <c r="K52" i="16"/>
  <c r="J52" i="16"/>
  <c r="I52" i="16"/>
  <c r="H52" i="16"/>
  <c r="G52" i="16"/>
  <c r="K46" i="16"/>
  <c r="J46" i="16"/>
  <c r="I46" i="16"/>
  <c r="H46" i="16"/>
  <c r="G46" i="16"/>
  <c r="K16" i="16"/>
  <c r="J16" i="16"/>
  <c r="I16" i="16"/>
  <c r="H16" i="16"/>
  <c r="G16" i="16"/>
  <c r="K9" i="16"/>
  <c r="J9" i="16"/>
  <c r="I9" i="16"/>
  <c r="H9" i="16"/>
  <c r="G9" i="16"/>
  <c r="K7" i="16"/>
  <c r="J7" i="16"/>
  <c r="I7" i="16"/>
  <c r="H7" i="16"/>
  <c r="G7" i="16"/>
  <c r="K74" i="16"/>
  <c r="J74" i="16"/>
  <c r="I74" i="16"/>
  <c r="H74" i="16"/>
  <c r="G74" i="16"/>
  <c r="K77" i="16"/>
  <c r="J77" i="16"/>
  <c r="I77" i="16"/>
  <c r="H77" i="16"/>
  <c r="G77" i="16"/>
  <c r="K84" i="16"/>
  <c r="J84" i="16"/>
  <c r="I84" i="16"/>
  <c r="H84" i="16"/>
  <c r="G84" i="16"/>
  <c r="K78" i="16"/>
  <c r="J78" i="16"/>
  <c r="I78" i="16"/>
  <c r="H78" i="16"/>
  <c r="G78" i="16"/>
  <c r="K82" i="16"/>
  <c r="J82" i="16"/>
  <c r="I82" i="16"/>
  <c r="H82" i="16"/>
  <c r="G82" i="16"/>
  <c r="K79" i="16"/>
  <c r="J79" i="16"/>
  <c r="I79" i="16"/>
  <c r="H79" i="16"/>
  <c r="G79" i="16"/>
  <c r="K70" i="16"/>
  <c r="J70" i="16"/>
  <c r="I70" i="16"/>
  <c r="H70" i="16"/>
  <c r="G70" i="16"/>
  <c r="K61" i="16"/>
  <c r="J61" i="16"/>
  <c r="I61" i="16"/>
  <c r="H61" i="16"/>
  <c r="G61" i="16"/>
  <c r="K60" i="16"/>
  <c r="J60" i="16"/>
  <c r="I60" i="16"/>
  <c r="H60" i="16"/>
  <c r="G60" i="16"/>
  <c r="K57" i="16"/>
  <c r="J57" i="16"/>
  <c r="I57" i="16"/>
  <c r="H57" i="16"/>
  <c r="G57" i="16"/>
  <c r="K66" i="16"/>
  <c r="J66" i="16"/>
  <c r="I66" i="16"/>
  <c r="H66" i="16"/>
  <c r="G66" i="16"/>
  <c r="K67" i="16"/>
  <c r="J67" i="16"/>
  <c r="I67" i="16"/>
  <c r="H67" i="16"/>
  <c r="G67" i="16"/>
  <c r="K48" i="16"/>
  <c r="J48" i="16"/>
  <c r="I48" i="16"/>
  <c r="H48" i="16"/>
  <c r="G48" i="16"/>
  <c r="K35" i="16"/>
  <c r="J35" i="16"/>
  <c r="I35" i="16"/>
  <c r="H35" i="16"/>
  <c r="G35" i="16"/>
  <c r="K34" i="16"/>
  <c r="J34" i="16"/>
  <c r="I34" i="16"/>
  <c r="H34" i="16"/>
  <c r="G34" i="16"/>
  <c r="K45" i="16"/>
  <c r="J45" i="16"/>
  <c r="I45" i="16"/>
  <c r="H45" i="16"/>
  <c r="G45" i="16"/>
  <c r="K42" i="16"/>
  <c r="J42" i="16"/>
  <c r="I42" i="16"/>
  <c r="H42" i="16"/>
  <c r="G42" i="16"/>
  <c r="K44" i="16"/>
  <c r="J44" i="16"/>
  <c r="I44" i="16"/>
  <c r="H44" i="16"/>
  <c r="G44" i="16"/>
  <c r="K18" i="16"/>
  <c r="J18" i="16"/>
  <c r="I18" i="16"/>
  <c r="H18" i="16"/>
  <c r="G18" i="16"/>
  <c r="K23" i="16"/>
  <c r="J23" i="16"/>
  <c r="I23" i="16"/>
  <c r="H23" i="16"/>
  <c r="G23" i="16"/>
  <c r="K17" i="16"/>
  <c r="J17" i="16"/>
  <c r="I17" i="16"/>
  <c r="H17" i="16"/>
  <c r="G17" i="16"/>
  <c r="K75" i="16"/>
  <c r="J75" i="16"/>
  <c r="I75" i="16"/>
  <c r="H75" i="16"/>
  <c r="G75" i="16"/>
  <c r="K65" i="16"/>
  <c r="J65" i="16"/>
  <c r="I65" i="16"/>
  <c r="H65" i="16"/>
  <c r="G65" i="16"/>
  <c r="K55" i="16"/>
  <c r="J55" i="16"/>
  <c r="I55" i="16"/>
  <c r="H55" i="16"/>
  <c r="G55" i="16"/>
  <c r="K69" i="16"/>
  <c r="J69" i="16"/>
  <c r="I69" i="16"/>
  <c r="H69" i="16"/>
  <c r="G69" i="16"/>
  <c r="K38" i="16"/>
  <c r="J38" i="16"/>
  <c r="I38" i="16"/>
  <c r="H38" i="16"/>
  <c r="G38" i="16"/>
  <c r="K47" i="16"/>
  <c r="J47" i="16"/>
  <c r="I47" i="16"/>
  <c r="H47" i="16"/>
  <c r="G47" i="16"/>
  <c r="K41" i="16"/>
  <c r="J41" i="16"/>
  <c r="I41" i="16"/>
  <c r="H41" i="16"/>
  <c r="G41" i="16"/>
  <c r="K28" i="16"/>
  <c r="J28" i="16"/>
  <c r="I28" i="16"/>
  <c r="H28" i="16"/>
  <c r="G28" i="16"/>
  <c r="K29" i="16"/>
  <c r="J29" i="16"/>
  <c r="I29" i="16"/>
  <c r="H29" i="16"/>
  <c r="G29" i="16"/>
  <c r="K11" i="16"/>
  <c r="J11" i="16"/>
  <c r="I11" i="16"/>
  <c r="H11" i="16"/>
  <c r="G11" i="16"/>
  <c r="K51" i="16"/>
  <c r="J51" i="16"/>
  <c r="I51" i="16"/>
  <c r="H51" i="16"/>
  <c r="G51" i="16"/>
  <c r="K53" i="16"/>
  <c r="J53" i="16"/>
  <c r="I53" i="16"/>
  <c r="H53" i="16"/>
  <c r="G53" i="16"/>
  <c r="K50" i="16"/>
  <c r="J50" i="16"/>
  <c r="I50" i="16"/>
  <c r="H50" i="16"/>
  <c r="G50" i="16"/>
  <c r="K39" i="16"/>
  <c r="J39" i="16"/>
  <c r="I39" i="16"/>
  <c r="H39" i="16"/>
  <c r="G39" i="16"/>
  <c r="K40" i="16"/>
  <c r="J40" i="16"/>
  <c r="I40" i="16"/>
  <c r="H40" i="16"/>
  <c r="G40" i="16"/>
  <c r="K25" i="16"/>
  <c r="J25" i="16"/>
  <c r="I25" i="16"/>
  <c r="H25" i="16"/>
  <c r="G25" i="16"/>
  <c r="K4" i="16"/>
  <c r="J4" i="16"/>
  <c r="I4" i="16"/>
  <c r="H4" i="16"/>
  <c r="G4" i="16"/>
  <c r="K14" i="16"/>
  <c r="J14" i="16"/>
  <c r="I14" i="16"/>
  <c r="H14" i="16"/>
  <c r="G14" i="16"/>
  <c r="K13" i="16"/>
  <c r="J13" i="16"/>
  <c r="I13" i="16"/>
  <c r="H13" i="16"/>
  <c r="G13" i="16"/>
  <c r="K21" i="16"/>
  <c r="J21" i="16"/>
  <c r="I21" i="16"/>
  <c r="H21" i="16"/>
  <c r="G21" i="16"/>
  <c r="K88" i="16"/>
  <c r="J88" i="16"/>
  <c r="I88" i="16"/>
  <c r="H88" i="16"/>
  <c r="G88" i="16"/>
  <c r="K80" i="16"/>
  <c r="J80" i="16"/>
  <c r="I80" i="16"/>
  <c r="H80" i="16"/>
  <c r="G80" i="16"/>
  <c r="K85" i="16"/>
  <c r="J85" i="16"/>
  <c r="I85" i="16"/>
  <c r="H85" i="16"/>
  <c r="G85" i="16"/>
  <c r="K86" i="16"/>
  <c r="J86" i="16"/>
  <c r="I86" i="16"/>
  <c r="H86" i="16"/>
  <c r="G86" i="16"/>
  <c r="K83" i="16"/>
  <c r="J83" i="16"/>
  <c r="I83" i="16"/>
  <c r="H83" i="16"/>
  <c r="G83" i="16"/>
  <c r="K73" i="16"/>
  <c r="J73" i="16"/>
  <c r="I73" i="16"/>
  <c r="H73" i="16"/>
  <c r="G73" i="16"/>
  <c r="K58" i="16"/>
  <c r="J58" i="16"/>
  <c r="I58" i="16"/>
  <c r="H58" i="16"/>
  <c r="G58" i="16"/>
  <c r="K56" i="16"/>
  <c r="J56" i="16"/>
  <c r="I56" i="16"/>
  <c r="H56" i="16"/>
  <c r="G56" i="16"/>
  <c r="K68" i="16"/>
  <c r="J68" i="16"/>
  <c r="I68" i="16"/>
  <c r="H68" i="16"/>
  <c r="G68" i="16"/>
  <c r="K64" i="16"/>
  <c r="J64" i="16"/>
  <c r="I64" i="16"/>
  <c r="H64" i="16"/>
  <c r="G64" i="16"/>
  <c r="K33" i="16"/>
  <c r="J33" i="16"/>
  <c r="I33" i="16"/>
  <c r="H33" i="16"/>
  <c r="G33" i="16"/>
  <c r="K32" i="16"/>
  <c r="J32" i="16"/>
  <c r="I32" i="16"/>
  <c r="H32" i="16"/>
  <c r="G32" i="16"/>
  <c r="K37" i="16"/>
  <c r="J37" i="16"/>
  <c r="I37" i="16"/>
  <c r="H37" i="16"/>
  <c r="G37" i="16"/>
  <c r="K15" i="16"/>
  <c r="J15" i="16"/>
  <c r="I15" i="16"/>
  <c r="H15" i="16"/>
  <c r="G15" i="16"/>
  <c r="K24" i="16"/>
  <c r="J24" i="16"/>
  <c r="I24" i="16"/>
  <c r="H24" i="16"/>
  <c r="G24" i="16"/>
  <c r="K6" i="16"/>
  <c r="J6" i="16"/>
  <c r="I6" i="16"/>
  <c r="H6" i="16"/>
  <c r="G6" i="16"/>
  <c r="K22" i="16"/>
  <c r="J22" i="16"/>
  <c r="I22" i="16"/>
  <c r="H22" i="16"/>
  <c r="G22" i="16"/>
  <c r="K5" i="16"/>
  <c r="J5" i="16"/>
  <c r="I5" i="16"/>
  <c r="H5" i="16"/>
  <c r="G5" i="16"/>
  <c r="K19" i="16"/>
  <c r="J19" i="16"/>
  <c r="I19" i="16"/>
  <c r="H19" i="16"/>
  <c r="G19" i="16"/>
  <c r="X213" i="15"/>
  <c r="V213" i="15"/>
  <c r="U213" i="15"/>
  <c r="T213" i="15"/>
  <c r="S213" i="15"/>
  <c r="R213" i="15"/>
  <c r="Q213" i="15"/>
  <c r="P213" i="15"/>
  <c r="O213" i="15"/>
  <c r="N213" i="15"/>
  <c r="M213" i="15"/>
  <c r="L213" i="15"/>
  <c r="K213" i="15"/>
  <c r="J213" i="15"/>
  <c r="I213" i="15"/>
  <c r="H213" i="15"/>
  <c r="G213" i="15"/>
  <c r="F213" i="15"/>
  <c r="E213" i="15"/>
  <c r="D213" i="15"/>
  <c r="C213" i="15"/>
  <c r="B213" i="15"/>
  <c r="X211" i="15"/>
  <c r="X215" i="15" s="1"/>
  <c r="V211" i="15"/>
  <c r="V215" i="15" s="1"/>
  <c r="U211" i="15"/>
  <c r="U215" i="15" s="1"/>
  <c r="T211" i="15"/>
  <c r="T215" i="15" s="1"/>
  <c r="S211" i="15"/>
  <c r="S215" i="15" s="1"/>
  <c r="R211" i="15"/>
  <c r="R215" i="15" s="1"/>
  <c r="Q211" i="15"/>
  <c r="Q215" i="15" s="1"/>
  <c r="P211" i="15"/>
  <c r="P215" i="15" s="1"/>
  <c r="O211" i="15"/>
  <c r="O215" i="15" s="1"/>
  <c r="N211" i="15"/>
  <c r="N215" i="15" s="1"/>
  <c r="M211" i="15"/>
  <c r="M215" i="15" s="1"/>
  <c r="L211" i="15"/>
  <c r="L215" i="15" s="1"/>
  <c r="K211" i="15"/>
  <c r="K215" i="15" s="1"/>
  <c r="J211" i="15"/>
  <c r="J215" i="15" s="1"/>
  <c r="I211" i="15"/>
  <c r="I215" i="15" s="1"/>
  <c r="H211" i="15"/>
  <c r="H215" i="15" s="1"/>
  <c r="G211" i="15"/>
  <c r="G215" i="15" s="1"/>
  <c r="F211" i="15"/>
  <c r="F215" i="15" s="1"/>
  <c r="E211" i="15"/>
  <c r="E215" i="15" s="1"/>
  <c r="D211" i="15"/>
  <c r="D215" i="15" s="1"/>
  <c r="C211" i="15"/>
  <c r="C215" i="15" s="1"/>
  <c r="B211" i="15"/>
  <c r="B215" i="15" s="1"/>
  <c r="K52" i="15"/>
  <c r="J52" i="15"/>
  <c r="I52" i="15"/>
  <c r="H52" i="15"/>
  <c r="G52" i="15"/>
  <c r="K29" i="15"/>
  <c r="J29" i="15"/>
  <c r="I29" i="15"/>
  <c r="H29" i="15"/>
  <c r="G29" i="15"/>
  <c r="K43" i="15"/>
  <c r="J43" i="15"/>
  <c r="I43" i="15"/>
  <c r="H43" i="15"/>
  <c r="G43" i="15"/>
  <c r="K51" i="15"/>
  <c r="J51" i="15"/>
  <c r="I51" i="15"/>
  <c r="H51" i="15"/>
  <c r="G51" i="15"/>
  <c r="K32" i="15"/>
  <c r="J32" i="15"/>
  <c r="I32" i="15"/>
  <c r="H32" i="15"/>
  <c r="G32" i="15"/>
  <c r="K35" i="15"/>
  <c r="J35" i="15"/>
  <c r="I35" i="15"/>
  <c r="H35" i="15"/>
  <c r="G35" i="15"/>
  <c r="K9" i="15"/>
  <c r="J9" i="15"/>
  <c r="I9" i="15"/>
  <c r="H9" i="15"/>
  <c r="G9" i="15"/>
  <c r="K6" i="15"/>
  <c r="J6" i="15"/>
  <c r="I6" i="15"/>
  <c r="H6" i="15"/>
  <c r="G6" i="15"/>
  <c r="K13" i="15"/>
  <c r="J13" i="15"/>
  <c r="I13" i="15"/>
  <c r="H13" i="15"/>
  <c r="G13" i="15"/>
  <c r="K10" i="15"/>
  <c r="J10" i="15"/>
  <c r="I10" i="15"/>
  <c r="H10" i="15"/>
  <c r="G10" i="15"/>
  <c r="K12" i="15"/>
  <c r="J12" i="15"/>
  <c r="I12" i="15"/>
  <c r="H12" i="15"/>
  <c r="G12" i="15"/>
  <c r="K25" i="15"/>
  <c r="J25" i="15"/>
  <c r="I25" i="15"/>
  <c r="H25" i="15"/>
  <c r="G25" i="15"/>
  <c r="K40" i="15"/>
  <c r="J40" i="15"/>
  <c r="I40" i="15"/>
  <c r="H40" i="15"/>
  <c r="G40" i="15"/>
  <c r="K47" i="15"/>
  <c r="J47" i="15"/>
  <c r="I47" i="15"/>
  <c r="H47" i="15"/>
  <c r="G47" i="15"/>
  <c r="K8" i="15"/>
  <c r="J8" i="15"/>
  <c r="I8" i="15"/>
  <c r="H8" i="15"/>
  <c r="G8" i="15"/>
  <c r="K4" i="15"/>
  <c r="J4" i="15"/>
  <c r="I4" i="15"/>
  <c r="H4" i="15"/>
  <c r="G4" i="15"/>
  <c r="K7" i="15"/>
  <c r="J7" i="15"/>
  <c r="I7" i="15"/>
  <c r="H7" i="15"/>
  <c r="G7" i="15"/>
  <c r="K15" i="15"/>
  <c r="J15" i="15"/>
  <c r="I15" i="15"/>
  <c r="H15" i="15"/>
  <c r="G15" i="15"/>
  <c r="K2" i="15"/>
  <c r="J2" i="15"/>
  <c r="I2" i="15"/>
  <c r="H2" i="15"/>
  <c r="G2" i="15"/>
  <c r="K26" i="15"/>
  <c r="J26" i="15"/>
  <c r="I26" i="15"/>
  <c r="H26" i="15"/>
  <c r="G26" i="15"/>
  <c r="K22" i="15"/>
  <c r="J22" i="15"/>
  <c r="I22" i="15"/>
  <c r="H22" i="15"/>
  <c r="G22" i="15"/>
  <c r="K33" i="15"/>
  <c r="J33" i="15"/>
  <c r="I33" i="15"/>
  <c r="H33" i="15"/>
  <c r="G33" i="15"/>
  <c r="K18" i="15"/>
  <c r="J18" i="15"/>
  <c r="I18" i="15"/>
  <c r="H18" i="15"/>
  <c r="G18" i="15"/>
  <c r="K37" i="15"/>
  <c r="J37" i="15"/>
  <c r="I37" i="15"/>
  <c r="H37" i="15"/>
  <c r="G37" i="15"/>
  <c r="K38" i="15"/>
  <c r="J38" i="15"/>
  <c r="I38" i="15"/>
  <c r="H38" i="15"/>
  <c r="G38" i="15"/>
  <c r="K39" i="15"/>
  <c r="J39" i="15"/>
  <c r="I39" i="15"/>
  <c r="H39" i="15"/>
  <c r="G39" i="15"/>
  <c r="K48" i="15"/>
  <c r="J48" i="15"/>
  <c r="I48" i="15"/>
  <c r="H48" i="15"/>
  <c r="G48" i="15"/>
  <c r="K45" i="15"/>
  <c r="J45" i="15"/>
  <c r="I45" i="15"/>
  <c r="H45" i="15"/>
  <c r="G45" i="15"/>
  <c r="K5" i="15"/>
  <c r="J5" i="15"/>
  <c r="I5" i="15"/>
  <c r="H5" i="15"/>
  <c r="G5" i="15"/>
  <c r="K28" i="15"/>
  <c r="J28" i="15"/>
  <c r="I28" i="15"/>
  <c r="H28" i="15"/>
  <c r="G28" i="15"/>
  <c r="K17" i="15"/>
  <c r="J17" i="15"/>
  <c r="I17" i="15"/>
  <c r="H17" i="15"/>
  <c r="G17" i="15"/>
  <c r="K27" i="15"/>
  <c r="J27" i="15"/>
  <c r="I27" i="15"/>
  <c r="H27" i="15"/>
  <c r="G27" i="15"/>
  <c r="K31" i="15"/>
  <c r="J31" i="15"/>
  <c r="I31" i="15"/>
  <c r="H31" i="15"/>
  <c r="G31" i="15"/>
  <c r="K23" i="15"/>
  <c r="J23" i="15"/>
  <c r="I23" i="15"/>
  <c r="H23" i="15"/>
  <c r="G23" i="15"/>
  <c r="K20" i="15"/>
  <c r="J20" i="15"/>
  <c r="I20" i="15"/>
  <c r="H20" i="15"/>
  <c r="G20" i="15"/>
  <c r="K21" i="15"/>
  <c r="J21" i="15"/>
  <c r="I21" i="15"/>
  <c r="H21" i="15"/>
  <c r="G21" i="15"/>
  <c r="K36" i="15"/>
  <c r="J36" i="15"/>
  <c r="I36" i="15"/>
  <c r="H36" i="15"/>
  <c r="G36" i="15"/>
  <c r="K49" i="15"/>
  <c r="J49" i="15"/>
  <c r="I49" i="15"/>
  <c r="H49" i="15"/>
  <c r="G49" i="15"/>
  <c r="K46" i="15"/>
  <c r="J46" i="15"/>
  <c r="I46" i="15"/>
  <c r="H46" i="15"/>
  <c r="G46" i="15"/>
  <c r="K50" i="15"/>
  <c r="J50" i="15"/>
  <c r="I50" i="15"/>
  <c r="H50" i="15"/>
  <c r="G50" i="15"/>
  <c r="K42" i="15"/>
  <c r="J42" i="15"/>
  <c r="I42" i="15"/>
  <c r="H42" i="15"/>
  <c r="G42" i="15"/>
  <c r="K11" i="15"/>
  <c r="J11" i="15"/>
  <c r="I11" i="15"/>
  <c r="H11" i="15"/>
  <c r="G11" i="15"/>
  <c r="K3" i="15"/>
  <c r="J3" i="15"/>
  <c r="I3" i="15"/>
  <c r="H3" i="15"/>
  <c r="G3" i="15"/>
  <c r="K14" i="15"/>
  <c r="J14" i="15"/>
  <c r="I14" i="15"/>
  <c r="H14" i="15"/>
  <c r="G14" i="15"/>
  <c r="K19" i="15"/>
  <c r="J19" i="15"/>
  <c r="I19" i="15"/>
  <c r="H19" i="15"/>
  <c r="G19" i="15"/>
  <c r="K24" i="15"/>
  <c r="J24" i="15"/>
  <c r="I24" i="15"/>
  <c r="H24" i="15"/>
  <c r="G24" i="15"/>
  <c r="K30" i="15"/>
  <c r="J30" i="15"/>
  <c r="I30" i="15"/>
  <c r="H30" i="15"/>
  <c r="G30" i="15"/>
  <c r="K44" i="15"/>
  <c r="J44" i="15"/>
  <c r="I44" i="15"/>
  <c r="H44" i="15"/>
  <c r="G44" i="15"/>
  <c r="X226" i="14"/>
  <c r="V226" i="14"/>
  <c r="U226" i="14"/>
  <c r="T226" i="14"/>
  <c r="S226" i="14"/>
  <c r="R226" i="14"/>
  <c r="Q226" i="14"/>
  <c r="P226" i="14"/>
  <c r="O226" i="14"/>
  <c r="N226" i="14"/>
  <c r="M226" i="14"/>
  <c r="L226" i="14"/>
  <c r="K226" i="14"/>
  <c r="J226" i="14"/>
  <c r="I226" i="14"/>
  <c r="H226" i="14"/>
  <c r="G226" i="14"/>
  <c r="F226" i="14"/>
  <c r="E226" i="14"/>
  <c r="D226" i="14"/>
  <c r="C226" i="14"/>
  <c r="B226" i="14"/>
  <c r="X224" i="14"/>
  <c r="X228" i="14" s="1"/>
  <c r="V224" i="14"/>
  <c r="V228" i="14" s="1"/>
  <c r="U224" i="14"/>
  <c r="U228" i="14" s="1"/>
  <c r="T224" i="14"/>
  <c r="T228" i="14" s="1"/>
  <c r="S224" i="14"/>
  <c r="S228" i="14" s="1"/>
  <c r="R224" i="14"/>
  <c r="R228" i="14" s="1"/>
  <c r="Q224" i="14"/>
  <c r="Q228" i="14" s="1"/>
  <c r="P224" i="14"/>
  <c r="P228" i="14" s="1"/>
  <c r="O224" i="14"/>
  <c r="O228" i="14" s="1"/>
  <c r="N224" i="14"/>
  <c r="N228" i="14" s="1"/>
  <c r="M224" i="14"/>
  <c r="M228" i="14" s="1"/>
  <c r="L224" i="14"/>
  <c r="L228" i="14" s="1"/>
  <c r="K224" i="14"/>
  <c r="K228" i="14" s="1"/>
  <c r="J224" i="14"/>
  <c r="J228" i="14" s="1"/>
  <c r="I224" i="14"/>
  <c r="I228" i="14" s="1"/>
  <c r="H224" i="14"/>
  <c r="H228" i="14" s="1"/>
  <c r="G224" i="14"/>
  <c r="G228" i="14" s="1"/>
  <c r="F224" i="14"/>
  <c r="F228" i="14" s="1"/>
  <c r="E224" i="14"/>
  <c r="E228" i="14" s="1"/>
  <c r="D224" i="14"/>
  <c r="D228" i="14" s="1"/>
  <c r="C224" i="14"/>
  <c r="C228" i="14" s="1"/>
  <c r="B224" i="14"/>
  <c r="B228" i="14" s="1"/>
  <c r="K63" i="14"/>
  <c r="J63" i="14"/>
  <c r="I63" i="14"/>
  <c r="H63" i="14"/>
  <c r="G63" i="14"/>
  <c r="K42" i="14"/>
  <c r="J42" i="14"/>
  <c r="I42" i="14"/>
  <c r="H42" i="14"/>
  <c r="G42" i="14"/>
  <c r="K11" i="14"/>
  <c r="J11" i="14"/>
  <c r="I11" i="14"/>
  <c r="H11" i="14"/>
  <c r="G11" i="14"/>
  <c r="K8" i="14"/>
  <c r="J8" i="14"/>
  <c r="I8" i="14"/>
  <c r="H8" i="14"/>
  <c r="G8" i="14"/>
  <c r="K12" i="14"/>
  <c r="J12" i="14"/>
  <c r="I12" i="14"/>
  <c r="H12" i="14"/>
  <c r="G12" i="14"/>
  <c r="K15" i="14"/>
  <c r="J15" i="14"/>
  <c r="I15" i="14"/>
  <c r="H15" i="14"/>
  <c r="G15" i="14"/>
  <c r="K37" i="14"/>
  <c r="J37" i="14"/>
  <c r="I37" i="14"/>
  <c r="H37" i="14"/>
  <c r="G37" i="14"/>
  <c r="K38" i="14"/>
  <c r="J38" i="14"/>
  <c r="I38" i="14"/>
  <c r="H38" i="14"/>
  <c r="G38" i="14"/>
  <c r="K19" i="14"/>
  <c r="J19" i="14"/>
  <c r="I19" i="14"/>
  <c r="H19" i="14"/>
  <c r="G19" i="14"/>
  <c r="K7" i="14"/>
  <c r="J7" i="14"/>
  <c r="I7" i="14"/>
  <c r="H7" i="14"/>
  <c r="G7" i="14"/>
  <c r="K13" i="14"/>
  <c r="J13" i="14"/>
  <c r="I13" i="14"/>
  <c r="H13" i="14"/>
  <c r="G13" i="14"/>
  <c r="K58" i="14"/>
  <c r="J58" i="14"/>
  <c r="I58" i="14"/>
  <c r="H58" i="14"/>
  <c r="G58" i="14"/>
  <c r="K35" i="14"/>
  <c r="J35" i="14"/>
  <c r="I35" i="14"/>
  <c r="H35" i="14"/>
  <c r="G35" i="14"/>
  <c r="K56" i="14"/>
  <c r="J56" i="14"/>
  <c r="I56" i="14"/>
  <c r="H56" i="14"/>
  <c r="G56" i="14"/>
  <c r="K47" i="14"/>
  <c r="J47" i="14"/>
  <c r="I47" i="14"/>
  <c r="H47" i="14"/>
  <c r="G47" i="14"/>
  <c r="K52" i="14"/>
  <c r="J52" i="14"/>
  <c r="I52" i="14"/>
  <c r="H52" i="14"/>
  <c r="G52" i="14"/>
  <c r="K55" i="14"/>
  <c r="J55" i="14"/>
  <c r="I55" i="14"/>
  <c r="H55" i="14"/>
  <c r="G55" i="14"/>
  <c r="K49" i="14"/>
  <c r="J49" i="14"/>
  <c r="I49" i="14"/>
  <c r="H49" i="14"/>
  <c r="G49" i="14"/>
  <c r="K61" i="14"/>
  <c r="J61" i="14"/>
  <c r="I61" i="14"/>
  <c r="H61" i="14"/>
  <c r="G61" i="14"/>
  <c r="K46" i="14"/>
  <c r="J46" i="14"/>
  <c r="I46" i="14"/>
  <c r="H46" i="14"/>
  <c r="G46" i="14"/>
  <c r="K31" i="14"/>
  <c r="J31" i="14"/>
  <c r="I31" i="14"/>
  <c r="H31" i="14"/>
  <c r="G31" i="14"/>
  <c r="K26" i="14"/>
  <c r="J26" i="14"/>
  <c r="I26" i="14"/>
  <c r="H26" i="14"/>
  <c r="G26" i="14"/>
  <c r="K27" i="14"/>
  <c r="J27" i="14"/>
  <c r="I27" i="14"/>
  <c r="H27" i="14"/>
  <c r="G27" i="14"/>
  <c r="K20" i="14"/>
  <c r="J20" i="14"/>
  <c r="I20" i="14"/>
  <c r="H20" i="14"/>
  <c r="G20" i="14"/>
  <c r="K22" i="14"/>
  <c r="J22" i="14"/>
  <c r="I22" i="14"/>
  <c r="H22" i="14"/>
  <c r="G22" i="14"/>
  <c r="K21" i="14"/>
  <c r="J21" i="14"/>
  <c r="I21" i="14"/>
  <c r="H21" i="14"/>
  <c r="G21" i="14"/>
  <c r="K4" i="14"/>
  <c r="J4" i="14"/>
  <c r="I4" i="14"/>
  <c r="H4" i="14"/>
  <c r="G4" i="14"/>
  <c r="K9" i="14"/>
  <c r="J9" i="14"/>
  <c r="I9" i="14"/>
  <c r="H9" i="14"/>
  <c r="G9" i="14"/>
  <c r="K3" i="14"/>
  <c r="J3" i="14"/>
  <c r="I3" i="14"/>
  <c r="H3" i="14"/>
  <c r="G3" i="14"/>
  <c r="K54" i="14"/>
  <c r="J54" i="14"/>
  <c r="I54" i="14"/>
  <c r="H54" i="14"/>
  <c r="G54" i="14"/>
  <c r="K34" i="14"/>
  <c r="J34" i="14"/>
  <c r="I34" i="14"/>
  <c r="H34" i="14"/>
  <c r="G34" i="14"/>
  <c r="K30" i="14"/>
  <c r="J30" i="14"/>
  <c r="I30" i="14"/>
  <c r="H30" i="14"/>
  <c r="G30" i="14"/>
  <c r="K33" i="14"/>
  <c r="J33" i="14"/>
  <c r="I33" i="14"/>
  <c r="H33" i="14"/>
  <c r="G33" i="14"/>
  <c r="K32" i="14"/>
  <c r="J32" i="14"/>
  <c r="I32" i="14"/>
  <c r="H32" i="14"/>
  <c r="G32" i="14"/>
  <c r="K40" i="14"/>
  <c r="J40" i="14"/>
  <c r="I40" i="14"/>
  <c r="H40" i="14"/>
  <c r="G40" i="14"/>
  <c r="K28" i="14"/>
  <c r="J28" i="14"/>
  <c r="I28" i="14"/>
  <c r="H28" i="14"/>
  <c r="G28" i="14"/>
  <c r="K25" i="14"/>
  <c r="J25" i="14"/>
  <c r="I25" i="14"/>
  <c r="H25" i="14"/>
  <c r="G25" i="14"/>
  <c r="K24" i="14"/>
  <c r="J24" i="14"/>
  <c r="I24" i="14"/>
  <c r="H24" i="14"/>
  <c r="G24" i="14"/>
  <c r="K18" i="14"/>
  <c r="J18" i="14"/>
  <c r="I18" i="14"/>
  <c r="H18" i="14"/>
  <c r="G18" i="14"/>
  <c r="K10" i="14"/>
  <c r="J10" i="14"/>
  <c r="I10" i="14"/>
  <c r="H10" i="14"/>
  <c r="G10" i="14"/>
  <c r="K6" i="14"/>
  <c r="J6" i="14"/>
  <c r="I6" i="14"/>
  <c r="H6" i="14"/>
  <c r="G6" i="14"/>
  <c r="K48" i="14"/>
  <c r="J48" i="14"/>
  <c r="I48" i="14"/>
  <c r="H48" i="14"/>
  <c r="G48" i="14"/>
  <c r="K53" i="14"/>
  <c r="J53" i="14"/>
  <c r="I53" i="14"/>
  <c r="H53" i="14"/>
  <c r="G53" i="14"/>
  <c r="K17" i="14"/>
  <c r="J17" i="14"/>
  <c r="I17" i="14"/>
  <c r="H17" i="14"/>
  <c r="G17" i="14"/>
  <c r="K62" i="14"/>
  <c r="J62" i="14"/>
  <c r="I62" i="14"/>
  <c r="H62" i="14"/>
  <c r="G62" i="14"/>
  <c r="K45" i="14"/>
  <c r="J45" i="14"/>
  <c r="I45" i="14"/>
  <c r="H45" i="14"/>
  <c r="G45" i="14"/>
  <c r="K51" i="14"/>
  <c r="J51" i="14"/>
  <c r="I51" i="14"/>
  <c r="H51" i="14"/>
  <c r="G51" i="14"/>
  <c r="K44" i="14"/>
  <c r="J44" i="14"/>
  <c r="I44" i="14"/>
  <c r="H44" i="14"/>
  <c r="G44" i="14"/>
  <c r="K60" i="14"/>
  <c r="J60" i="14"/>
  <c r="I60" i="14"/>
  <c r="H60" i="14"/>
  <c r="G60" i="14"/>
  <c r="K57" i="14"/>
  <c r="J57" i="14"/>
  <c r="I57" i="14"/>
  <c r="H57" i="14"/>
  <c r="G57" i="14"/>
  <c r="K50" i="14"/>
  <c r="J50" i="14"/>
  <c r="I50" i="14"/>
  <c r="H50" i="14"/>
  <c r="G50" i="14"/>
  <c r="K59" i="14"/>
  <c r="J59" i="14"/>
  <c r="I59" i="14"/>
  <c r="H59" i="14"/>
  <c r="G59" i="14"/>
  <c r="K29" i="14"/>
  <c r="J29" i="14"/>
  <c r="I29" i="14"/>
  <c r="H29" i="14"/>
  <c r="G29" i="14"/>
  <c r="K39" i="14"/>
  <c r="J39" i="14"/>
  <c r="I39" i="14"/>
  <c r="H39" i="14"/>
  <c r="G39" i="14"/>
  <c r="K36" i="14"/>
  <c r="J36" i="14"/>
  <c r="I36" i="14"/>
  <c r="H36" i="14"/>
  <c r="G36" i="14"/>
  <c r="K41" i="14"/>
  <c r="J41" i="14"/>
  <c r="I41" i="14"/>
  <c r="H41" i="14"/>
  <c r="G41" i="14"/>
  <c r="K16" i="14"/>
  <c r="J16" i="14"/>
  <c r="I16" i="14"/>
  <c r="H16" i="14"/>
  <c r="G16" i="14"/>
  <c r="K5" i="14"/>
  <c r="J5" i="14"/>
  <c r="I5" i="14"/>
  <c r="H5" i="14"/>
  <c r="G5" i="14"/>
  <c r="K13" i="13"/>
  <c r="J13" i="13"/>
  <c r="I13" i="13"/>
  <c r="H13" i="13"/>
  <c r="G13" i="13"/>
  <c r="K11" i="13"/>
  <c r="J11" i="13"/>
  <c r="I11" i="13"/>
  <c r="H11" i="13"/>
  <c r="G11" i="13"/>
  <c r="K5" i="13"/>
  <c r="J5" i="13"/>
  <c r="I5" i="13"/>
  <c r="H5" i="13"/>
  <c r="G5" i="13"/>
  <c r="K12" i="13"/>
  <c r="J12" i="13"/>
  <c r="I12" i="13"/>
  <c r="H12" i="13"/>
  <c r="G12" i="13"/>
  <c r="K2" i="13"/>
  <c r="J2" i="13"/>
  <c r="I2" i="13"/>
  <c r="H2" i="13"/>
  <c r="G2" i="13"/>
  <c r="K7" i="13"/>
  <c r="J7" i="13"/>
  <c r="I7" i="13"/>
  <c r="H7" i="13"/>
  <c r="G7" i="13"/>
  <c r="K6" i="13"/>
  <c r="J6" i="13"/>
  <c r="I6" i="13"/>
  <c r="H6" i="13"/>
  <c r="G6" i="13"/>
  <c r="K9" i="13"/>
  <c r="J9" i="13"/>
  <c r="I9" i="13"/>
  <c r="H9" i="13"/>
  <c r="G9" i="13"/>
  <c r="K8" i="13"/>
  <c r="J8" i="13"/>
  <c r="I8" i="13"/>
  <c r="H8" i="13"/>
  <c r="G8" i="13"/>
  <c r="K10" i="13"/>
  <c r="J10" i="13"/>
  <c r="I10" i="13"/>
  <c r="H10" i="13"/>
  <c r="G10" i="13"/>
  <c r="K4" i="13"/>
  <c r="J4" i="13"/>
  <c r="I4" i="13"/>
  <c r="H4" i="13"/>
  <c r="G4" i="13"/>
  <c r="W27" i="12"/>
  <c r="U27" i="12"/>
  <c r="S27" i="12"/>
  <c r="Q27" i="12"/>
  <c r="J18" i="12"/>
  <c r="N18" i="12" s="1"/>
  <c r="I18" i="12"/>
  <c r="H18" i="12"/>
  <c r="G18" i="12"/>
  <c r="F18" i="12"/>
  <c r="W26" i="12"/>
  <c r="U26" i="12"/>
  <c r="S26" i="12"/>
  <c r="Q26" i="12"/>
  <c r="J17" i="12"/>
  <c r="N17" i="12" s="1"/>
  <c r="I17" i="12"/>
  <c r="H17" i="12"/>
  <c r="G17" i="12"/>
  <c r="F17" i="12"/>
  <c r="W25" i="12"/>
  <c r="U25" i="12"/>
  <c r="S25" i="12"/>
  <c r="Q25" i="12"/>
  <c r="J16" i="12"/>
  <c r="N16" i="12" s="1"/>
  <c r="I16" i="12"/>
  <c r="H16" i="12"/>
  <c r="G16" i="12"/>
  <c r="F16" i="12"/>
  <c r="W24" i="12"/>
  <c r="U24" i="12"/>
  <c r="S24" i="12"/>
  <c r="Q24" i="12"/>
  <c r="J15" i="12"/>
  <c r="N15" i="12" s="1"/>
  <c r="I15" i="12"/>
  <c r="H15" i="12"/>
  <c r="G15" i="12"/>
  <c r="F15" i="12"/>
  <c r="W23" i="12"/>
  <c r="U23" i="12"/>
  <c r="S23" i="12"/>
  <c r="Q23" i="12"/>
  <c r="J14" i="12"/>
  <c r="N14" i="12" s="1"/>
  <c r="I14" i="12"/>
  <c r="H14" i="12"/>
  <c r="G14" i="12"/>
  <c r="F14" i="12"/>
  <c r="W22" i="12"/>
  <c r="U22" i="12"/>
  <c r="S22" i="12"/>
  <c r="Q22" i="12"/>
  <c r="J13" i="12"/>
  <c r="N13" i="12" s="1"/>
  <c r="I13" i="12"/>
  <c r="H13" i="12"/>
  <c r="G13" i="12"/>
  <c r="F13" i="12"/>
  <c r="W21" i="12"/>
  <c r="U21" i="12"/>
  <c r="S21" i="12"/>
  <c r="Q21" i="12"/>
  <c r="J27" i="12"/>
  <c r="N27" i="12" s="1"/>
  <c r="I27" i="12"/>
  <c r="H27" i="12"/>
  <c r="G27" i="12"/>
  <c r="F27" i="12"/>
  <c r="W20" i="12"/>
  <c r="U20" i="12"/>
  <c r="S20" i="12"/>
  <c r="Q20" i="12"/>
  <c r="J26" i="12"/>
  <c r="N26" i="12" s="1"/>
  <c r="I26" i="12"/>
  <c r="H26" i="12"/>
  <c r="G26" i="12"/>
  <c r="F26" i="12"/>
  <c r="W18" i="12"/>
  <c r="U18" i="12"/>
  <c r="S18" i="12"/>
  <c r="Q18" i="12"/>
  <c r="J25" i="12"/>
  <c r="N25" i="12" s="1"/>
  <c r="I25" i="12"/>
  <c r="H25" i="12"/>
  <c r="G25" i="12"/>
  <c r="F25" i="12"/>
  <c r="W17" i="12"/>
  <c r="U17" i="12"/>
  <c r="S17" i="12"/>
  <c r="Q17" i="12"/>
  <c r="J24" i="12"/>
  <c r="N24" i="12" s="1"/>
  <c r="I24" i="12"/>
  <c r="H24" i="12"/>
  <c r="G24" i="12"/>
  <c r="F24" i="12"/>
  <c r="W16" i="12"/>
  <c r="U16" i="12"/>
  <c r="S16" i="12"/>
  <c r="Q16" i="12"/>
  <c r="J23" i="12"/>
  <c r="N23" i="12" s="1"/>
  <c r="I23" i="12"/>
  <c r="H23" i="12"/>
  <c r="G23" i="12"/>
  <c r="F23" i="12"/>
  <c r="W15" i="12"/>
  <c r="U15" i="12"/>
  <c r="S15" i="12"/>
  <c r="Q15" i="12"/>
  <c r="J22" i="12"/>
  <c r="N22" i="12" s="1"/>
  <c r="I22" i="12"/>
  <c r="H22" i="12"/>
  <c r="G22" i="12"/>
  <c r="F22" i="12"/>
  <c r="W14" i="12"/>
  <c r="U14" i="12"/>
  <c r="S14" i="12"/>
  <c r="Q14" i="12"/>
  <c r="J21" i="12"/>
  <c r="N21" i="12" s="1"/>
  <c r="I21" i="12"/>
  <c r="H21" i="12"/>
  <c r="G21" i="12"/>
  <c r="F21" i="12"/>
  <c r="W13" i="12"/>
  <c r="U13" i="12"/>
  <c r="S13" i="12"/>
  <c r="Q13" i="12"/>
  <c r="J20" i="12"/>
  <c r="N20" i="12" s="1"/>
  <c r="I20" i="12"/>
  <c r="H20" i="12"/>
  <c r="G20" i="12"/>
  <c r="F20" i="12"/>
  <c r="W11" i="12"/>
  <c r="U11" i="12"/>
  <c r="S11" i="12"/>
  <c r="Q11" i="12"/>
  <c r="J6" i="12"/>
  <c r="N6" i="12" s="1"/>
  <c r="I6" i="12"/>
  <c r="H6" i="12"/>
  <c r="G6" i="12"/>
  <c r="F6" i="12"/>
  <c r="W10" i="12"/>
  <c r="U10" i="12"/>
  <c r="S10" i="12"/>
  <c r="Q10" i="12"/>
  <c r="N11" i="12"/>
  <c r="I11" i="12"/>
  <c r="H11" i="12"/>
  <c r="G11" i="12"/>
  <c r="F11" i="12"/>
  <c r="W9" i="12"/>
  <c r="U9" i="12"/>
  <c r="S9" i="12"/>
  <c r="Q9" i="12"/>
  <c r="J10" i="12"/>
  <c r="N10" i="12" s="1"/>
  <c r="I10" i="12"/>
  <c r="H10" i="12"/>
  <c r="G10" i="12"/>
  <c r="F10" i="12"/>
  <c r="W8" i="12"/>
  <c r="U8" i="12"/>
  <c r="S8" i="12"/>
  <c r="Q8" i="12"/>
  <c r="J9" i="12"/>
  <c r="N9" i="12" s="1"/>
  <c r="I9" i="12"/>
  <c r="H9" i="12"/>
  <c r="G9" i="12"/>
  <c r="F9" i="12"/>
  <c r="W6" i="12"/>
  <c r="U6" i="12"/>
  <c r="S6" i="12"/>
  <c r="Q6" i="12"/>
  <c r="J5" i="12"/>
  <c r="N5" i="12" s="1"/>
  <c r="I5" i="12"/>
  <c r="H5" i="12"/>
  <c r="G5" i="12"/>
  <c r="F5" i="12"/>
  <c r="W5" i="12"/>
  <c r="U5" i="12"/>
  <c r="S5" i="12"/>
  <c r="Q5" i="12"/>
  <c r="J8" i="12"/>
  <c r="N8" i="12" s="1"/>
  <c r="I8" i="12"/>
  <c r="H8" i="12"/>
  <c r="G8" i="12"/>
  <c r="F8" i="12"/>
  <c r="W4" i="12"/>
  <c r="U4" i="12"/>
  <c r="S4" i="12"/>
  <c r="Q4" i="12"/>
  <c r="J4" i="12"/>
  <c r="N4" i="12" s="1"/>
  <c r="I4" i="12"/>
  <c r="H4" i="12"/>
  <c r="G4" i="12"/>
  <c r="F4" i="12"/>
  <c r="W3" i="12"/>
  <c r="U3" i="12"/>
  <c r="S3" i="12"/>
  <c r="Q3" i="12"/>
  <c r="J3" i="12"/>
  <c r="I3" i="12"/>
  <c r="H3" i="12"/>
  <c r="G3" i="12"/>
  <c r="F3" i="12"/>
  <c r="X216" i="11"/>
  <c r="V216" i="11"/>
  <c r="U216" i="11"/>
  <c r="T216" i="11"/>
  <c r="S216" i="11"/>
  <c r="R216" i="11"/>
  <c r="Q216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D216" i="11"/>
  <c r="C216" i="11"/>
  <c r="B216" i="11"/>
  <c r="X214" i="11"/>
  <c r="X218" i="11" s="1"/>
  <c r="V214" i="11"/>
  <c r="V218" i="11" s="1"/>
  <c r="U214" i="11"/>
  <c r="U218" i="11" s="1"/>
  <c r="T214" i="11"/>
  <c r="T218" i="11" s="1"/>
  <c r="S214" i="11"/>
  <c r="S218" i="11" s="1"/>
  <c r="R214" i="11"/>
  <c r="R218" i="11" s="1"/>
  <c r="Q214" i="11"/>
  <c r="Q218" i="11" s="1"/>
  <c r="P214" i="11"/>
  <c r="P218" i="11" s="1"/>
  <c r="O214" i="11"/>
  <c r="O218" i="11" s="1"/>
  <c r="N214" i="11"/>
  <c r="N218" i="11" s="1"/>
  <c r="M214" i="11"/>
  <c r="M218" i="11" s="1"/>
  <c r="L214" i="11"/>
  <c r="L218" i="11" s="1"/>
  <c r="K214" i="11"/>
  <c r="K218" i="11" s="1"/>
  <c r="J214" i="11"/>
  <c r="J218" i="11" s="1"/>
  <c r="I214" i="11"/>
  <c r="I218" i="11" s="1"/>
  <c r="H214" i="11"/>
  <c r="H218" i="11" s="1"/>
  <c r="G214" i="11"/>
  <c r="G218" i="11" s="1"/>
  <c r="F214" i="11"/>
  <c r="F218" i="11" s="1"/>
  <c r="E214" i="11"/>
  <c r="E218" i="11" s="1"/>
  <c r="D214" i="11"/>
  <c r="D218" i="11" s="1"/>
  <c r="C214" i="11"/>
  <c r="C218" i="11" s="1"/>
  <c r="B214" i="11"/>
  <c r="B218" i="11" s="1"/>
  <c r="J53" i="11"/>
  <c r="I53" i="11"/>
  <c r="H53" i="11"/>
  <c r="G53" i="11"/>
  <c r="F53" i="11"/>
  <c r="J52" i="11"/>
  <c r="I52" i="11"/>
  <c r="H52" i="11"/>
  <c r="G52" i="11"/>
  <c r="F52" i="11"/>
  <c r="J51" i="11"/>
  <c r="I51" i="11"/>
  <c r="H51" i="11"/>
  <c r="G51" i="11"/>
  <c r="F51" i="1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5" i="11"/>
  <c r="I5" i="11"/>
  <c r="H5" i="11"/>
  <c r="G5" i="11"/>
  <c r="F5" i="11"/>
  <c r="J21" i="11"/>
  <c r="I21" i="11"/>
  <c r="H21" i="11"/>
  <c r="G21" i="11"/>
  <c r="F21" i="11"/>
  <c r="J13" i="11"/>
  <c r="I13" i="11"/>
  <c r="H13" i="11"/>
  <c r="G13" i="11"/>
  <c r="F13" i="11"/>
  <c r="J7" i="11"/>
  <c r="I7" i="11"/>
  <c r="H7" i="11"/>
  <c r="G7" i="11"/>
  <c r="F7" i="11"/>
  <c r="J20" i="11"/>
  <c r="I20" i="11"/>
  <c r="H20" i="11"/>
  <c r="G20" i="11"/>
  <c r="F20" i="11"/>
  <c r="J12" i="11"/>
  <c r="I12" i="11"/>
  <c r="H12" i="11"/>
  <c r="G12" i="11"/>
  <c r="F12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4" i="11"/>
  <c r="I4" i="11"/>
  <c r="H4" i="11"/>
  <c r="G4" i="11"/>
  <c r="F4" i="11"/>
  <c r="J3" i="11"/>
  <c r="I3" i="11"/>
  <c r="H3" i="11"/>
  <c r="G3" i="11"/>
  <c r="F3" i="11"/>
  <c r="J16" i="11"/>
  <c r="I16" i="11"/>
  <c r="H16" i="11"/>
  <c r="G16" i="11"/>
  <c r="F16" i="11"/>
  <c r="J2" i="11"/>
  <c r="I2" i="11"/>
  <c r="H2" i="11"/>
  <c r="G2" i="11"/>
  <c r="F2" i="11"/>
  <c r="J11" i="11"/>
  <c r="I11" i="11"/>
  <c r="H11" i="11"/>
  <c r="G11" i="11"/>
  <c r="F11" i="11"/>
  <c r="J15" i="11"/>
  <c r="I15" i="11"/>
  <c r="H15" i="11"/>
  <c r="G15" i="11"/>
  <c r="F15" i="11"/>
  <c r="J10" i="11"/>
  <c r="I10" i="11"/>
  <c r="H10" i="11"/>
  <c r="G10" i="11"/>
  <c r="F10" i="11"/>
  <c r="J9" i="11"/>
  <c r="I9" i="11"/>
  <c r="H9" i="11"/>
  <c r="G9" i="11"/>
  <c r="F9" i="11"/>
  <c r="J79" i="10"/>
  <c r="I79" i="10"/>
  <c r="H79" i="10"/>
  <c r="G79" i="10"/>
  <c r="F79" i="10"/>
  <c r="J86" i="10"/>
  <c r="I86" i="10"/>
  <c r="H86" i="10"/>
  <c r="G86" i="10"/>
  <c r="F86" i="10"/>
  <c r="J75" i="10"/>
  <c r="I75" i="10"/>
  <c r="H75" i="10"/>
  <c r="G75" i="10"/>
  <c r="F75" i="10"/>
  <c r="I82" i="10"/>
  <c r="H82" i="10"/>
  <c r="G82" i="10"/>
  <c r="F82" i="10"/>
  <c r="J76" i="10"/>
  <c r="I76" i="10"/>
  <c r="H76" i="10"/>
  <c r="G76" i="10"/>
  <c r="F76" i="10"/>
  <c r="J80" i="10"/>
  <c r="I80" i="10"/>
  <c r="H80" i="10"/>
  <c r="G80" i="10"/>
  <c r="F80" i="10"/>
  <c r="J72" i="10"/>
  <c r="I72" i="10"/>
  <c r="H72" i="10"/>
  <c r="G72" i="10"/>
  <c r="F72" i="10"/>
  <c r="J84" i="10"/>
  <c r="I84" i="10"/>
  <c r="H84" i="10"/>
  <c r="G84" i="10"/>
  <c r="F84" i="10"/>
  <c r="J78" i="10"/>
  <c r="I78" i="10"/>
  <c r="H78" i="10"/>
  <c r="G78" i="10"/>
  <c r="F78" i="10"/>
  <c r="J85" i="10"/>
  <c r="I85" i="10"/>
  <c r="H85" i="10"/>
  <c r="G85" i="10"/>
  <c r="F85" i="10"/>
  <c r="J81" i="10"/>
  <c r="I81" i="10"/>
  <c r="H81" i="10"/>
  <c r="G81" i="10"/>
  <c r="F81" i="10"/>
  <c r="J70" i="10"/>
  <c r="I70" i="10"/>
  <c r="H70" i="10"/>
  <c r="G70" i="10"/>
  <c r="F70" i="10"/>
  <c r="J71" i="10"/>
  <c r="I71" i="10"/>
  <c r="H71" i="10"/>
  <c r="G71" i="10"/>
  <c r="F71" i="10"/>
  <c r="J74" i="10"/>
  <c r="I74" i="10"/>
  <c r="H74" i="10"/>
  <c r="G74" i="10"/>
  <c r="F74" i="10"/>
  <c r="J83" i="10"/>
  <c r="I83" i="10"/>
  <c r="H83" i="10"/>
  <c r="G83" i="10"/>
  <c r="F83" i="10"/>
  <c r="J77" i="10"/>
  <c r="I77" i="10"/>
  <c r="H77" i="10"/>
  <c r="G77" i="10"/>
  <c r="F77" i="10"/>
  <c r="J73" i="10"/>
  <c r="I73" i="10"/>
  <c r="H73" i="10"/>
  <c r="G73" i="10"/>
  <c r="F73" i="10"/>
  <c r="J69" i="10"/>
  <c r="I69" i="10"/>
  <c r="H69" i="10"/>
  <c r="G69" i="10"/>
  <c r="F69" i="10"/>
  <c r="J66" i="10"/>
  <c r="I66" i="10"/>
  <c r="H66" i="10"/>
  <c r="G66" i="10"/>
  <c r="F66" i="10"/>
  <c r="J65" i="10"/>
  <c r="I65" i="10"/>
  <c r="H65" i="10"/>
  <c r="G65" i="10"/>
  <c r="F65" i="10"/>
  <c r="J63" i="10"/>
  <c r="I63" i="10"/>
  <c r="H63" i="10"/>
  <c r="G63" i="10"/>
  <c r="F63" i="10"/>
  <c r="J67" i="10"/>
  <c r="I67" i="10"/>
  <c r="H67" i="10"/>
  <c r="G67" i="10"/>
  <c r="F67" i="10"/>
  <c r="J53" i="10"/>
  <c r="I53" i="10"/>
  <c r="H53" i="10"/>
  <c r="G53" i="10"/>
  <c r="F53" i="10"/>
  <c r="J62" i="10"/>
  <c r="I62" i="10"/>
  <c r="H62" i="10"/>
  <c r="G62" i="10"/>
  <c r="F62" i="10"/>
  <c r="J58" i="10"/>
  <c r="I58" i="10"/>
  <c r="H58" i="10"/>
  <c r="G58" i="10"/>
  <c r="F58" i="10"/>
  <c r="J68" i="10"/>
  <c r="I68" i="10"/>
  <c r="H68" i="10"/>
  <c r="G68" i="10"/>
  <c r="F68" i="10"/>
  <c r="J57" i="10"/>
  <c r="I57" i="10"/>
  <c r="H57" i="10"/>
  <c r="G57" i="10"/>
  <c r="F57" i="10"/>
  <c r="J49" i="10"/>
  <c r="I49" i="10"/>
  <c r="H49" i="10"/>
  <c r="G49" i="10"/>
  <c r="F49" i="10"/>
  <c r="J52" i="10"/>
  <c r="I52" i="10"/>
  <c r="H52" i="10"/>
  <c r="G52" i="10"/>
  <c r="F52" i="10"/>
  <c r="J60" i="10"/>
  <c r="I60" i="10"/>
  <c r="H60" i="10"/>
  <c r="G60" i="10"/>
  <c r="F60" i="10"/>
  <c r="J59" i="10"/>
  <c r="I59" i="10"/>
  <c r="H59" i="10"/>
  <c r="G59" i="10"/>
  <c r="F59" i="10"/>
  <c r="J55" i="10"/>
  <c r="I55" i="10"/>
  <c r="H55" i="10"/>
  <c r="G55" i="10"/>
  <c r="F55" i="10"/>
  <c r="J51" i="10"/>
  <c r="I51" i="10"/>
  <c r="H51" i="10"/>
  <c r="G51" i="10"/>
  <c r="F51" i="10"/>
  <c r="J64" i="10"/>
  <c r="I64" i="10"/>
  <c r="H64" i="10"/>
  <c r="G64" i="10"/>
  <c r="F64" i="10"/>
  <c r="J56" i="10"/>
  <c r="I56" i="10"/>
  <c r="H56" i="10"/>
  <c r="G56" i="10"/>
  <c r="F56" i="10"/>
  <c r="J47" i="10"/>
  <c r="I47" i="10"/>
  <c r="H47" i="10"/>
  <c r="G47" i="10"/>
  <c r="F47" i="10"/>
  <c r="J54" i="10"/>
  <c r="I54" i="10"/>
  <c r="H54" i="10"/>
  <c r="G54" i="10"/>
  <c r="F54" i="10"/>
  <c r="J46" i="10"/>
  <c r="I46" i="10"/>
  <c r="H46" i="10"/>
  <c r="G46" i="10"/>
  <c r="F46" i="10"/>
  <c r="J50" i="10"/>
  <c r="I50" i="10"/>
  <c r="H50" i="10"/>
  <c r="G50" i="10"/>
  <c r="F50" i="10"/>
  <c r="J61" i="10"/>
  <c r="I61" i="10"/>
  <c r="H61" i="10"/>
  <c r="G61" i="10"/>
  <c r="F61" i="10"/>
  <c r="J48" i="10"/>
  <c r="I48" i="10"/>
  <c r="H48" i="10"/>
  <c r="G48" i="10"/>
  <c r="F48" i="10"/>
  <c r="J45" i="10"/>
  <c r="I45" i="10"/>
  <c r="H45" i="10"/>
  <c r="G45" i="10"/>
  <c r="F45" i="10"/>
  <c r="J36" i="10"/>
  <c r="I36" i="10"/>
  <c r="H36" i="10"/>
  <c r="G36" i="10"/>
  <c r="F36" i="10"/>
  <c r="J35" i="10"/>
  <c r="I35" i="10"/>
  <c r="H35" i="10"/>
  <c r="G35" i="10"/>
  <c r="F35" i="10"/>
  <c r="J42" i="10"/>
  <c r="I42" i="10"/>
  <c r="H42" i="10"/>
  <c r="G42" i="10"/>
  <c r="F42" i="10"/>
  <c r="J40" i="10"/>
  <c r="I40" i="10"/>
  <c r="H40" i="10"/>
  <c r="G40" i="10"/>
  <c r="F40" i="10"/>
  <c r="J37" i="10"/>
  <c r="I37" i="10"/>
  <c r="H37" i="10"/>
  <c r="G37" i="10"/>
  <c r="F37" i="10"/>
  <c r="J43" i="10"/>
  <c r="I43" i="10"/>
  <c r="H43" i="10"/>
  <c r="G43" i="10"/>
  <c r="F43" i="10"/>
  <c r="J41" i="10"/>
  <c r="I41" i="10"/>
  <c r="H41" i="10"/>
  <c r="G41" i="10"/>
  <c r="F41" i="10"/>
  <c r="J38" i="10"/>
  <c r="I38" i="10"/>
  <c r="H38" i="10"/>
  <c r="G38" i="10"/>
  <c r="F38" i="10"/>
  <c r="J39" i="10"/>
  <c r="I39" i="10"/>
  <c r="H39" i="10"/>
  <c r="G39" i="10"/>
  <c r="F39" i="10"/>
  <c r="J33" i="10"/>
  <c r="I33" i="10"/>
  <c r="H33" i="10"/>
  <c r="G33" i="10"/>
  <c r="F33" i="10"/>
  <c r="J30" i="10"/>
  <c r="I30" i="10"/>
  <c r="H30" i="10"/>
  <c r="G30" i="10"/>
  <c r="F30" i="10"/>
  <c r="J44" i="10"/>
  <c r="I44" i="10"/>
  <c r="H44" i="10"/>
  <c r="G44" i="10"/>
  <c r="F44" i="10"/>
  <c r="J29" i="10"/>
  <c r="I29" i="10"/>
  <c r="H29" i="10"/>
  <c r="G29" i="10"/>
  <c r="F29" i="10"/>
  <c r="J27" i="10"/>
  <c r="I27" i="10"/>
  <c r="H27" i="10"/>
  <c r="G27" i="10"/>
  <c r="F27" i="10"/>
  <c r="J28" i="10"/>
  <c r="I28" i="10"/>
  <c r="H28" i="10"/>
  <c r="G28" i="10"/>
  <c r="F28" i="10"/>
  <c r="J24" i="10"/>
  <c r="I24" i="10"/>
  <c r="H24" i="10"/>
  <c r="G24" i="10"/>
  <c r="F24" i="10"/>
  <c r="J32" i="10"/>
  <c r="I32" i="10"/>
  <c r="H32" i="10"/>
  <c r="G32" i="10"/>
  <c r="F32" i="10"/>
  <c r="J31" i="10"/>
  <c r="I31" i="10"/>
  <c r="H31" i="10"/>
  <c r="G31" i="10"/>
  <c r="F31" i="10"/>
  <c r="J34" i="10"/>
  <c r="I34" i="10"/>
  <c r="H34" i="10"/>
  <c r="G34" i="10"/>
  <c r="F34" i="10"/>
  <c r="J25" i="10"/>
  <c r="I25" i="10"/>
  <c r="H25" i="10"/>
  <c r="G25" i="10"/>
  <c r="F25" i="10"/>
  <c r="J26" i="10"/>
  <c r="I26" i="10"/>
  <c r="H26" i="10"/>
  <c r="G26" i="10"/>
  <c r="F26" i="10"/>
  <c r="J23" i="10"/>
  <c r="I23" i="10"/>
  <c r="H23" i="10"/>
  <c r="G23" i="10"/>
  <c r="F23" i="10"/>
  <c r="J22" i="10"/>
  <c r="I22" i="10"/>
  <c r="H22" i="10"/>
  <c r="G22" i="10"/>
  <c r="F22" i="10"/>
  <c r="J14" i="10"/>
  <c r="I14" i="10"/>
  <c r="H14" i="10"/>
  <c r="G14" i="10"/>
  <c r="F14" i="10"/>
  <c r="J10" i="10"/>
  <c r="I10" i="10"/>
  <c r="H10" i="10"/>
  <c r="G10" i="10"/>
  <c r="F10" i="10"/>
  <c r="J11" i="10"/>
  <c r="I11" i="10"/>
  <c r="H11" i="10"/>
  <c r="G11" i="10"/>
  <c r="F11" i="10"/>
  <c r="J12" i="10"/>
  <c r="I12" i="10"/>
  <c r="H12" i="10"/>
  <c r="G12" i="10"/>
  <c r="F12" i="10"/>
  <c r="J21" i="10"/>
  <c r="I21" i="10"/>
  <c r="H21" i="10"/>
  <c r="G21" i="10"/>
  <c r="F21" i="10"/>
  <c r="J18" i="10"/>
  <c r="I18" i="10"/>
  <c r="H18" i="10"/>
  <c r="G18" i="10"/>
  <c r="F18" i="10"/>
  <c r="J8" i="10"/>
  <c r="I8" i="10"/>
  <c r="H8" i="10"/>
  <c r="G8" i="10"/>
  <c r="F8" i="10"/>
  <c r="J13" i="10"/>
  <c r="I13" i="10"/>
  <c r="H13" i="10"/>
  <c r="G13" i="10"/>
  <c r="F13" i="10"/>
  <c r="J3" i="10"/>
  <c r="I3" i="10"/>
  <c r="H3" i="10"/>
  <c r="G3" i="10"/>
  <c r="F3" i="10"/>
  <c r="J16" i="10"/>
  <c r="I16" i="10"/>
  <c r="H16" i="10"/>
  <c r="G16" i="10"/>
  <c r="F16" i="10"/>
  <c r="J6" i="10"/>
  <c r="I6" i="10"/>
  <c r="H6" i="10"/>
  <c r="G6" i="10"/>
  <c r="F6" i="10"/>
  <c r="J5" i="10"/>
  <c r="I5" i="10"/>
  <c r="H5" i="10"/>
  <c r="G5" i="10"/>
  <c r="F5" i="10"/>
  <c r="J20" i="10"/>
  <c r="I20" i="10"/>
  <c r="H20" i="10"/>
  <c r="G20" i="10"/>
  <c r="F20" i="10"/>
  <c r="J4" i="10"/>
  <c r="I4" i="10"/>
  <c r="H4" i="10"/>
  <c r="G4" i="10"/>
  <c r="F4" i="10"/>
  <c r="J15" i="10"/>
  <c r="I15" i="10"/>
  <c r="H15" i="10"/>
  <c r="G15" i="10"/>
  <c r="F15" i="10"/>
  <c r="J9" i="10"/>
  <c r="I9" i="10"/>
  <c r="H9" i="10"/>
  <c r="G9" i="10"/>
  <c r="F9" i="10"/>
  <c r="J19" i="10"/>
  <c r="I19" i="10"/>
  <c r="H19" i="10"/>
  <c r="G19" i="10"/>
  <c r="F19" i="10"/>
  <c r="J17" i="10"/>
  <c r="I17" i="10"/>
  <c r="H17" i="10"/>
  <c r="G17" i="10"/>
  <c r="F17" i="10"/>
  <c r="J2" i="10"/>
  <c r="I2" i="10"/>
  <c r="H2" i="10"/>
  <c r="G2" i="10"/>
  <c r="F2" i="10"/>
  <c r="J7" i="10"/>
  <c r="I7" i="10"/>
  <c r="H7" i="10"/>
  <c r="G7" i="10"/>
  <c r="F7" i="10"/>
  <c r="X142" i="9"/>
  <c r="Q142" i="9"/>
  <c r="K142" i="9"/>
  <c r="E142" i="9"/>
  <c r="X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B141" i="9"/>
  <c r="X139" i="9"/>
  <c r="X143" i="9" s="1"/>
  <c r="V139" i="9"/>
  <c r="V143" i="9" s="1"/>
  <c r="U139" i="9"/>
  <c r="U143" i="9" s="1"/>
  <c r="T139" i="9"/>
  <c r="T143" i="9" s="1"/>
  <c r="S139" i="9"/>
  <c r="S143" i="9" s="1"/>
  <c r="R139" i="9"/>
  <c r="R143" i="9" s="1"/>
  <c r="Q139" i="9"/>
  <c r="Q143" i="9" s="1"/>
  <c r="P139" i="9"/>
  <c r="P143" i="9" s="1"/>
  <c r="O139" i="9"/>
  <c r="O143" i="9" s="1"/>
  <c r="N139" i="9"/>
  <c r="N143" i="9" s="1"/>
  <c r="M139" i="9"/>
  <c r="M143" i="9" s="1"/>
  <c r="L139" i="9"/>
  <c r="L143" i="9" s="1"/>
  <c r="K139" i="9"/>
  <c r="K143" i="9" s="1"/>
  <c r="J139" i="9"/>
  <c r="J143" i="9" s="1"/>
  <c r="I139" i="9"/>
  <c r="I143" i="9" s="1"/>
  <c r="H139" i="9"/>
  <c r="H143" i="9" s="1"/>
  <c r="G139" i="9"/>
  <c r="G143" i="9" s="1"/>
  <c r="F139" i="9"/>
  <c r="F143" i="9" s="1"/>
  <c r="E139" i="9"/>
  <c r="E143" i="9" s="1"/>
  <c r="D139" i="9"/>
  <c r="D143" i="9" s="1"/>
  <c r="C139" i="9"/>
  <c r="C143" i="9" s="1"/>
  <c r="B139" i="9"/>
  <c r="B143" i="9" s="1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33" i="9"/>
  <c r="I33" i="9"/>
  <c r="H33" i="9"/>
  <c r="G33" i="9"/>
  <c r="F33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2" i="9"/>
  <c r="I32" i="9"/>
  <c r="H32" i="9"/>
  <c r="G32" i="9"/>
  <c r="F32" i="9"/>
  <c r="J35" i="9"/>
  <c r="I35" i="9"/>
  <c r="H35" i="9"/>
  <c r="G35" i="9"/>
  <c r="F35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U142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4" i="8"/>
  <c r="I4" i="8"/>
  <c r="H4" i="8"/>
  <c r="G4" i="8"/>
  <c r="F4" i="8"/>
  <c r="J2" i="8"/>
  <c r="I2" i="8"/>
  <c r="H2" i="8"/>
  <c r="G2" i="8"/>
  <c r="F2" i="8"/>
  <c r="J5" i="8"/>
  <c r="I5" i="8"/>
  <c r="H5" i="8"/>
  <c r="G5" i="8"/>
  <c r="F5" i="8"/>
  <c r="J3" i="8"/>
  <c r="I3" i="8"/>
  <c r="H3" i="8"/>
  <c r="G3" i="8"/>
  <c r="F3" i="8"/>
  <c r="J14" i="8"/>
  <c r="I14" i="8"/>
  <c r="H14" i="8"/>
  <c r="G14" i="8"/>
  <c r="F14" i="8"/>
  <c r="J12" i="8"/>
  <c r="I12" i="8"/>
  <c r="H12" i="8"/>
  <c r="G12" i="8"/>
  <c r="F12" i="8"/>
  <c r="J11" i="8"/>
  <c r="I11" i="8"/>
  <c r="H11" i="8"/>
  <c r="G11" i="8"/>
  <c r="F11" i="8"/>
  <c r="J15" i="8"/>
  <c r="I15" i="8"/>
  <c r="H15" i="8"/>
  <c r="G15" i="8"/>
  <c r="F15" i="8"/>
  <c r="J9" i="8"/>
  <c r="I9" i="8"/>
  <c r="H9" i="8"/>
  <c r="G9" i="8"/>
  <c r="F9" i="8"/>
  <c r="J13" i="8"/>
  <c r="I13" i="8"/>
  <c r="H13" i="8"/>
  <c r="G13" i="8"/>
  <c r="F13" i="8"/>
  <c r="J16" i="8"/>
  <c r="I16" i="8"/>
  <c r="H16" i="8"/>
  <c r="G16" i="8"/>
  <c r="F16" i="8"/>
  <c r="J10" i="8"/>
  <c r="I10" i="8"/>
  <c r="H10" i="8"/>
  <c r="G10" i="8"/>
  <c r="F10" i="8"/>
  <c r="J64" i="7"/>
  <c r="I64" i="7"/>
  <c r="H64" i="7"/>
  <c r="G64" i="7"/>
  <c r="F64" i="7"/>
  <c r="J66" i="7"/>
  <c r="I66" i="7"/>
  <c r="H66" i="7"/>
  <c r="G66" i="7"/>
  <c r="F66" i="7"/>
  <c r="J68" i="7"/>
  <c r="I68" i="7"/>
  <c r="H68" i="7"/>
  <c r="G68" i="7"/>
  <c r="F68" i="7"/>
  <c r="J70" i="7"/>
  <c r="I70" i="7"/>
  <c r="H70" i="7"/>
  <c r="G70" i="7"/>
  <c r="F70" i="7"/>
  <c r="J71" i="7"/>
  <c r="I71" i="7"/>
  <c r="H71" i="7"/>
  <c r="G71" i="7"/>
  <c r="F71" i="7"/>
  <c r="J67" i="7"/>
  <c r="I67" i="7"/>
  <c r="H67" i="7"/>
  <c r="G67" i="7"/>
  <c r="F67" i="7"/>
  <c r="J63" i="7"/>
  <c r="I63" i="7"/>
  <c r="H63" i="7"/>
  <c r="G63" i="7"/>
  <c r="F63" i="7"/>
  <c r="J72" i="7"/>
  <c r="I72" i="7"/>
  <c r="H72" i="7"/>
  <c r="G72" i="7"/>
  <c r="F72" i="7"/>
  <c r="J69" i="7"/>
  <c r="I69" i="7"/>
  <c r="H69" i="7"/>
  <c r="G69" i="7"/>
  <c r="F69" i="7"/>
  <c r="J62" i="7"/>
  <c r="I62" i="7"/>
  <c r="H62" i="7"/>
  <c r="G62" i="7"/>
  <c r="F62" i="7"/>
  <c r="J65" i="7"/>
  <c r="I65" i="7"/>
  <c r="H65" i="7"/>
  <c r="G65" i="7"/>
  <c r="F65" i="7"/>
  <c r="J61" i="7"/>
  <c r="I61" i="7"/>
  <c r="H61" i="7"/>
  <c r="G61" i="7"/>
  <c r="F61" i="7"/>
  <c r="J48" i="7"/>
  <c r="I48" i="7"/>
  <c r="H48" i="7"/>
  <c r="G48" i="7"/>
  <c r="F48" i="7"/>
  <c r="J50" i="7"/>
  <c r="I50" i="7"/>
  <c r="H50" i="7"/>
  <c r="G50" i="7"/>
  <c r="F50" i="7"/>
  <c r="J60" i="7"/>
  <c r="I60" i="7"/>
  <c r="H60" i="7"/>
  <c r="G60" i="7"/>
  <c r="F60" i="7"/>
  <c r="J56" i="7"/>
  <c r="I56" i="7"/>
  <c r="H56" i="7"/>
  <c r="G56" i="7"/>
  <c r="F56" i="7"/>
  <c r="J45" i="7"/>
  <c r="I45" i="7"/>
  <c r="H45" i="7"/>
  <c r="G45" i="7"/>
  <c r="F45" i="7"/>
  <c r="J57" i="7"/>
  <c r="I57" i="7"/>
  <c r="H57" i="7"/>
  <c r="G57" i="7"/>
  <c r="F57" i="7"/>
  <c r="J52" i="7"/>
  <c r="I52" i="7"/>
  <c r="H52" i="7"/>
  <c r="G52" i="7"/>
  <c r="F52" i="7"/>
  <c r="J53" i="7"/>
  <c r="I53" i="7"/>
  <c r="H53" i="7"/>
  <c r="G53" i="7"/>
  <c r="F53" i="7"/>
  <c r="J47" i="7"/>
  <c r="I47" i="7"/>
  <c r="H47" i="7"/>
  <c r="G47" i="7"/>
  <c r="F47" i="7"/>
  <c r="J59" i="7"/>
  <c r="I59" i="7"/>
  <c r="H59" i="7"/>
  <c r="G59" i="7"/>
  <c r="F59" i="7"/>
  <c r="J55" i="7"/>
  <c r="I55" i="7"/>
  <c r="H55" i="7"/>
  <c r="G55" i="7"/>
  <c r="F55" i="7"/>
  <c r="J49" i="7"/>
  <c r="I49" i="7"/>
  <c r="H49" i="7"/>
  <c r="G49" i="7"/>
  <c r="F49" i="7"/>
  <c r="J54" i="7"/>
  <c r="I54" i="7"/>
  <c r="H54" i="7"/>
  <c r="G54" i="7"/>
  <c r="F54" i="7"/>
  <c r="J46" i="7"/>
  <c r="I46" i="7"/>
  <c r="H46" i="7"/>
  <c r="G46" i="7"/>
  <c r="F46" i="7"/>
  <c r="J43" i="7"/>
  <c r="I43" i="7"/>
  <c r="H43" i="7"/>
  <c r="G43" i="7"/>
  <c r="F43" i="7"/>
  <c r="J44" i="7"/>
  <c r="I44" i="7"/>
  <c r="H44" i="7"/>
  <c r="G44" i="7"/>
  <c r="F44" i="7"/>
  <c r="J58" i="7"/>
  <c r="I58" i="7"/>
  <c r="H58" i="7"/>
  <c r="G58" i="7"/>
  <c r="F58" i="7"/>
  <c r="J51" i="7"/>
  <c r="I51" i="7"/>
  <c r="H51" i="7"/>
  <c r="G51" i="7"/>
  <c r="F51" i="7"/>
  <c r="J23" i="7"/>
  <c r="I23" i="7"/>
  <c r="H23" i="7"/>
  <c r="G23" i="7"/>
  <c r="F23" i="7"/>
  <c r="J40" i="7"/>
  <c r="I40" i="7"/>
  <c r="H40" i="7"/>
  <c r="G40" i="7"/>
  <c r="F40" i="7"/>
  <c r="J29" i="7"/>
  <c r="I29" i="7"/>
  <c r="H29" i="7"/>
  <c r="G29" i="7"/>
  <c r="F29" i="7"/>
  <c r="J35" i="7"/>
  <c r="I35" i="7"/>
  <c r="H35" i="7"/>
  <c r="G35" i="7"/>
  <c r="F35" i="7"/>
  <c r="J33" i="7"/>
  <c r="I33" i="7"/>
  <c r="H33" i="7"/>
  <c r="G33" i="7"/>
  <c r="F33" i="7"/>
  <c r="J37" i="7"/>
  <c r="I37" i="7"/>
  <c r="H37" i="7"/>
  <c r="G37" i="7"/>
  <c r="F37" i="7"/>
  <c r="J36" i="7"/>
  <c r="I36" i="7"/>
  <c r="H36" i="7"/>
  <c r="G36" i="7"/>
  <c r="F36" i="7"/>
  <c r="J34" i="7"/>
  <c r="I34" i="7"/>
  <c r="H34" i="7"/>
  <c r="G34" i="7"/>
  <c r="F34" i="7"/>
  <c r="J20" i="7"/>
  <c r="I20" i="7"/>
  <c r="H20" i="7"/>
  <c r="G20" i="7"/>
  <c r="F20" i="7"/>
  <c r="J25" i="7"/>
  <c r="I25" i="7"/>
  <c r="H25" i="7"/>
  <c r="G25" i="7"/>
  <c r="F25" i="7"/>
  <c r="J31" i="7"/>
  <c r="I31" i="7"/>
  <c r="H31" i="7"/>
  <c r="G31" i="7"/>
  <c r="F31" i="7"/>
  <c r="J32" i="7"/>
  <c r="I32" i="7"/>
  <c r="H32" i="7"/>
  <c r="G32" i="7"/>
  <c r="F32" i="7"/>
  <c r="J41" i="7"/>
  <c r="I41" i="7"/>
  <c r="H41" i="7"/>
  <c r="G41" i="7"/>
  <c r="F41" i="7"/>
  <c r="J26" i="7"/>
  <c r="I26" i="7"/>
  <c r="H26" i="7"/>
  <c r="G26" i="7"/>
  <c r="F26" i="7"/>
  <c r="J39" i="7"/>
  <c r="I39" i="7"/>
  <c r="H39" i="7"/>
  <c r="G39" i="7"/>
  <c r="F39" i="7"/>
  <c r="J28" i="7"/>
  <c r="I28" i="7"/>
  <c r="H28" i="7"/>
  <c r="G28" i="7"/>
  <c r="F28" i="7"/>
  <c r="J38" i="7"/>
  <c r="I38" i="7"/>
  <c r="H38" i="7"/>
  <c r="G38" i="7"/>
  <c r="F38" i="7"/>
  <c r="J21" i="7"/>
  <c r="I21" i="7"/>
  <c r="H21" i="7"/>
  <c r="G21" i="7"/>
  <c r="F21" i="7"/>
  <c r="J24" i="7"/>
  <c r="I24" i="7"/>
  <c r="H24" i="7"/>
  <c r="G24" i="7"/>
  <c r="F24" i="7"/>
  <c r="J30" i="7"/>
  <c r="I30" i="7"/>
  <c r="H30" i="7"/>
  <c r="G30" i="7"/>
  <c r="F30" i="7"/>
  <c r="J18" i="7"/>
  <c r="I18" i="7"/>
  <c r="H18" i="7"/>
  <c r="G18" i="7"/>
  <c r="F18" i="7"/>
  <c r="J27" i="7"/>
  <c r="I27" i="7"/>
  <c r="H27" i="7"/>
  <c r="G27" i="7"/>
  <c r="F27" i="7"/>
  <c r="J22" i="7"/>
  <c r="I22" i="7"/>
  <c r="H22" i="7"/>
  <c r="G22" i="7"/>
  <c r="F22" i="7"/>
  <c r="J19" i="7"/>
  <c r="I19" i="7"/>
  <c r="H19" i="7"/>
  <c r="G19" i="7"/>
  <c r="F19" i="7"/>
  <c r="J17" i="7"/>
  <c r="I17" i="7"/>
  <c r="H17" i="7"/>
  <c r="G17" i="7"/>
  <c r="F17" i="7"/>
  <c r="J9" i="7"/>
  <c r="I9" i="7"/>
  <c r="H9" i="7"/>
  <c r="G9" i="7"/>
  <c r="F9" i="7"/>
  <c r="J7" i="7"/>
  <c r="I7" i="7"/>
  <c r="H7" i="7"/>
  <c r="G7" i="7"/>
  <c r="F7" i="7"/>
  <c r="J15" i="7"/>
  <c r="I15" i="7"/>
  <c r="H15" i="7"/>
  <c r="G15" i="7"/>
  <c r="F15" i="7"/>
  <c r="J8" i="7"/>
  <c r="I8" i="7"/>
  <c r="H8" i="7"/>
  <c r="G8" i="7"/>
  <c r="F8" i="7"/>
  <c r="J14" i="7"/>
  <c r="I14" i="7"/>
  <c r="H14" i="7"/>
  <c r="G14" i="7"/>
  <c r="F14" i="7"/>
  <c r="J11" i="7"/>
  <c r="I11" i="7"/>
  <c r="H11" i="7"/>
  <c r="G11" i="7"/>
  <c r="F11" i="7"/>
  <c r="J5" i="7"/>
  <c r="I5" i="7"/>
  <c r="H5" i="7"/>
  <c r="G5" i="7"/>
  <c r="F5" i="7"/>
  <c r="J16" i="7"/>
  <c r="I16" i="7"/>
  <c r="H16" i="7"/>
  <c r="G16" i="7"/>
  <c r="F16" i="7"/>
  <c r="J6" i="7"/>
  <c r="I6" i="7"/>
  <c r="H6" i="7"/>
  <c r="G6" i="7"/>
  <c r="F6" i="7"/>
  <c r="J4" i="7"/>
  <c r="I4" i="7"/>
  <c r="H4" i="7"/>
  <c r="G4" i="7"/>
  <c r="F4" i="7"/>
  <c r="J3" i="7"/>
  <c r="I3" i="7"/>
  <c r="H3" i="7"/>
  <c r="G3" i="7"/>
  <c r="F3" i="7"/>
  <c r="J12" i="7"/>
  <c r="I12" i="7"/>
  <c r="H12" i="7"/>
  <c r="G12" i="7"/>
  <c r="F12" i="7"/>
  <c r="J10" i="7"/>
  <c r="I10" i="7"/>
  <c r="H10" i="7"/>
  <c r="G10" i="7"/>
  <c r="F10" i="7"/>
  <c r="J13" i="7"/>
  <c r="I13" i="7"/>
  <c r="H13" i="7"/>
  <c r="G13" i="7"/>
  <c r="F13" i="7"/>
  <c r="J2" i="7"/>
  <c r="I2" i="7"/>
  <c r="H2" i="7"/>
  <c r="G2" i="7"/>
  <c r="F2" i="7"/>
  <c r="W15" i="6"/>
  <c r="U15" i="6"/>
  <c r="S15" i="6"/>
  <c r="Q15" i="6"/>
  <c r="J15" i="6"/>
  <c r="I15" i="6"/>
  <c r="H15" i="6"/>
  <c r="G15" i="6"/>
  <c r="F15" i="6"/>
  <c r="W13" i="6"/>
  <c r="U13" i="6"/>
  <c r="S13" i="6"/>
  <c r="Q13" i="6"/>
  <c r="J13" i="6"/>
  <c r="I13" i="6"/>
  <c r="H13" i="6"/>
  <c r="G13" i="6"/>
  <c r="F13" i="6"/>
  <c r="W12" i="6"/>
  <c r="U12" i="6"/>
  <c r="S12" i="6"/>
  <c r="Q12" i="6"/>
  <c r="J12" i="6"/>
  <c r="I12" i="6"/>
  <c r="H12" i="6"/>
  <c r="G12" i="6"/>
  <c r="F12" i="6"/>
  <c r="W16" i="6"/>
  <c r="U16" i="6"/>
  <c r="S16" i="6"/>
  <c r="Q16" i="6"/>
  <c r="J16" i="6"/>
  <c r="I16" i="6"/>
  <c r="H16" i="6"/>
  <c r="G16" i="6"/>
  <c r="F16" i="6"/>
  <c r="W14" i="6"/>
  <c r="U14" i="6"/>
  <c r="S14" i="6"/>
  <c r="Q14" i="6"/>
  <c r="J14" i="6"/>
  <c r="I14" i="6"/>
  <c r="H14" i="6"/>
  <c r="G14" i="6"/>
  <c r="F14" i="6"/>
  <c r="W21" i="6"/>
  <c r="U21" i="6"/>
  <c r="S21" i="6"/>
  <c r="Q21" i="6"/>
  <c r="J21" i="6"/>
  <c r="I21" i="6"/>
  <c r="H21" i="6"/>
  <c r="G21" i="6"/>
  <c r="F21" i="6"/>
  <c r="W23" i="6"/>
  <c r="U23" i="6"/>
  <c r="S23" i="6"/>
  <c r="Q23" i="6"/>
  <c r="J23" i="6"/>
  <c r="I23" i="6"/>
  <c r="H23" i="6"/>
  <c r="G23" i="6"/>
  <c r="F23" i="6"/>
  <c r="W19" i="6"/>
  <c r="U19" i="6"/>
  <c r="S19" i="6"/>
  <c r="Q19" i="6"/>
  <c r="J19" i="6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20" i="6"/>
  <c r="U20" i="6"/>
  <c r="S20" i="6"/>
  <c r="Q20" i="6"/>
  <c r="J20" i="6"/>
  <c r="N20" i="6" s="1"/>
  <c r="I20" i="6"/>
  <c r="H20" i="6"/>
  <c r="G20" i="6"/>
  <c r="F20" i="6"/>
  <c r="W22" i="6"/>
  <c r="U22" i="6"/>
  <c r="S22" i="6"/>
  <c r="Q22" i="6"/>
  <c r="J22" i="6"/>
  <c r="I22" i="6"/>
  <c r="H22" i="6"/>
  <c r="G22" i="6"/>
  <c r="F22" i="6"/>
  <c r="W17" i="6"/>
  <c r="U17" i="6"/>
  <c r="S17" i="6"/>
  <c r="Q17" i="6"/>
  <c r="J17" i="6"/>
  <c r="I17" i="6"/>
  <c r="H17" i="6"/>
  <c r="G17" i="6"/>
  <c r="F17" i="6"/>
  <c r="W6" i="6"/>
  <c r="U6" i="6"/>
  <c r="S6" i="6"/>
  <c r="Q6" i="6"/>
  <c r="J6" i="6"/>
  <c r="I6" i="6"/>
  <c r="H6" i="6"/>
  <c r="G6" i="6"/>
  <c r="F6" i="6"/>
  <c r="W4" i="6"/>
  <c r="U4" i="6"/>
  <c r="S4" i="6"/>
  <c r="Q4" i="6"/>
  <c r="J4" i="6"/>
  <c r="N4" i="6" s="1"/>
  <c r="I4" i="6"/>
  <c r="H4" i="6"/>
  <c r="G4" i="6"/>
  <c r="F4" i="6"/>
  <c r="W5" i="6"/>
  <c r="U5" i="6"/>
  <c r="S5" i="6"/>
  <c r="Q5" i="6"/>
  <c r="J5" i="6"/>
  <c r="I5" i="6"/>
  <c r="H5" i="6"/>
  <c r="G5" i="6"/>
  <c r="F5" i="6"/>
  <c r="W3" i="6"/>
  <c r="U3" i="6"/>
  <c r="S3" i="6"/>
  <c r="Q3" i="6"/>
  <c r="J3" i="6"/>
  <c r="I3" i="6"/>
  <c r="H3" i="6"/>
  <c r="G3" i="6"/>
  <c r="F3" i="6"/>
  <c r="W7" i="6"/>
  <c r="U7" i="6"/>
  <c r="S7" i="6"/>
  <c r="Q7" i="6"/>
  <c r="J7" i="6"/>
  <c r="N7" i="6" s="1"/>
  <c r="I7" i="6"/>
  <c r="H7" i="6"/>
  <c r="G7" i="6"/>
  <c r="F7" i="6"/>
  <c r="W8" i="6"/>
  <c r="U8" i="6"/>
  <c r="S8" i="6"/>
  <c r="Q8" i="6"/>
  <c r="J8" i="6"/>
  <c r="I8" i="6"/>
  <c r="H8" i="6"/>
  <c r="G8" i="6"/>
  <c r="F8" i="6"/>
  <c r="W9" i="6"/>
  <c r="U9" i="6"/>
  <c r="S9" i="6"/>
  <c r="Q9" i="6"/>
  <c r="J9" i="6"/>
  <c r="N9" i="6" s="1"/>
  <c r="I9" i="6"/>
  <c r="H9" i="6"/>
  <c r="G9" i="6"/>
  <c r="F9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0" i="6"/>
  <c r="I10" i="6"/>
  <c r="H10" i="6"/>
  <c r="G10" i="6"/>
  <c r="F10" i="6"/>
  <c r="X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X200" i="5"/>
  <c r="X204" i="5" s="1"/>
  <c r="V200" i="5"/>
  <c r="V204" i="5" s="1"/>
  <c r="U200" i="5"/>
  <c r="U204" i="5" s="1"/>
  <c r="T200" i="5"/>
  <c r="T204" i="5" s="1"/>
  <c r="S200" i="5"/>
  <c r="S204" i="5" s="1"/>
  <c r="R200" i="5"/>
  <c r="R204" i="5" s="1"/>
  <c r="Q200" i="5"/>
  <c r="Q204" i="5" s="1"/>
  <c r="P200" i="5"/>
  <c r="P204" i="5" s="1"/>
  <c r="O200" i="5"/>
  <c r="O204" i="5" s="1"/>
  <c r="N200" i="5"/>
  <c r="N204" i="5" s="1"/>
  <c r="M200" i="5"/>
  <c r="M204" i="5" s="1"/>
  <c r="L200" i="5"/>
  <c r="L204" i="5" s="1"/>
  <c r="K200" i="5"/>
  <c r="K204" i="5" s="1"/>
  <c r="J200" i="5"/>
  <c r="J204" i="5" s="1"/>
  <c r="I200" i="5"/>
  <c r="I204" i="5" s="1"/>
  <c r="H200" i="5"/>
  <c r="H204" i="5" s="1"/>
  <c r="G200" i="5"/>
  <c r="G204" i="5" s="1"/>
  <c r="F200" i="5"/>
  <c r="F204" i="5" s="1"/>
  <c r="E200" i="5"/>
  <c r="E204" i="5" s="1"/>
  <c r="D200" i="5"/>
  <c r="D204" i="5" s="1"/>
  <c r="C200" i="5"/>
  <c r="C204" i="5" s="1"/>
  <c r="B200" i="5"/>
  <c r="B204" i="5" s="1"/>
  <c r="J11" i="5"/>
  <c r="I11" i="5"/>
  <c r="H11" i="5"/>
  <c r="G11" i="5"/>
  <c r="F11" i="5"/>
  <c r="J29" i="5"/>
  <c r="I29" i="5"/>
  <c r="H29" i="5"/>
  <c r="G29" i="5"/>
  <c r="F29" i="5"/>
  <c r="J10" i="5"/>
  <c r="I10" i="5"/>
  <c r="H10" i="5"/>
  <c r="G10" i="5"/>
  <c r="F10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24" i="5"/>
  <c r="I24" i="5"/>
  <c r="H24" i="5"/>
  <c r="G24" i="5"/>
  <c r="F24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3" i="5"/>
  <c r="I23" i="5"/>
  <c r="H23" i="5"/>
  <c r="G23" i="5"/>
  <c r="F23" i="5"/>
  <c r="J22" i="5"/>
  <c r="I22" i="5"/>
  <c r="H22" i="5"/>
  <c r="G22" i="5"/>
  <c r="F22" i="5"/>
  <c r="J2" i="5"/>
  <c r="I2" i="5"/>
  <c r="H2" i="5"/>
  <c r="G2" i="5"/>
  <c r="F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6" i="5"/>
  <c r="I16" i="5"/>
  <c r="H16" i="5"/>
  <c r="G16" i="5"/>
  <c r="F16" i="5"/>
  <c r="J15" i="5"/>
  <c r="I15" i="5"/>
  <c r="H15" i="5"/>
  <c r="G15" i="5"/>
  <c r="F15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14" i="5"/>
  <c r="I14" i="5"/>
  <c r="H14" i="5"/>
  <c r="G14" i="5"/>
  <c r="F14" i="5"/>
  <c r="J37" i="5"/>
  <c r="I37" i="5"/>
  <c r="H37" i="5"/>
  <c r="G37" i="5"/>
  <c r="F37" i="5"/>
  <c r="J36" i="5"/>
  <c r="I36" i="5"/>
  <c r="H36" i="5"/>
  <c r="G36" i="5"/>
  <c r="F36" i="5"/>
  <c r="J13" i="5"/>
  <c r="I13" i="5"/>
  <c r="H13" i="5"/>
  <c r="G13" i="5"/>
  <c r="F13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94" i="4"/>
  <c r="I94" i="4"/>
  <c r="H94" i="4"/>
  <c r="G94" i="4"/>
  <c r="F94" i="4"/>
  <c r="J91" i="4"/>
  <c r="I91" i="4"/>
  <c r="H91" i="4"/>
  <c r="G91" i="4"/>
  <c r="F91" i="4"/>
  <c r="J83" i="4"/>
  <c r="I83" i="4"/>
  <c r="H83" i="4"/>
  <c r="G83" i="4"/>
  <c r="F83" i="4"/>
  <c r="J82" i="4"/>
  <c r="I82" i="4"/>
  <c r="H82" i="4"/>
  <c r="G82" i="4"/>
  <c r="F82" i="4"/>
  <c r="J78" i="4"/>
  <c r="I78" i="4"/>
  <c r="H78" i="4"/>
  <c r="G78" i="4"/>
  <c r="F78" i="4"/>
  <c r="J86" i="4"/>
  <c r="I86" i="4"/>
  <c r="H86" i="4"/>
  <c r="G86" i="4"/>
  <c r="F86" i="4"/>
  <c r="J95" i="4"/>
  <c r="I95" i="4"/>
  <c r="H95" i="4"/>
  <c r="G95" i="4"/>
  <c r="F95" i="4"/>
  <c r="J93" i="4"/>
  <c r="I93" i="4"/>
  <c r="H93" i="4"/>
  <c r="G93" i="4"/>
  <c r="F93" i="4"/>
  <c r="J92" i="4"/>
  <c r="I92" i="4"/>
  <c r="H92" i="4"/>
  <c r="G92" i="4"/>
  <c r="F92" i="4"/>
  <c r="J87" i="4"/>
  <c r="I87" i="4"/>
  <c r="H87" i="4"/>
  <c r="G87" i="4"/>
  <c r="F87" i="4"/>
  <c r="J88" i="4"/>
  <c r="I88" i="4"/>
  <c r="H88" i="4"/>
  <c r="G88" i="4"/>
  <c r="F88" i="4"/>
  <c r="J80" i="4"/>
  <c r="I80" i="4"/>
  <c r="H80" i="4"/>
  <c r="G80" i="4"/>
  <c r="F80" i="4"/>
  <c r="J85" i="4"/>
  <c r="I85" i="4"/>
  <c r="H85" i="4"/>
  <c r="G85" i="4"/>
  <c r="F85" i="4"/>
  <c r="J79" i="4"/>
  <c r="I79" i="4"/>
  <c r="H79" i="4"/>
  <c r="G79" i="4"/>
  <c r="F79" i="4"/>
  <c r="J81" i="4"/>
  <c r="I81" i="4"/>
  <c r="H81" i="4"/>
  <c r="G81" i="4"/>
  <c r="F81" i="4"/>
  <c r="J84" i="4"/>
  <c r="I84" i="4"/>
  <c r="H84" i="4"/>
  <c r="G84" i="4"/>
  <c r="F84" i="4"/>
  <c r="J89" i="4"/>
  <c r="I89" i="4"/>
  <c r="H89" i="4"/>
  <c r="G89" i="4"/>
  <c r="F89" i="4"/>
  <c r="J77" i="4"/>
  <c r="I77" i="4"/>
  <c r="H77" i="4"/>
  <c r="G77" i="4"/>
  <c r="F77" i="4"/>
  <c r="J76" i="4"/>
  <c r="I76" i="4"/>
  <c r="H76" i="4"/>
  <c r="G76" i="4"/>
  <c r="F76" i="4"/>
  <c r="I90" i="4"/>
  <c r="H90" i="4"/>
  <c r="G90" i="4"/>
  <c r="F90" i="4"/>
  <c r="J68" i="4"/>
  <c r="I68" i="4"/>
  <c r="H68" i="4"/>
  <c r="G68" i="4"/>
  <c r="F68" i="4"/>
  <c r="J63" i="4"/>
  <c r="I63" i="4"/>
  <c r="H63" i="4"/>
  <c r="G63" i="4"/>
  <c r="F63" i="4"/>
  <c r="J67" i="4"/>
  <c r="I67" i="4"/>
  <c r="H67" i="4"/>
  <c r="G67" i="4"/>
  <c r="F67" i="4"/>
  <c r="J73" i="4"/>
  <c r="I73" i="4"/>
  <c r="H73" i="4"/>
  <c r="G73" i="4"/>
  <c r="F73" i="4"/>
  <c r="J72" i="4"/>
  <c r="I72" i="4"/>
  <c r="H72" i="4"/>
  <c r="G72" i="4"/>
  <c r="F72" i="4"/>
  <c r="J74" i="4"/>
  <c r="I74" i="4"/>
  <c r="H74" i="4"/>
  <c r="G74" i="4"/>
  <c r="F74" i="4"/>
  <c r="J56" i="4"/>
  <c r="I56" i="4"/>
  <c r="H56" i="4"/>
  <c r="G56" i="4"/>
  <c r="F56" i="4"/>
  <c r="J60" i="4"/>
  <c r="I60" i="4"/>
  <c r="H60" i="4"/>
  <c r="G60" i="4"/>
  <c r="F60" i="4"/>
  <c r="J70" i="4"/>
  <c r="I70" i="4"/>
  <c r="H70" i="4"/>
  <c r="G70" i="4"/>
  <c r="F70" i="4"/>
  <c r="J62" i="4"/>
  <c r="I62" i="4"/>
  <c r="H62" i="4"/>
  <c r="G62" i="4"/>
  <c r="F62" i="4"/>
  <c r="J54" i="4"/>
  <c r="I54" i="4"/>
  <c r="H54" i="4"/>
  <c r="G54" i="4"/>
  <c r="F54" i="4"/>
  <c r="J64" i="4"/>
  <c r="I64" i="4"/>
  <c r="H64" i="4"/>
  <c r="G64" i="4"/>
  <c r="F64" i="4"/>
  <c r="J66" i="4"/>
  <c r="I66" i="4"/>
  <c r="H66" i="4"/>
  <c r="G66" i="4"/>
  <c r="F66" i="4"/>
  <c r="J69" i="4"/>
  <c r="I69" i="4"/>
  <c r="H69" i="4"/>
  <c r="G69" i="4"/>
  <c r="F69" i="4"/>
  <c r="J58" i="4"/>
  <c r="I58" i="4"/>
  <c r="H58" i="4"/>
  <c r="G58" i="4"/>
  <c r="F58" i="4"/>
  <c r="J57" i="4"/>
  <c r="I57" i="4"/>
  <c r="H57" i="4"/>
  <c r="G57" i="4"/>
  <c r="F57" i="4"/>
  <c r="J53" i="4"/>
  <c r="I53" i="4"/>
  <c r="H53" i="4"/>
  <c r="G53" i="4"/>
  <c r="F53" i="4"/>
  <c r="J61" i="4"/>
  <c r="I61" i="4"/>
  <c r="H61" i="4"/>
  <c r="G61" i="4"/>
  <c r="F61" i="4"/>
  <c r="J59" i="4"/>
  <c r="I59" i="4"/>
  <c r="H59" i="4"/>
  <c r="G59" i="4"/>
  <c r="F59" i="4"/>
  <c r="J65" i="4"/>
  <c r="I65" i="4"/>
  <c r="H65" i="4"/>
  <c r="G65" i="4"/>
  <c r="F65" i="4"/>
  <c r="J52" i="4"/>
  <c r="I52" i="4"/>
  <c r="H52" i="4"/>
  <c r="G52" i="4"/>
  <c r="F52" i="4"/>
  <c r="J55" i="4"/>
  <c r="I55" i="4"/>
  <c r="H55" i="4"/>
  <c r="G55" i="4"/>
  <c r="F55" i="4"/>
  <c r="J71" i="4"/>
  <c r="I71" i="4"/>
  <c r="H71" i="4"/>
  <c r="G71" i="4"/>
  <c r="F71" i="4"/>
  <c r="J34" i="4"/>
  <c r="I34" i="4"/>
  <c r="H34" i="4"/>
  <c r="G34" i="4"/>
  <c r="F34" i="4"/>
  <c r="J44" i="4"/>
  <c r="I44" i="4"/>
  <c r="H44" i="4"/>
  <c r="G44" i="4"/>
  <c r="F44" i="4"/>
  <c r="I39" i="4"/>
  <c r="H39" i="4"/>
  <c r="G39" i="4"/>
  <c r="F39" i="4"/>
  <c r="J32" i="4"/>
  <c r="I32" i="4"/>
  <c r="H32" i="4"/>
  <c r="G32" i="4"/>
  <c r="F32" i="4"/>
  <c r="J43" i="4"/>
  <c r="I43" i="4"/>
  <c r="H43" i="4"/>
  <c r="G43" i="4"/>
  <c r="F43" i="4"/>
  <c r="J25" i="4"/>
  <c r="I25" i="4"/>
  <c r="H25" i="4"/>
  <c r="G25" i="4"/>
  <c r="F25" i="4"/>
  <c r="J35" i="4"/>
  <c r="I35" i="4"/>
  <c r="H35" i="4"/>
  <c r="G35" i="4"/>
  <c r="F35" i="4"/>
  <c r="J38" i="4"/>
  <c r="I38" i="4"/>
  <c r="H38" i="4"/>
  <c r="G38" i="4"/>
  <c r="F38" i="4"/>
  <c r="J24" i="4"/>
  <c r="I24" i="4"/>
  <c r="H24" i="4"/>
  <c r="G24" i="4"/>
  <c r="F24" i="4"/>
  <c r="J40" i="4"/>
  <c r="I40" i="4"/>
  <c r="H40" i="4"/>
  <c r="G40" i="4"/>
  <c r="F40" i="4"/>
  <c r="J33" i="4"/>
  <c r="I33" i="4"/>
  <c r="H33" i="4"/>
  <c r="G33" i="4"/>
  <c r="F33" i="4"/>
  <c r="J41" i="4"/>
  <c r="I41" i="4"/>
  <c r="H41" i="4"/>
  <c r="G41" i="4"/>
  <c r="F41" i="4"/>
  <c r="J42" i="4"/>
  <c r="I42" i="4"/>
  <c r="H42" i="4"/>
  <c r="G42" i="4"/>
  <c r="F42" i="4"/>
  <c r="J31" i="4"/>
  <c r="I31" i="4"/>
  <c r="H31" i="4"/>
  <c r="G31" i="4"/>
  <c r="F31" i="4"/>
  <c r="J36" i="4"/>
  <c r="I36" i="4"/>
  <c r="H36" i="4"/>
  <c r="G36" i="4"/>
  <c r="F36" i="4"/>
  <c r="J37" i="4"/>
  <c r="I37" i="4"/>
  <c r="H37" i="4"/>
  <c r="G37" i="4"/>
  <c r="F37" i="4"/>
  <c r="J29" i="4"/>
  <c r="I29" i="4"/>
  <c r="H29" i="4"/>
  <c r="G29" i="4"/>
  <c r="F29" i="4"/>
  <c r="J26" i="4"/>
  <c r="I26" i="4"/>
  <c r="H26" i="4"/>
  <c r="G26" i="4"/>
  <c r="F26" i="4"/>
  <c r="J22" i="4"/>
  <c r="I22" i="4"/>
  <c r="H22" i="4"/>
  <c r="G22" i="4"/>
  <c r="F22" i="4"/>
  <c r="J30" i="4"/>
  <c r="I30" i="4"/>
  <c r="H30" i="4"/>
  <c r="G30" i="4"/>
  <c r="F30" i="4"/>
  <c r="J27" i="4"/>
  <c r="I27" i="4"/>
  <c r="H27" i="4"/>
  <c r="G27" i="4"/>
  <c r="F27" i="4"/>
  <c r="J23" i="4"/>
  <c r="I23" i="4"/>
  <c r="H23" i="4"/>
  <c r="G23" i="4"/>
  <c r="F23" i="4"/>
  <c r="J28" i="4"/>
  <c r="I28" i="4"/>
  <c r="H28" i="4"/>
  <c r="G28" i="4"/>
  <c r="F28" i="4"/>
  <c r="J21" i="4"/>
  <c r="I21" i="4"/>
  <c r="H21" i="4"/>
  <c r="G21" i="4"/>
  <c r="F21" i="4"/>
  <c r="J17" i="4"/>
  <c r="I17" i="4"/>
  <c r="H17" i="4"/>
  <c r="G17" i="4"/>
  <c r="F17" i="4"/>
  <c r="J10" i="4"/>
  <c r="I10" i="4"/>
  <c r="H10" i="4"/>
  <c r="G10" i="4"/>
  <c r="F10" i="4"/>
  <c r="I15" i="4"/>
  <c r="H15" i="4"/>
  <c r="G15" i="4"/>
  <c r="F15" i="4"/>
  <c r="J16" i="4"/>
  <c r="I16" i="4"/>
  <c r="H16" i="4"/>
  <c r="G16" i="4"/>
  <c r="F16" i="4"/>
  <c r="J9" i="4"/>
  <c r="I9" i="4"/>
  <c r="H9" i="4"/>
  <c r="G9" i="4"/>
  <c r="F9" i="4"/>
  <c r="J5" i="4"/>
  <c r="I5" i="4"/>
  <c r="H5" i="4"/>
  <c r="G5" i="4"/>
  <c r="F5" i="4"/>
  <c r="J6" i="4"/>
  <c r="I6" i="4"/>
  <c r="H6" i="4"/>
  <c r="G6" i="4"/>
  <c r="F6" i="4"/>
  <c r="J13" i="4"/>
  <c r="I13" i="4"/>
  <c r="H13" i="4"/>
  <c r="G13" i="4"/>
  <c r="F13" i="4"/>
  <c r="J4" i="4"/>
  <c r="I4" i="4"/>
  <c r="H4" i="4"/>
  <c r="G4" i="4"/>
  <c r="F4" i="4"/>
  <c r="J3" i="4"/>
  <c r="I3" i="4"/>
  <c r="H3" i="4"/>
  <c r="G3" i="4"/>
  <c r="F3" i="4"/>
  <c r="J7" i="4"/>
  <c r="I7" i="4"/>
  <c r="H7" i="4"/>
  <c r="G7" i="4"/>
  <c r="F7" i="4"/>
  <c r="J20" i="4"/>
  <c r="I20" i="4"/>
  <c r="H20" i="4"/>
  <c r="G20" i="4"/>
  <c r="F20" i="4"/>
  <c r="J12" i="4"/>
  <c r="I12" i="4"/>
  <c r="H12" i="4"/>
  <c r="G12" i="4"/>
  <c r="F12" i="4"/>
  <c r="J11" i="4"/>
  <c r="I11" i="4"/>
  <c r="H11" i="4"/>
  <c r="G11" i="4"/>
  <c r="F11" i="4"/>
  <c r="J8" i="4"/>
  <c r="I8" i="4"/>
  <c r="H8" i="4"/>
  <c r="G8" i="4"/>
  <c r="F8" i="4"/>
  <c r="J2" i="4"/>
  <c r="I2" i="4"/>
  <c r="H2" i="4"/>
  <c r="G2" i="4"/>
  <c r="F2" i="4"/>
  <c r="J18" i="4"/>
  <c r="I18" i="4"/>
  <c r="H18" i="4"/>
  <c r="G18" i="4"/>
  <c r="F18" i="4"/>
  <c r="J14" i="4"/>
  <c r="I14" i="4"/>
  <c r="H14" i="4"/>
  <c r="G14" i="4"/>
  <c r="F14" i="4"/>
  <c r="J19" i="4"/>
  <c r="I19" i="4"/>
  <c r="H19" i="4"/>
  <c r="G19" i="4"/>
  <c r="F19" i="4"/>
  <c r="V14" i="3"/>
  <c r="T14" i="3"/>
  <c r="R14" i="3"/>
  <c r="P14" i="3"/>
  <c r="J14" i="3"/>
  <c r="N14" i="3" s="1"/>
  <c r="I14" i="3"/>
  <c r="H14" i="3"/>
  <c r="G14" i="3"/>
  <c r="F14" i="3"/>
  <c r="V13" i="3"/>
  <c r="T13" i="3"/>
  <c r="R3" i="3"/>
  <c r="P3" i="3"/>
  <c r="J3" i="3"/>
  <c r="N3" i="3" s="1"/>
  <c r="I3" i="3"/>
  <c r="H3" i="3"/>
  <c r="G3" i="3"/>
  <c r="F3" i="3"/>
  <c r="V12" i="3"/>
  <c r="T12" i="3"/>
  <c r="R5" i="3"/>
  <c r="P5" i="3"/>
  <c r="J5" i="3"/>
  <c r="N5" i="3" s="1"/>
  <c r="I5" i="3"/>
  <c r="H5" i="3"/>
  <c r="G5" i="3"/>
  <c r="F5" i="3"/>
  <c r="V11" i="3"/>
  <c r="T11" i="3"/>
  <c r="R9" i="3"/>
  <c r="P9" i="3"/>
  <c r="J9" i="3"/>
  <c r="N9" i="3" s="1"/>
  <c r="I9" i="3"/>
  <c r="H9" i="3"/>
  <c r="G9" i="3"/>
  <c r="F9" i="3"/>
  <c r="V9" i="3"/>
  <c r="T9" i="3"/>
  <c r="R8" i="3"/>
  <c r="P8" i="3"/>
  <c r="J8" i="3"/>
  <c r="N8" i="3" s="1"/>
  <c r="I8" i="3"/>
  <c r="H8" i="3"/>
  <c r="G8" i="3"/>
  <c r="F8" i="3"/>
  <c r="V8" i="3"/>
  <c r="T8" i="3"/>
  <c r="R13" i="3"/>
  <c r="P13" i="3"/>
  <c r="J13" i="3"/>
  <c r="N13" i="3" s="1"/>
  <c r="I13" i="3"/>
  <c r="H13" i="3"/>
  <c r="G13" i="3"/>
  <c r="F13" i="3"/>
  <c r="V7" i="3"/>
  <c r="T7" i="3"/>
  <c r="R12" i="3"/>
  <c r="P12" i="3"/>
  <c r="J12" i="3"/>
  <c r="N12" i="3" s="1"/>
  <c r="I12" i="3"/>
  <c r="H12" i="3"/>
  <c r="G12" i="3"/>
  <c r="F12" i="3"/>
  <c r="V5" i="3"/>
  <c r="T5" i="3"/>
  <c r="R11" i="3"/>
  <c r="P11" i="3"/>
  <c r="J11" i="3"/>
  <c r="N11" i="3" s="1"/>
  <c r="I11" i="3"/>
  <c r="H11" i="3"/>
  <c r="G11" i="3"/>
  <c r="F11" i="3"/>
  <c r="V3" i="3"/>
  <c r="T3" i="3"/>
  <c r="R7" i="3"/>
  <c r="P7" i="3"/>
  <c r="J7" i="3"/>
  <c r="I7" i="3"/>
  <c r="H7" i="3"/>
  <c r="G7" i="3"/>
  <c r="F7" i="3"/>
  <c r="J6" i="2"/>
  <c r="I6" i="2"/>
  <c r="H6" i="2"/>
  <c r="G6" i="2"/>
  <c r="F6" i="2"/>
  <c r="J7" i="2"/>
  <c r="I7" i="2"/>
  <c r="H7" i="2"/>
  <c r="G7" i="2"/>
  <c r="F7" i="2"/>
  <c r="J5" i="2"/>
  <c r="I5" i="2"/>
  <c r="H5" i="2"/>
  <c r="G5" i="2"/>
  <c r="F5" i="2"/>
  <c r="J4" i="2"/>
  <c r="I4" i="2"/>
  <c r="H4" i="2"/>
  <c r="G4" i="2"/>
  <c r="F4" i="2"/>
  <c r="J2" i="2"/>
  <c r="I2" i="2"/>
  <c r="H2" i="2"/>
  <c r="G2" i="2"/>
  <c r="F2" i="2"/>
  <c r="J9" i="2"/>
  <c r="I9" i="2"/>
  <c r="H9" i="2"/>
  <c r="G9" i="2"/>
  <c r="F9" i="2"/>
  <c r="J3" i="2"/>
  <c r="I3" i="2"/>
  <c r="H3" i="2"/>
  <c r="G3" i="2"/>
  <c r="F3" i="2"/>
  <c r="J8" i="2"/>
  <c r="I8" i="2"/>
  <c r="H8" i="2"/>
  <c r="G8" i="2"/>
  <c r="F8" i="2"/>
  <c r="G624" i="1"/>
  <c r="G623" i="1"/>
  <c r="J90" i="4" s="1"/>
  <c r="G622" i="1"/>
  <c r="G621" i="1"/>
  <c r="J15" i="4" s="1"/>
  <c r="G620" i="1"/>
  <c r="G619" i="1"/>
  <c r="G618" i="1"/>
  <c r="J39" i="4" s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O88" i="7" l="1"/>
  <c r="O56" i="18" s="1"/>
  <c r="Q88" i="7"/>
  <c r="Q56" i="18" s="1"/>
  <c r="B102" i="4"/>
  <c r="B54" i="18" s="1"/>
  <c r="P49" i="9"/>
  <c r="P57" i="18" s="1"/>
  <c r="Q140" i="9"/>
  <c r="M140" i="9"/>
  <c r="R49" i="9"/>
  <c r="R57" i="18" s="1"/>
  <c r="X49" i="9"/>
  <c r="X57" i="18" s="1"/>
  <c r="N49" i="9"/>
  <c r="N57" i="18" s="1"/>
  <c r="R203" i="5"/>
  <c r="N203" i="5"/>
  <c r="Y49" i="5"/>
  <c r="Y58" i="18" s="1"/>
  <c r="N201" i="5"/>
  <c r="P201" i="5"/>
  <c r="J201" i="5"/>
  <c r="W47" i="5"/>
  <c r="W23" i="18" s="1"/>
  <c r="D201" i="5"/>
  <c r="M217" i="11"/>
  <c r="O215" i="11"/>
  <c r="U62" i="11"/>
  <c r="U41" i="18" s="1"/>
  <c r="U215" i="11"/>
  <c r="N15" i="6"/>
  <c r="N17" i="6"/>
  <c r="W36" i="6"/>
  <c r="W61" i="18" s="1"/>
  <c r="N12" i="6"/>
  <c r="N19" i="6"/>
  <c r="N3" i="6"/>
  <c r="N16" i="6"/>
  <c r="N5" i="6"/>
  <c r="N23" i="6"/>
  <c r="N13" i="6"/>
  <c r="N14" i="6"/>
  <c r="N35" i="6"/>
  <c r="N43" i="18" s="1"/>
  <c r="N21" i="6"/>
  <c r="N6" i="6"/>
  <c r="N22" i="6"/>
  <c r="X36" i="12"/>
  <c r="X62" i="18" s="1"/>
  <c r="L36" i="12"/>
  <c r="L62" i="18" s="1"/>
  <c r="N34" i="12"/>
  <c r="N27" i="18" s="1"/>
  <c r="B34" i="12"/>
  <c r="B27" i="18" s="1"/>
  <c r="M35" i="12"/>
  <c r="M44" i="18" s="1"/>
  <c r="S23" i="8"/>
  <c r="S53" i="18" s="1"/>
  <c r="O23" i="8"/>
  <c r="O53" i="18" s="1"/>
  <c r="P22" i="3"/>
  <c r="P60" i="18" s="1"/>
  <c r="L20" i="3"/>
  <c r="L25" i="18" s="1"/>
  <c r="R20" i="3"/>
  <c r="R25" i="18" s="1"/>
  <c r="E21" i="3"/>
  <c r="E42" i="18" s="1"/>
  <c r="J22" i="3"/>
  <c r="J60" i="18" s="1"/>
  <c r="V22" i="3"/>
  <c r="V60" i="18" s="1"/>
  <c r="F20" i="3"/>
  <c r="F25" i="18" s="1"/>
  <c r="D22" i="3"/>
  <c r="D60" i="18" s="1"/>
  <c r="X20" i="3"/>
  <c r="X25" i="18" s="1"/>
  <c r="N22" i="3"/>
  <c r="N60" i="18" s="1"/>
  <c r="M19" i="3"/>
  <c r="M9" i="18" s="1"/>
  <c r="K21" i="3"/>
  <c r="K42" i="18" s="1"/>
  <c r="G19" i="3"/>
  <c r="G9" i="18" s="1"/>
  <c r="N7" i="3"/>
  <c r="S19" i="3"/>
  <c r="S9" i="18" s="1"/>
  <c r="Q21" i="3"/>
  <c r="Q42" i="18" s="1"/>
  <c r="C19" i="3"/>
  <c r="C9" i="18" s="1"/>
  <c r="Y19" i="3"/>
  <c r="Y9" i="18" s="1"/>
  <c r="W21" i="3"/>
  <c r="W42" i="18" s="1"/>
  <c r="G14" i="2"/>
  <c r="G34" i="18" s="1"/>
  <c r="V15" i="2"/>
  <c r="V52" i="18" s="1"/>
  <c r="S182" i="16"/>
  <c r="N96" i="16"/>
  <c r="N66" i="18" s="1"/>
  <c r="U227" i="14"/>
  <c r="I227" i="14"/>
  <c r="D71" i="14"/>
  <c r="D64" i="18" s="1"/>
  <c r="Q225" i="14"/>
  <c r="Q70" i="14"/>
  <c r="Q46" i="18" s="1"/>
  <c r="R212" i="15"/>
  <c r="J214" i="15"/>
  <c r="N214" i="15"/>
  <c r="V214" i="15"/>
  <c r="H214" i="15"/>
  <c r="G58" i="15"/>
  <c r="G65" i="18" s="1"/>
  <c r="P212" i="15"/>
  <c r="X21" i="13"/>
  <c r="X63" i="18" s="1"/>
  <c r="P21" i="13"/>
  <c r="P63" i="18" s="1"/>
  <c r="B21" i="13"/>
  <c r="B63" i="18" s="1"/>
  <c r="C20" i="13"/>
  <c r="C45" i="18" s="1"/>
  <c r="O20" i="13"/>
  <c r="O45" i="18" s="1"/>
  <c r="T99" i="17"/>
  <c r="T67" i="18" s="1"/>
  <c r="E99" i="4"/>
  <c r="E2" i="18" s="1"/>
  <c r="V100" i="4"/>
  <c r="V18" i="18" s="1"/>
  <c r="R102" i="4"/>
  <c r="R54" i="18" s="1"/>
  <c r="S14" i="2"/>
  <c r="S34" i="18" s="1"/>
  <c r="C101" i="4"/>
  <c r="C36" i="18" s="1"/>
  <c r="X46" i="5"/>
  <c r="X7" i="18" s="1"/>
  <c r="I49" i="5"/>
  <c r="I58" i="18" s="1"/>
  <c r="V201" i="5"/>
  <c r="T35" i="6"/>
  <c r="T43" i="18" s="1"/>
  <c r="L14" i="2"/>
  <c r="L34" i="18" s="1"/>
  <c r="X14" i="2"/>
  <c r="X34" i="18" s="1"/>
  <c r="K15" i="2"/>
  <c r="K52" i="18" s="1"/>
  <c r="W15" i="2"/>
  <c r="W52" i="18" s="1"/>
  <c r="F19" i="3"/>
  <c r="F9" i="18" s="1"/>
  <c r="R19" i="3"/>
  <c r="R9" i="18" s="1"/>
  <c r="E20" i="3"/>
  <c r="E25" i="18" s="1"/>
  <c r="Q20" i="3"/>
  <c r="Q25" i="18" s="1"/>
  <c r="D21" i="3"/>
  <c r="D42" i="18" s="1"/>
  <c r="P21" i="3"/>
  <c r="P42" i="18" s="1"/>
  <c r="C22" i="3"/>
  <c r="C60" i="18" s="1"/>
  <c r="O22" i="3"/>
  <c r="O60" i="18" s="1"/>
  <c r="J99" i="4"/>
  <c r="J2" i="18" s="1"/>
  <c r="V99" i="4"/>
  <c r="V2" i="18" s="1"/>
  <c r="I100" i="4"/>
  <c r="I18" i="18" s="1"/>
  <c r="U100" i="4"/>
  <c r="U18" i="18" s="1"/>
  <c r="H101" i="4"/>
  <c r="H36" i="18" s="1"/>
  <c r="T101" i="4"/>
  <c r="T36" i="18" s="1"/>
  <c r="G102" i="4"/>
  <c r="G54" i="18" s="1"/>
  <c r="S102" i="4"/>
  <c r="S54" i="18" s="1"/>
  <c r="E46" i="5"/>
  <c r="E7" i="18" s="1"/>
  <c r="Q46" i="5"/>
  <c r="Q7" i="18" s="1"/>
  <c r="D47" i="5"/>
  <c r="D23" i="18" s="1"/>
  <c r="P47" i="5"/>
  <c r="P23" i="18" s="1"/>
  <c r="C48" i="5"/>
  <c r="C40" i="18" s="1"/>
  <c r="O48" i="5"/>
  <c r="O40" i="18" s="1"/>
  <c r="B49" i="5"/>
  <c r="N49" i="5"/>
  <c r="N58" i="18" s="1"/>
  <c r="C201" i="5"/>
  <c r="O201" i="5"/>
  <c r="G203" i="5"/>
  <c r="S203" i="5"/>
  <c r="C33" i="6"/>
  <c r="C10" i="18" s="1"/>
  <c r="O33" i="6"/>
  <c r="O10" i="18" s="1"/>
  <c r="B34" i="6"/>
  <c r="N34" i="6"/>
  <c r="N26" i="18" s="1"/>
  <c r="M35" i="6"/>
  <c r="M43" i="18" s="1"/>
  <c r="Y35" i="6"/>
  <c r="Y43" i="18" s="1"/>
  <c r="L36" i="6"/>
  <c r="L61" i="18" s="1"/>
  <c r="X36" i="6"/>
  <c r="X61" i="18" s="1"/>
  <c r="G85" i="7"/>
  <c r="G5" i="18" s="1"/>
  <c r="S85" i="7"/>
  <c r="S5" i="18" s="1"/>
  <c r="F86" i="7"/>
  <c r="F21" i="18" s="1"/>
  <c r="R86" i="7"/>
  <c r="R21" i="18" s="1"/>
  <c r="E87" i="7"/>
  <c r="E38" i="18" s="1"/>
  <c r="Q87" i="7"/>
  <c r="Q38" i="18" s="1"/>
  <c r="D88" i="7"/>
  <c r="D56" i="18" s="1"/>
  <c r="P88" i="7"/>
  <c r="P56" i="18" s="1"/>
  <c r="K20" i="8"/>
  <c r="K3" i="18" s="1"/>
  <c r="W20" i="8"/>
  <c r="W3" i="18" s="1"/>
  <c r="J21" i="8"/>
  <c r="J19" i="18" s="1"/>
  <c r="V21" i="8"/>
  <c r="V19" i="18" s="1"/>
  <c r="I22" i="8"/>
  <c r="I35" i="18" s="1"/>
  <c r="U22" i="8"/>
  <c r="U35" i="18" s="1"/>
  <c r="H23" i="8"/>
  <c r="H53" i="18" s="1"/>
  <c r="T23" i="8"/>
  <c r="T53" i="18" s="1"/>
  <c r="H46" i="9"/>
  <c r="H6" i="18" s="1"/>
  <c r="T46" i="9"/>
  <c r="T6" i="18" s="1"/>
  <c r="G47" i="9"/>
  <c r="G22" i="18" s="1"/>
  <c r="S47" i="9"/>
  <c r="S22" i="18" s="1"/>
  <c r="F48" i="9"/>
  <c r="F39" i="18" s="1"/>
  <c r="R48" i="9"/>
  <c r="R39" i="18" s="1"/>
  <c r="E49" i="9"/>
  <c r="E57" i="18" s="1"/>
  <c r="Q49" i="9"/>
  <c r="Q57" i="18" s="1"/>
  <c r="F140" i="9"/>
  <c r="R140" i="9"/>
  <c r="J142" i="9"/>
  <c r="V142" i="9"/>
  <c r="J82" i="10"/>
  <c r="E93" i="10" s="1"/>
  <c r="E55" i="18" s="1"/>
  <c r="B60" i="11"/>
  <c r="Q60" i="11"/>
  <c r="Q8" i="18" s="1"/>
  <c r="C62" i="11"/>
  <c r="C41" i="18" s="1"/>
  <c r="N63" i="11"/>
  <c r="N59" i="18" s="1"/>
  <c r="T217" i="11"/>
  <c r="C35" i="12"/>
  <c r="C44" i="18" s="1"/>
  <c r="Q68" i="14"/>
  <c r="Q12" i="18" s="1"/>
  <c r="N71" i="14"/>
  <c r="N64" i="18" s="1"/>
  <c r="U60" i="15"/>
  <c r="U29" i="18" s="1"/>
  <c r="I60" i="15"/>
  <c r="I29" i="18" s="1"/>
  <c r="V59" i="15"/>
  <c r="V13" i="18" s="1"/>
  <c r="J59" i="15"/>
  <c r="J13" i="18" s="1"/>
  <c r="W58" i="15"/>
  <c r="W65" i="18" s="1"/>
  <c r="K58" i="15"/>
  <c r="K65" i="18" s="1"/>
  <c r="X57" i="15"/>
  <c r="X47" i="18" s="1"/>
  <c r="L57" i="15"/>
  <c r="L47" i="18" s="1"/>
  <c r="P60" i="15"/>
  <c r="P29" i="18" s="1"/>
  <c r="D60" i="15"/>
  <c r="D29" i="18" s="1"/>
  <c r="Q59" i="15"/>
  <c r="Q13" i="18" s="1"/>
  <c r="E59" i="15"/>
  <c r="E13" i="18" s="1"/>
  <c r="R58" i="15"/>
  <c r="R65" i="18" s="1"/>
  <c r="F58" i="15"/>
  <c r="F65" i="18" s="1"/>
  <c r="S57" i="15"/>
  <c r="S47" i="18" s="1"/>
  <c r="G57" i="15"/>
  <c r="G47" i="18" s="1"/>
  <c r="E58" i="15"/>
  <c r="E65" i="18" s="1"/>
  <c r="W99" i="4"/>
  <c r="W2" i="18" s="1"/>
  <c r="H102" i="4"/>
  <c r="H54" i="18" s="1"/>
  <c r="F46" i="5"/>
  <c r="F7" i="18" s="1"/>
  <c r="C49" i="5"/>
  <c r="C58" i="18" s="1"/>
  <c r="O34" i="6"/>
  <c r="O26" i="18" s="1"/>
  <c r="H85" i="7"/>
  <c r="H5" i="18" s="1"/>
  <c r="E88" i="7"/>
  <c r="E56" i="18" s="1"/>
  <c r="L20" i="8"/>
  <c r="L3" i="18" s="1"/>
  <c r="U23" i="8"/>
  <c r="U53" i="18" s="1"/>
  <c r="I46" i="9"/>
  <c r="I6" i="18" s="1"/>
  <c r="U46" i="9"/>
  <c r="U6" i="18" s="1"/>
  <c r="H47" i="9"/>
  <c r="H22" i="18" s="1"/>
  <c r="T47" i="9"/>
  <c r="T22" i="18" s="1"/>
  <c r="G48" i="9"/>
  <c r="G39" i="18" s="1"/>
  <c r="S48" i="9"/>
  <c r="S39" i="18" s="1"/>
  <c r="F49" i="9"/>
  <c r="F57" i="18" s="1"/>
  <c r="G140" i="9"/>
  <c r="S140" i="9"/>
  <c r="R60" i="11"/>
  <c r="R8" i="18" s="1"/>
  <c r="D62" i="11"/>
  <c r="D41" i="18" s="1"/>
  <c r="O63" i="11"/>
  <c r="O59" i="18" s="1"/>
  <c r="U217" i="11"/>
  <c r="S68" i="14"/>
  <c r="S12" i="18" s="1"/>
  <c r="P71" i="14"/>
  <c r="P64" i="18" s="1"/>
  <c r="C225" i="14"/>
  <c r="Y14" i="2"/>
  <c r="Y34" i="18" s="1"/>
  <c r="I101" i="4"/>
  <c r="I36" i="18" s="1"/>
  <c r="D48" i="5"/>
  <c r="D40" i="18" s="1"/>
  <c r="C34" i="6"/>
  <c r="C26" i="18" s="1"/>
  <c r="Y36" i="6"/>
  <c r="Y61" i="18" s="1"/>
  <c r="S86" i="7"/>
  <c r="S21" i="18" s="1"/>
  <c r="K21" i="8"/>
  <c r="K19" i="18" s="1"/>
  <c r="V22" i="8"/>
  <c r="V35" i="18" s="1"/>
  <c r="B14" i="2"/>
  <c r="N14" i="2"/>
  <c r="N34" i="18" s="1"/>
  <c r="M15" i="2"/>
  <c r="M52" i="18" s="1"/>
  <c r="Y15" i="2"/>
  <c r="Y52" i="18" s="1"/>
  <c r="H19" i="3"/>
  <c r="H9" i="18" s="1"/>
  <c r="T19" i="3"/>
  <c r="T9" i="18" s="1"/>
  <c r="G20" i="3"/>
  <c r="G25" i="18" s="1"/>
  <c r="S20" i="3"/>
  <c r="S25" i="18" s="1"/>
  <c r="F21" i="3"/>
  <c r="F42" i="18" s="1"/>
  <c r="R21" i="3"/>
  <c r="R42" i="18" s="1"/>
  <c r="E22" i="3"/>
  <c r="E60" i="18" s="1"/>
  <c r="Q22" i="3"/>
  <c r="Q60" i="18" s="1"/>
  <c r="L99" i="4"/>
  <c r="L2" i="18" s="1"/>
  <c r="X99" i="4"/>
  <c r="X2" i="18" s="1"/>
  <c r="K100" i="4"/>
  <c r="K18" i="18" s="1"/>
  <c r="W100" i="4"/>
  <c r="W18" i="18" s="1"/>
  <c r="J101" i="4"/>
  <c r="J36" i="18" s="1"/>
  <c r="V101" i="4"/>
  <c r="V36" i="18" s="1"/>
  <c r="I102" i="4"/>
  <c r="I54" i="18" s="1"/>
  <c r="U102" i="4"/>
  <c r="U54" i="18" s="1"/>
  <c r="G46" i="5"/>
  <c r="G7" i="18" s="1"/>
  <c r="S46" i="5"/>
  <c r="S7" i="18" s="1"/>
  <c r="F47" i="5"/>
  <c r="F23" i="18" s="1"/>
  <c r="R47" i="5"/>
  <c r="R23" i="18" s="1"/>
  <c r="E48" i="5"/>
  <c r="E40" i="18" s="1"/>
  <c r="Q48" i="5"/>
  <c r="Q40" i="18" s="1"/>
  <c r="D49" i="5"/>
  <c r="D58" i="18" s="1"/>
  <c r="P49" i="5"/>
  <c r="P58" i="18" s="1"/>
  <c r="E201" i="5"/>
  <c r="Q201" i="5"/>
  <c r="I203" i="5"/>
  <c r="U203" i="5"/>
  <c r="N8" i="6"/>
  <c r="E33" i="6"/>
  <c r="E10" i="18" s="1"/>
  <c r="Q33" i="6"/>
  <c r="Q10" i="18" s="1"/>
  <c r="D34" i="6"/>
  <c r="D26" i="18" s="1"/>
  <c r="P34" i="6"/>
  <c r="P26" i="18" s="1"/>
  <c r="C35" i="6"/>
  <c r="C43" i="18" s="1"/>
  <c r="O35" i="6"/>
  <c r="O43" i="18" s="1"/>
  <c r="B36" i="6"/>
  <c r="N36" i="6"/>
  <c r="N61" i="18" s="1"/>
  <c r="I85" i="7"/>
  <c r="I5" i="18" s="1"/>
  <c r="U85" i="7"/>
  <c r="U5" i="18" s="1"/>
  <c r="H86" i="7"/>
  <c r="H21" i="18" s="1"/>
  <c r="T86" i="7"/>
  <c r="T21" i="18" s="1"/>
  <c r="G87" i="7"/>
  <c r="G38" i="18" s="1"/>
  <c r="S87" i="7"/>
  <c r="S38" i="18" s="1"/>
  <c r="F88" i="7"/>
  <c r="F56" i="18" s="1"/>
  <c r="R88" i="7"/>
  <c r="R56" i="18" s="1"/>
  <c r="M20" i="8"/>
  <c r="M3" i="18" s="1"/>
  <c r="Y20" i="8"/>
  <c r="Y3" i="18" s="1"/>
  <c r="L21" i="8"/>
  <c r="L19" i="18" s="1"/>
  <c r="X21" i="8"/>
  <c r="X19" i="18" s="1"/>
  <c r="K22" i="8"/>
  <c r="K35" i="18" s="1"/>
  <c r="W22" i="8"/>
  <c r="W35" i="18" s="1"/>
  <c r="J23" i="8"/>
  <c r="J53" i="18" s="1"/>
  <c r="V23" i="8"/>
  <c r="V53" i="18" s="1"/>
  <c r="J46" i="9"/>
  <c r="J6" i="18" s="1"/>
  <c r="V46" i="9"/>
  <c r="V6" i="18" s="1"/>
  <c r="I47" i="9"/>
  <c r="I22" i="18" s="1"/>
  <c r="U47" i="9"/>
  <c r="U22" i="18" s="1"/>
  <c r="H48" i="9"/>
  <c r="H39" i="18" s="1"/>
  <c r="T48" i="9"/>
  <c r="T39" i="18" s="1"/>
  <c r="G49" i="9"/>
  <c r="G57" i="18" s="1"/>
  <c r="S49" i="9"/>
  <c r="S57" i="18" s="1"/>
  <c r="H140" i="9"/>
  <c r="T140" i="9"/>
  <c r="L142" i="9"/>
  <c r="S60" i="11"/>
  <c r="S8" i="18" s="1"/>
  <c r="E62" i="11"/>
  <c r="E41" i="18" s="1"/>
  <c r="P63" i="11"/>
  <c r="P59" i="18" s="1"/>
  <c r="V36" i="12"/>
  <c r="V62" i="18" s="1"/>
  <c r="C33" i="12"/>
  <c r="C11" i="18" s="1"/>
  <c r="O35" i="12"/>
  <c r="O44" i="18" s="1"/>
  <c r="T71" i="14"/>
  <c r="T64" i="18" s="1"/>
  <c r="M227" i="14"/>
  <c r="D69" i="14"/>
  <c r="D28" i="18" s="1"/>
  <c r="E225" i="14"/>
  <c r="V212" i="15"/>
  <c r="J212" i="15"/>
  <c r="Q212" i="15"/>
  <c r="E212" i="15"/>
  <c r="Q58" i="15"/>
  <c r="Q65" i="18" s="1"/>
  <c r="T214" i="15"/>
  <c r="J100" i="4"/>
  <c r="J18" i="18" s="1"/>
  <c r="T102" i="4"/>
  <c r="T54" i="18" s="1"/>
  <c r="E47" i="5"/>
  <c r="E23" i="18" s="1"/>
  <c r="O49" i="5"/>
  <c r="O58" i="18" s="1"/>
  <c r="H203" i="5"/>
  <c r="P33" i="6"/>
  <c r="P10" i="18" s="1"/>
  <c r="M36" i="6"/>
  <c r="M61" i="18" s="1"/>
  <c r="T85" i="7"/>
  <c r="T5" i="18" s="1"/>
  <c r="R87" i="7"/>
  <c r="R38" i="18" s="1"/>
  <c r="W21" i="8"/>
  <c r="W19" i="18" s="1"/>
  <c r="C14" i="2"/>
  <c r="C34" i="18" s="1"/>
  <c r="O14" i="2"/>
  <c r="O34" i="18" s="1"/>
  <c r="B15" i="2"/>
  <c r="N15" i="2"/>
  <c r="N52" i="18" s="1"/>
  <c r="I19" i="3"/>
  <c r="I9" i="18" s="1"/>
  <c r="U19" i="3"/>
  <c r="U9" i="18" s="1"/>
  <c r="H20" i="3"/>
  <c r="H25" i="18" s="1"/>
  <c r="T20" i="3"/>
  <c r="T25" i="18" s="1"/>
  <c r="G21" i="3"/>
  <c r="G42" i="18" s="1"/>
  <c r="S21" i="3"/>
  <c r="S42" i="18" s="1"/>
  <c r="F22" i="3"/>
  <c r="F60" i="18" s="1"/>
  <c r="R22" i="3"/>
  <c r="R60" i="18" s="1"/>
  <c r="M99" i="4"/>
  <c r="M2" i="18" s="1"/>
  <c r="Y99" i="4"/>
  <c r="Y2" i="18" s="1"/>
  <c r="L100" i="4"/>
  <c r="L18" i="18" s="1"/>
  <c r="X100" i="4"/>
  <c r="X18" i="18" s="1"/>
  <c r="K101" i="4"/>
  <c r="K36" i="18" s="1"/>
  <c r="W101" i="4"/>
  <c r="W36" i="18" s="1"/>
  <c r="J102" i="4"/>
  <c r="J54" i="18" s="1"/>
  <c r="V102" i="4"/>
  <c r="V54" i="18" s="1"/>
  <c r="H46" i="5"/>
  <c r="H7" i="18" s="1"/>
  <c r="T46" i="5"/>
  <c r="T7" i="18" s="1"/>
  <c r="G47" i="5"/>
  <c r="G23" i="18" s="1"/>
  <c r="S47" i="5"/>
  <c r="S23" i="18" s="1"/>
  <c r="F48" i="5"/>
  <c r="F40" i="18" s="1"/>
  <c r="R48" i="5"/>
  <c r="R40" i="18" s="1"/>
  <c r="E49" i="5"/>
  <c r="E58" i="18" s="1"/>
  <c r="Q49" i="5"/>
  <c r="Q58" i="18" s="1"/>
  <c r="F201" i="5"/>
  <c r="R201" i="5"/>
  <c r="J203" i="5"/>
  <c r="V203" i="5"/>
  <c r="F33" i="6"/>
  <c r="F10" i="18" s="1"/>
  <c r="R33" i="6"/>
  <c r="R10" i="18" s="1"/>
  <c r="E34" i="6"/>
  <c r="E26" i="18" s="1"/>
  <c r="Q34" i="6"/>
  <c r="Q26" i="18" s="1"/>
  <c r="D35" i="6"/>
  <c r="D43" i="18" s="1"/>
  <c r="P35" i="6"/>
  <c r="P43" i="18" s="1"/>
  <c r="C36" i="6"/>
  <c r="C61" i="18" s="1"/>
  <c r="O36" i="6"/>
  <c r="O61" i="18" s="1"/>
  <c r="J85" i="7"/>
  <c r="J5" i="18" s="1"/>
  <c r="V85" i="7"/>
  <c r="V5" i="18" s="1"/>
  <c r="I86" i="7"/>
  <c r="I21" i="18" s="1"/>
  <c r="U86" i="7"/>
  <c r="U21" i="18" s="1"/>
  <c r="H87" i="7"/>
  <c r="H38" i="18" s="1"/>
  <c r="T87" i="7"/>
  <c r="T38" i="18" s="1"/>
  <c r="G88" i="7"/>
  <c r="G56" i="18" s="1"/>
  <c r="S88" i="7"/>
  <c r="S56" i="18" s="1"/>
  <c r="B20" i="8"/>
  <c r="N20" i="8"/>
  <c r="N3" i="18" s="1"/>
  <c r="M21" i="8"/>
  <c r="M19" i="18" s="1"/>
  <c r="Y21" i="8"/>
  <c r="Y19" i="18" s="1"/>
  <c r="L22" i="8"/>
  <c r="L35" i="18" s="1"/>
  <c r="X22" i="8"/>
  <c r="X35" i="18" s="1"/>
  <c r="K23" i="8"/>
  <c r="K53" i="18" s="1"/>
  <c r="W23" i="8"/>
  <c r="W53" i="18" s="1"/>
  <c r="K46" i="9"/>
  <c r="K6" i="18" s="1"/>
  <c r="W46" i="9"/>
  <c r="W6" i="18" s="1"/>
  <c r="J47" i="9"/>
  <c r="J22" i="18" s="1"/>
  <c r="V47" i="9"/>
  <c r="V22" i="18" s="1"/>
  <c r="I48" i="9"/>
  <c r="I39" i="18" s="1"/>
  <c r="U48" i="9"/>
  <c r="U39" i="18" s="1"/>
  <c r="H49" i="9"/>
  <c r="H57" i="18" s="1"/>
  <c r="T49" i="9"/>
  <c r="T57" i="18" s="1"/>
  <c r="I140" i="9"/>
  <c r="U140" i="9"/>
  <c r="M142" i="9"/>
  <c r="Q217" i="11"/>
  <c r="W60" i="11"/>
  <c r="W8" i="18" s="1"/>
  <c r="I62" i="11"/>
  <c r="I41" i="18" s="1"/>
  <c r="T63" i="11"/>
  <c r="T59" i="18" s="1"/>
  <c r="C215" i="11"/>
  <c r="D33" i="12"/>
  <c r="D11" i="18" s="1"/>
  <c r="Y35" i="12"/>
  <c r="Y44" i="18" s="1"/>
  <c r="M225" i="14"/>
  <c r="L225" i="14"/>
  <c r="X225" i="14"/>
  <c r="K225" i="14"/>
  <c r="V225" i="14"/>
  <c r="J225" i="14"/>
  <c r="U225" i="14"/>
  <c r="I225" i="14"/>
  <c r="T225" i="14"/>
  <c r="H225" i="14"/>
  <c r="S225" i="14"/>
  <c r="G225" i="14"/>
  <c r="R225" i="14"/>
  <c r="F225" i="14"/>
  <c r="P225" i="14"/>
  <c r="D225" i="14"/>
  <c r="N225" i="14"/>
  <c r="B225" i="14"/>
  <c r="F69" i="14"/>
  <c r="F28" i="18" s="1"/>
  <c r="O225" i="14"/>
  <c r="G227" i="14"/>
  <c r="S58" i="15"/>
  <c r="S65" i="18" s="1"/>
  <c r="K99" i="4"/>
  <c r="K2" i="18" s="1"/>
  <c r="U101" i="4"/>
  <c r="U36" i="18" s="1"/>
  <c r="R46" i="5"/>
  <c r="R7" i="18" s="1"/>
  <c r="P48" i="5"/>
  <c r="P40" i="18" s="1"/>
  <c r="T203" i="5"/>
  <c r="D33" i="6"/>
  <c r="D10" i="18" s="1"/>
  <c r="B35" i="6"/>
  <c r="F87" i="7"/>
  <c r="F38" i="18" s="1"/>
  <c r="J22" i="8"/>
  <c r="J35" i="18" s="1"/>
  <c r="D14" i="2"/>
  <c r="D34" i="18" s="1"/>
  <c r="P14" i="2"/>
  <c r="P34" i="18" s="1"/>
  <c r="C15" i="2"/>
  <c r="C52" i="18" s="1"/>
  <c r="O15" i="2"/>
  <c r="O52" i="18" s="1"/>
  <c r="J19" i="3"/>
  <c r="J9" i="18" s="1"/>
  <c r="V19" i="3"/>
  <c r="V9" i="18" s="1"/>
  <c r="I20" i="3"/>
  <c r="I25" i="18" s="1"/>
  <c r="U20" i="3"/>
  <c r="U25" i="18" s="1"/>
  <c r="H21" i="3"/>
  <c r="H42" i="18" s="1"/>
  <c r="T21" i="3"/>
  <c r="T42" i="18" s="1"/>
  <c r="G22" i="3"/>
  <c r="G60" i="18" s="1"/>
  <c r="S22" i="3"/>
  <c r="S60" i="18" s="1"/>
  <c r="B99" i="4"/>
  <c r="N99" i="4"/>
  <c r="N2" i="18" s="1"/>
  <c r="M100" i="4"/>
  <c r="M18" i="18" s="1"/>
  <c r="Y100" i="4"/>
  <c r="Y18" i="18" s="1"/>
  <c r="L101" i="4"/>
  <c r="L36" i="18" s="1"/>
  <c r="X101" i="4"/>
  <c r="X36" i="18" s="1"/>
  <c r="K102" i="4"/>
  <c r="K54" i="18" s="1"/>
  <c r="W102" i="4"/>
  <c r="W54" i="18" s="1"/>
  <c r="I46" i="5"/>
  <c r="I7" i="18" s="1"/>
  <c r="U46" i="5"/>
  <c r="U7" i="18" s="1"/>
  <c r="H47" i="5"/>
  <c r="H23" i="18" s="1"/>
  <c r="T47" i="5"/>
  <c r="T23" i="18" s="1"/>
  <c r="G48" i="5"/>
  <c r="G40" i="18" s="1"/>
  <c r="S48" i="5"/>
  <c r="S40" i="18" s="1"/>
  <c r="F49" i="5"/>
  <c r="F58" i="18" s="1"/>
  <c r="R49" i="5"/>
  <c r="R58" i="18" s="1"/>
  <c r="G201" i="5"/>
  <c r="S201" i="5"/>
  <c r="K203" i="5"/>
  <c r="X203" i="5"/>
  <c r="G33" i="6"/>
  <c r="G10" i="18" s="1"/>
  <c r="S33" i="6"/>
  <c r="S10" i="18" s="1"/>
  <c r="F34" i="6"/>
  <c r="F26" i="18" s="1"/>
  <c r="R34" i="6"/>
  <c r="R26" i="18" s="1"/>
  <c r="E35" i="6"/>
  <c r="E43" i="18" s="1"/>
  <c r="Q35" i="6"/>
  <c r="Q43" i="18" s="1"/>
  <c r="D36" i="6"/>
  <c r="D61" i="18" s="1"/>
  <c r="P36" i="6"/>
  <c r="P61" i="18" s="1"/>
  <c r="K85" i="7"/>
  <c r="K5" i="18" s="1"/>
  <c r="W85" i="7"/>
  <c r="W5" i="18" s="1"/>
  <c r="J86" i="7"/>
  <c r="J21" i="18" s="1"/>
  <c r="V86" i="7"/>
  <c r="V21" i="18" s="1"/>
  <c r="I87" i="7"/>
  <c r="I38" i="18" s="1"/>
  <c r="U87" i="7"/>
  <c r="U38" i="18" s="1"/>
  <c r="H88" i="7"/>
  <c r="H56" i="18" s="1"/>
  <c r="T88" i="7"/>
  <c r="T56" i="18" s="1"/>
  <c r="C20" i="8"/>
  <c r="C3" i="18" s="1"/>
  <c r="O20" i="8"/>
  <c r="O3" i="18" s="1"/>
  <c r="B21" i="8"/>
  <c r="N21" i="8"/>
  <c r="N19" i="18" s="1"/>
  <c r="M22" i="8"/>
  <c r="M35" i="18" s="1"/>
  <c r="Y22" i="8"/>
  <c r="Y35" i="18" s="1"/>
  <c r="L23" i="8"/>
  <c r="L53" i="18" s="1"/>
  <c r="X23" i="8"/>
  <c r="X53" i="18" s="1"/>
  <c r="L46" i="9"/>
  <c r="L6" i="18" s="1"/>
  <c r="X46" i="9"/>
  <c r="X6" i="18" s="1"/>
  <c r="K47" i="9"/>
  <c r="K22" i="18" s="1"/>
  <c r="W47" i="9"/>
  <c r="W22" i="18" s="1"/>
  <c r="J48" i="9"/>
  <c r="J39" i="18" s="1"/>
  <c r="V48" i="9"/>
  <c r="V39" i="18" s="1"/>
  <c r="I49" i="9"/>
  <c r="I57" i="18" s="1"/>
  <c r="U49" i="9"/>
  <c r="U57" i="18" s="1"/>
  <c r="J140" i="9"/>
  <c r="V140" i="9"/>
  <c r="B142" i="9"/>
  <c r="N142" i="9"/>
  <c r="V92" i="10"/>
  <c r="V37" i="18" s="1"/>
  <c r="U92" i="10"/>
  <c r="U37" i="18" s="1"/>
  <c r="T92" i="10"/>
  <c r="T37" i="18" s="1"/>
  <c r="S92" i="10"/>
  <c r="S37" i="18" s="1"/>
  <c r="Q92" i="10"/>
  <c r="Q37" i="18" s="1"/>
  <c r="P92" i="10"/>
  <c r="P37" i="18" s="1"/>
  <c r="O92" i="10"/>
  <c r="O37" i="18" s="1"/>
  <c r="W92" i="10"/>
  <c r="W37" i="18" s="1"/>
  <c r="X92" i="10"/>
  <c r="X37" i="18" s="1"/>
  <c r="M215" i="11"/>
  <c r="D61" i="11"/>
  <c r="D24" i="18" s="1"/>
  <c r="O62" i="11"/>
  <c r="O41" i="18" s="1"/>
  <c r="D215" i="11"/>
  <c r="E33" i="12"/>
  <c r="E11" i="18" s="1"/>
  <c r="B36" i="12"/>
  <c r="P69" i="14"/>
  <c r="P28" i="18" s="1"/>
  <c r="N212" i="15"/>
  <c r="D59" i="15"/>
  <c r="D13" i="18" s="1"/>
  <c r="X15" i="2"/>
  <c r="X52" i="18" s="1"/>
  <c r="Q47" i="5"/>
  <c r="Q23" i="18" s="1"/>
  <c r="G86" i="7"/>
  <c r="G21" i="18" s="1"/>
  <c r="X20" i="8"/>
  <c r="X3" i="18" s="1"/>
  <c r="I23" i="8"/>
  <c r="I53" i="18" s="1"/>
  <c r="E14" i="2"/>
  <c r="E34" i="18" s="1"/>
  <c r="Q14" i="2"/>
  <c r="Q34" i="18" s="1"/>
  <c r="D15" i="2"/>
  <c r="D52" i="18" s="1"/>
  <c r="P15" i="2"/>
  <c r="P52" i="18" s="1"/>
  <c r="K19" i="3"/>
  <c r="K9" i="18" s="1"/>
  <c r="W19" i="3"/>
  <c r="W9" i="18" s="1"/>
  <c r="J20" i="3"/>
  <c r="J25" i="18" s="1"/>
  <c r="V20" i="3"/>
  <c r="V25" i="18" s="1"/>
  <c r="I21" i="3"/>
  <c r="I42" i="18" s="1"/>
  <c r="U21" i="3"/>
  <c r="U42" i="18" s="1"/>
  <c r="H22" i="3"/>
  <c r="H60" i="18" s="1"/>
  <c r="T22" i="3"/>
  <c r="T60" i="18" s="1"/>
  <c r="C99" i="4"/>
  <c r="C2" i="18" s="1"/>
  <c r="O99" i="4"/>
  <c r="O2" i="18" s="1"/>
  <c r="B100" i="4"/>
  <c r="N100" i="4"/>
  <c r="N18" i="18" s="1"/>
  <c r="M101" i="4"/>
  <c r="M36" i="18" s="1"/>
  <c r="Y101" i="4"/>
  <c r="Y36" i="18" s="1"/>
  <c r="L102" i="4"/>
  <c r="L54" i="18" s="1"/>
  <c r="X102" i="4"/>
  <c r="X54" i="18" s="1"/>
  <c r="J46" i="5"/>
  <c r="J7" i="18" s="1"/>
  <c r="V46" i="5"/>
  <c r="V7" i="18" s="1"/>
  <c r="I47" i="5"/>
  <c r="I23" i="18" s="1"/>
  <c r="U47" i="5"/>
  <c r="U23" i="18" s="1"/>
  <c r="H48" i="5"/>
  <c r="H40" i="18" s="1"/>
  <c r="T48" i="5"/>
  <c r="T40" i="18" s="1"/>
  <c r="G49" i="5"/>
  <c r="G58" i="18" s="1"/>
  <c r="S49" i="5"/>
  <c r="S58" i="18" s="1"/>
  <c r="H201" i="5"/>
  <c r="T201" i="5"/>
  <c r="L203" i="5"/>
  <c r="H33" i="6"/>
  <c r="H10" i="18" s="1"/>
  <c r="T33" i="6"/>
  <c r="T10" i="18" s="1"/>
  <c r="G34" i="6"/>
  <c r="G26" i="18" s="1"/>
  <c r="S34" i="6"/>
  <c r="S26" i="18" s="1"/>
  <c r="F35" i="6"/>
  <c r="F43" i="18" s="1"/>
  <c r="R35" i="6"/>
  <c r="R43" i="18" s="1"/>
  <c r="E36" i="6"/>
  <c r="E61" i="18" s="1"/>
  <c r="Q36" i="6"/>
  <c r="Q61" i="18" s="1"/>
  <c r="L85" i="7"/>
  <c r="L5" i="18" s="1"/>
  <c r="X85" i="7"/>
  <c r="X5" i="18" s="1"/>
  <c r="K86" i="7"/>
  <c r="K21" i="18" s="1"/>
  <c r="W86" i="7"/>
  <c r="W21" i="18" s="1"/>
  <c r="J87" i="7"/>
  <c r="J38" i="18" s="1"/>
  <c r="V87" i="7"/>
  <c r="V38" i="18" s="1"/>
  <c r="I88" i="7"/>
  <c r="I56" i="18" s="1"/>
  <c r="U88" i="7"/>
  <c r="U56" i="18" s="1"/>
  <c r="D20" i="8"/>
  <c r="D3" i="18" s="1"/>
  <c r="P20" i="8"/>
  <c r="P3" i="18" s="1"/>
  <c r="C21" i="8"/>
  <c r="C19" i="18" s="1"/>
  <c r="O21" i="8"/>
  <c r="O19" i="18" s="1"/>
  <c r="B22" i="8"/>
  <c r="N22" i="8"/>
  <c r="N35" i="18" s="1"/>
  <c r="M23" i="8"/>
  <c r="M53" i="18" s="1"/>
  <c r="Y23" i="8"/>
  <c r="Y53" i="18" s="1"/>
  <c r="M46" i="9"/>
  <c r="M6" i="18" s="1"/>
  <c r="Y46" i="9"/>
  <c r="Y6" i="18" s="1"/>
  <c r="L47" i="9"/>
  <c r="L22" i="18" s="1"/>
  <c r="X47" i="9"/>
  <c r="X22" i="18" s="1"/>
  <c r="K48" i="9"/>
  <c r="K39" i="18" s="1"/>
  <c r="W48" i="9"/>
  <c r="W39" i="18" s="1"/>
  <c r="J49" i="9"/>
  <c r="J57" i="18" s="1"/>
  <c r="V49" i="9"/>
  <c r="V57" i="18" s="1"/>
  <c r="K140" i="9"/>
  <c r="X140" i="9"/>
  <c r="C142" i="9"/>
  <c r="O142" i="9"/>
  <c r="E61" i="11"/>
  <c r="E24" i="18" s="1"/>
  <c r="P62" i="11"/>
  <c r="P41" i="18" s="1"/>
  <c r="E215" i="11"/>
  <c r="O33" i="12"/>
  <c r="O11" i="18" s="1"/>
  <c r="R69" i="14"/>
  <c r="R28" i="18" s="1"/>
  <c r="S227" i="14"/>
  <c r="F59" i="15"/>
  <c r="F13" i="18" s="1"/>
  <c r="F14" i="2"/>
  <c r="F34" i="18" s="1"/>
  <c r="R14" i="2"/>
  <c r="R34" i="18" s="1"/>
  <c r="E15" i="2"/>
  <c r="E52" i="18" s="1"/>
  <c r="Q15" i="2"/>
  <c r="Q52" i="18" s="1"/>
  <c r="L19" i="3"/>
  <c r="L9" i="18" s="1"/>
  <c r="X19" i="3"/>
  <c r="X9" i="18" s="1"/>
  <c r="K20" i="3"/>
  <c r="K25" i="18" s="1"/>
  <c r="W20" i="3"/>
  <c r="W25" i="18" s="1"/>
  <c r="J21" i="3"/>
  <c r="J42" i="18" s="1"/>
  <c r="V21" i="3"/>
  <c r="V42" i="18" s="1"/>
  <c r="I22" i="3"/>
  <c r="I60" i="18" s="1"/>
  <c r="U22" i="3"/>
  <c r="U60" i="18" s="1"/>
  <c r="D99" i="4"/>
  <c r="D2" i="18" s="1"/>
  <c r="P99" i="4"/>
  <c r="P2" i="18" s="1"/>
  <c r="C100" i="4"/>
  <c r="C18" i="18" s="1"/>
  <c r="O100" i="4"/>
  <c r="O18" i="18" s="1"/>
  <c r="B101" i="4"/>
  <c r="N101" i="4"/>
  <c r="N36" i="18" s="1"/>
  <c r="M102" i="4"/>
  <c r="M54" i="18" s="1"/>
  <c r="Y102" i="4"/>
  <c r="Y54" i="18" s="1"/>
  <c r="K46" i="5"/>
  <c r="K7" i="18" s="1"/>
  <c r="W46" i="5"/>
  <c r="W7" i="18" s="1"/>
  <c r="J47" i="5"/>
  <c r="J23" i="18" s="1"/>
  <c r="V47" i="5"/>
  <c r="V23" i="18" s="1"/>
  <c r="I48" i="5"/>
  <c r="I40" i="18" s="1"/>
  <c r="U48" i="5"/>
  <c r="U40" i="18" s="1"/>
  <c r="H49" i="5"/>
  <c r="H58" i="18" s="1"/>
  <c r="T49" i="5"/>
  <c r="T58" i="18" s="1"/>
  <c r="I201" i="5"/>
  <c r="U201" i="5"/>
  <c r="M203" i="5"/>
  <c r="I33" i="6"/>
  <c r="I10" i="18" s="1"/>
  <c r="U33" i="6"/>
  <c r="U10" i="18" s="1"/>
  <c r="H34" i="6"/>
  <c r="H26" i="18" s="1"/>
  <c r="T34" i="6"/>
  <c r="T26" i="18" s="1"/>
  <c r="G35" i="6"/>
  <c r="G43" i="18" s="1"/>
  <c r="S35" i="6"/>
  <c r="S43" i="18" s="1"/>
  <c r="F36" i="6"/>
  <c r="F61" i="18" s="1"/>
  <c r="R36" i="6"/>
  <c r="R61" i="18" s="1"/>
  <c r="M85" i="7"/>
  <c r="M5" i="18" s="1"/>
  <c r="Y85" i="7"/>
  <c r="Y5" i="18" s="1"/>
  <c r="L86" i="7"/>
  <c r="L21" i="18" s="1"/>
  <c r="X86" i="7"/>
  <c r="X21" i="18" s="1"/>
  <c r="K87" i="7"/>
  <c r="K38" i="18" s="1"/>
  <c r="W87" i="7"/>
  <c r="W38" i="18" s="1"/>
  <c r="J88" i="7"/>
  <c r="J56" i="18" s="1"/>
  <c r="V88" i="7"/>
  <c r="V56" i="18" s="1"/>
  <c r="E20" i="8"/>
  <c r="E3" i="18" s="1"/>
  <c r="Q20" i="8"/>
  <c r="Q3" i="18" s="1"/>
  <c r="D21" i="8"/>
  <c r="D19" i="18" s="1"/>
  <c r="P21" i="8"/>
  <c r="P19" i="18" s="1"/>
  <c r="C22" i="8"/>
  <c r="C35" i="18" s="1"/>
  <c r="O22" i="8"/>
  <c r="O35" i="18" s="1"/>
  <c r="B23" i="8"/>
  <c r="N23" i="8"/>
  <c r="N53" i="18" s="1"/>
  <c r="B46" i="9"/>
  <c r="N46" i="9"/>
  <c r="N6" i="18" s="1"/>
  <c r="M47" i="9"/>
  <c r="M22" i="18" s="1"/>
  <c r="Y47" i="9"/>
  <c r="Y22" i="18" s="1"/>
  <c r="L48" i="9"/>
  <c r="L39" i="18" s="1"/>
  <c r="X48" i="9"/>
  <c r="X39" i="18" s="1"/>
  <c r="K49" i="9"/>
  <c r="K57" i="18" s="1"/>
  <c r="W49" i="9"/>
  <c r="W57" i="18" s="1"/>
  <c r="L140" i="9"/>
  <c r="D142" i="9"/>
  <c r="P142" i="9"/>
  <c r="F61" i="11"/>
  <c r="F24" i="18" s="1"/>
  <c r="Q62" i="11"/>
  <c r="Q41" i="18" s="1"/>
  <c r="I215" i="11"/>
  <c r="R36" i="12"/>
  <c r="R62" i="18" s="1"/>
  <c r="F36" i="12"/>
  <c r="F62" i="18" s="1"/>
  <c r="S35" i="12"/>
  <c r="S44" i="18" s="1"/>
  <c r="G35" i="12"/>
  <c r="G44" i="18" s="1"/>
  <c r="T34" i="12"/>
  <c r="T27" i="18" s="1"/>
  <c r="H34" i="12"/>
  <c r="H27" i="18" s="1"/>
  <c r="U33" i="12"/>
  <c r="U11" i="18" s="1"/>
  <c r="I33" i="12"/>
  <c r="I11" i="18" s="1"/>
  <c r="Y36" i="12"/>
  <c r="Y62" i="18" s="1"/>
  <c r="M36" i="12"/>
  <c r="M62" i="18" s="1"/>
  <c r="N35" i="12"/>
  <c r="N44" i="18" s="1"/>
  <c r="B35" i="12"/>
  <c r="O34" i="12"/>
  <c r="O27" i="18" s="1"/>
  <c r="C34" i="12"/>
  <c r="C27" i="18" s="1"/>
  <c r="P33" i="12"/>
  <c r="P11" i="18" s="1"/>
  <c r="Q33" i="12"/>
  <c r="Q11" i="18" s="1"/>
  <c r="N36" i="12"/>
  <c r="N62" i="18" s="1"/>
  <c r="T21" i="13"/>
  <c r="T63" i="18" s="1"/>
  <c r="H21" i="13"/>
  <c r="H63" i="18" s="1"/>
  <c r="U20" i="13"/>
  <c r="U45" i="18" s="1"/>
  <c r="I20" i="13"/>
  <c r="I45" i="18" s="1"/>
  <c r="O21" i="13"/>
  <c r="O63" i="18" s="1"/>
  <c r="C21" i="13"/>
  <c r="P20" i="13"/>
  <c r="P45" i="18" s="1"/>
  <c r="D20" i="13"/>
  <c r="D45" i="18" s="1"/>
  <c r="E20" i="13"/>
  <c r="E45" i="18" s="1"/>
  <c r="X71" i="14"/>
  <c r="X64" i="18" s="1"/>
  <c r="C70" i="14"/>
  <c r="C46" i="18" s="1"/>
  <c r="P59" i="15"/>
  <c r="P13" i="18" s="1"/>
  <c r="D100" i="4"/>
  <c r="D18" i="18" s="1"/>
  <c r="N102" i="4"/>
  <c r="N54" i="18" s="1"/>
  <c r="L46" i="5"/>
  <c r="L7" i="18" s="1"/>
  <c r="J48" i="5"/>
  <c r="J40" i="18" s="1"/>
  <c r="I34" i="6"/>
  <c r="I26" i="18" s="1"/>
  <c r="H35" i="6"/>
  <c r="H43" i="18" s="1"/>
  <c r="B85" i="7"/>
  <c r="N85" i="7"/>
  <c r="N5" i="18" s="1"/>
  <c r="M86" i="7"/>
  <c r="M21" i="18" s="1"/>
  <c r="Y86" i="7"/>
  <c r="Y21" i="18" s="1"/>
  <c r="L87" i="7"/>
  <c r="L38" i="18" s="1"/>
  <c r="X87" i="7"/>
  <c r="X38" i="18" s="1"/>
  <c r="K88" i="7"/>
  <c r="K56" i="18" s="1"/>
  <c r="W88" i="7"/>
  <c r="W56" i="18" s="1"/>
  <c r="F20" i="8"/>
  <c r="F3" i="18" s="1"/>
  <c r="R20" i="8"/>
  <c r="R3" i="18" s="1"/>
  <c r="E21" i="8"/>
  <c r="E19" i="18" s="1"/>
  <c r="Q21" i="8"/>
  <c r="Q19" i="18" s="1"/>
  <c r="D22" i="8"/>
  <c r="D35" i="18" s="1"/>
  <c r="P22" i="8"/>
  <c r="P35" i="18" s="1"/>
  <c r="C23" i="8"/>
  <c r="C53" i="18" s="1"/>
  <c r="C46" i="9"/>
  <c r="C6" i="18" s="1"/>
  <c r="O46" i="9"/>
  <c r="O6" i="18" s="1"/>
  <c r="B47" i="9"/>
  <c r="N47" i="9"/>
  <c r="N22" i="18" s="1"/>
  <c r="M48" i="9"/>
  <c r="M39" i="18" s="1"/>
  <c r="Y48" i="9"/>
  <c r="Y39" i="18" s="1"/>
  <c r="L49" i="9"/>
  <c r="L57" i="18" s="1"/>
  <c r="X63" i="11"/>
  <c r="X59" i="18" s="1"/>
  <c r="J61" i="11"/>
  <c r="J24" i="18" s="1"/>
  <c r="E70" i="14"/>
  <c r="E46" i="18" s="1"/>
  <c r="Y60" i="15"/>
  <c r="Y29" i="18" s="1"/>
  <c r="R59" i="15"/>
  <c r="R13" i="18" s="1"/>
  <c r="L15" i="2"/>
  <c r="L52" i="18" s="1"/>
  <c r="R15" i="2"/>
  <c r="R52" i="18" s="1"/>
  <c r="Q99" i="4"/>
  <c r="Q2" i="18" s="1"/>
  <c r="P100" i="4"/>
  <c r="P18" i="18" s="1"/>
  <c r="K47" i="5"/>
  <c r="K23" i="18" s="1"/>
  <c r="U49" i="5"/>
  <c r="U58" i="18" s="1"/>
  <c r="B203" i="5"/>
  <c r="V33" i="6"/>
  <c r="V10" i="18" s="1"/>
  <c r="G36" i="6"/>
  <c r="G61" i="18" s="1"/>
  <c r="H14" i="2"/>
  <c r="H34" i="18" s="1"/>
  <c r="T14" i="2"/>
  <c r="T34" i="18" s="1"/>
  <c r="G15" i="2"/>
  <c r="G52" i="18" s="1"/>
  <c r="S15" i="2"/>
  <c r="S52" i="18" s="1"/>
  <c r="B19" i="3"/>
  <c r="N19" i="3"/>
  <c r="N9" i="18" s="1"/>
  <c r="M20" i="3"/>
  <c r="M25" i="18" s="1"/>
  <c r="Y20" i="3"/>
  <c r="Y25" i="18" s="1"/>
  <c r="L21" i="3"/>
  <c r="L42" i="18" s="1"/>
  <c r="X21" i="3"/>
  <c r="X42" i="18" s="1"/>
  <c r="K22" i="3"/>
  <c r="K60" i="18" s="1"/>
  <c r="W22" i="3"/>
  <c r="W60" i="18" s="1"/>
  <c r="F99" i="4"/>
  <c r="F2" i="18" s="1"/>
  <c r="R99" i="4"/>
  <c r="R2" i="18" s="1"/>
  <c r="E100" i="4"/>
  <c r="E18" i="18" s="1"/>
  <c r="Q100" i="4"/>
  <c r="Q18" i="18" s="1"/>
  <c r="D101" i="4"/>
  <c r="D36" i="18" s="1"/>
  <c r="P101" i="4"/>
  <c r="P36" i="18" s="1"/>
  <c r="C102" i="4"/>
  <c r="C54" i="18" s="1"/>
  <c r="O102" i="4"/>
  <c r="O54" i="18" s="1"/>
  <c r="M46" i="5"/>
  <c r="M7" i="18" s="1"/>
  <c r="Y46" i="5"/>
  <c r="Y7" i="18" s="1"/>
  <c r="L47" i="5"/>
  <c r="L23" i="18" s="1"/>
  <c r="X47" i="5"/>
  <c r="X23" i="18" s="1"/>
  <c r="K48" i="5"/>
  <c r="K40" i="18" s="1"/>
  <c r="W48" i="5"/>
  <c r="W40" i="18" s="1"/>
  <c r="J49" i="5"/>
  <c r="J58" i="18" s="1"/>
  <c r="V49" i="5"/>
  <c r="V58" i="18" s="1"/>
  <c r="K201" i="5"/>
  <c r="X201" i="5"/>
  <c r="C203" i="5"/>
  <c r="O203" i="5"/>
  <c r="N10" i="6"/>
  <c r="K33" i="6"/>
  <c r="K10" i="18" s="1"/>
  <c r="W33" i="6"/>
  <c r="W10" i="18" s="1"/>
  <c r="J34" i="6"/>
  <c r="J26" i="18" s="1"/>
  <c r="V34" i="6"/>
  <c r="V26" i="18" s="1"/>
  <c r="I35" i="6"/>
  <c r="I43" i="18" s="1"/>
  <c r="U35" i="6"/>
  <c r="U43" i="18" s="1"/>
  <c r="H36" i="6"/>
  <c r="H61" i="18" s="1"/>
  <c r="T36" i="6"/>
  <c r="T61" i="18" s="1"/>
  <c r="C85" i="7"/>
  <c r="C5" i="18" s="1"/>
  <c r="O85" i="7"/>
  <c r="O5" i="18" s="1"/>
  <c r="B86" i="7"/>
  <c r="N86" i="7"/>
  <c r="N21" i="18" s="1"/>
  <c r="M87" i="7"/>
  <c r="M38" i="18" s="1"/>
  <c r="Y87" i="7"/>
  <c r="Y38" i="18" s="1"/>
  <c r="L88" i="7"/>
  <c r="L56" i="18" s="1"/>
  <c r="X88" i="7"/>
  <c r="X56" i="18" s="1"/>
  <c r="G20" i="8"/>
  <c r="G3" i="18" s="1"/>
  <c r="S20" i="8"/>
  <c r="S3" i="18" s="1"/>
  <c r="F21" i="8"/>
  <c r="F19" i="18" s="1"/>
  <c r="R21" i="8"/>
  <c r="R19" i="18" s="1"/>
  <c r="E22" i="8"/>
  <c r="E35" i="18" s="1"/>
  <c r="Q22" i="8"/>
  <c r="Q35" i="18" s="1"/>
  <c r="D23" i="8"/>
  <c r="D53" i="18" s="1"/>
  <c r="P23" i="8"/>
  <c r="P53" i="18" s="1"/>
  <c r="D46" i="9"/>
  <c r="D6" i="18" s="1"/>
  <c r="P46" i="9"/>
  <c r="P6" i="18" s="1"/>
  <c r="C47" i="9"/>
  <c r="C22" i="18" s="1"/>
  <c r="O47" i="9"/>
  <c r="O22" i="18" s="1"/>
  <c r="B48" i="9"/>
  <c r="N48" i="9"/>
  <c r="N39" i="18" s="1"/>
  <c r="M49" i="9"/>
  <c r="M57" i="18" s="1"/>
  <c r="Y49" i="9"/>
  <c r="Y57" i="18" s="1"/>
  <c r="B140" i="9"/>
  <c r="N140" i="9"/>
  <c r="F142" i="9"/>
  <c r="R142" i="9"/>
  <c r="N90" i="10"/>
  <c r="N4" i="18" s="1"/>
  <c r="Y91" i="10"/>
  <c r="Y20" i="18" s="1"/>
  <c r="E60" i="11"/>
  <c r="E8" i="18" s="1"/>
  <c r="P61" i="11"/>
  <c r="P24" i="18" s="1"/>
  <c r="B63" i="11"/>
  <c r="P215" i="11"/>
  <c r="G217" i="11"/>
  <c r="D34" i="12"/>
  <c r="D27" i="18" s="1"/>
  <c r="Q20" i="13"/>
  <c r="Q45" i="18" s="1"/>
  <c r="O70" i="14"/>
  <c r="O46" i="18" s="1"/>
  <c r="F57" i="15"/>
  <c r="F47" i="18" s="1"/>
  <c r="C60" i="15"/>
  <c r="C29" i="18" s="1"/>
  <c r="X180" i="16"/>
  <c r="O182" i="16"/>
  <c r="I14" i="2"/>
  <c r="I34" i="18" s="1"/>
  <c r="U14" i="2"/>
  <c r="U34" i="18" s="1"/>
  <c r="H15" i="2"/>
  <c r="H52" i="18" s="1"/>
  <c r="T15" i="2"/>
  <c r="T52" i="18" s="1"/>
  <c r="O19" i="3"/>
  <c r="O9" i="18" s="1"/>
  <c r="B20" i="3"/>
  <c r="N20" i="3"/>
  <c r="N25" i="18" s="1"/>
  <c r="M21" i="3"/>
  <c r="M42" i="18" s="1"/>
  <c r="Y21" i="3"/>
  <c r="Y42" i="18" s="1"/>
  <c r="L22" i="3"/>
  <c r="L60" i="18" s="1"/>
  <c r="X22" i="3"/>
  <c r="X60" i="18" s="1"/>
  <c r="G99" i="4"/>
  <c r="G2" i="18" s="1"/>
  <c r="S99" i="4"/>
  <c r="S2" i="18" s="1"/>
  <c r="F100" i="4"/>
  <c r="F18" i="18" s="1"/>
  <c r="R100" i="4"/>
  <c r="R18" i="18" s="1"/>
  <c r="E101" i="4"/>
  <c r="E36" i="18" s="1"/>
  <c r="Q101" i="4"/>
  <c r="Q36" i="18" s="1"/>
  <c r="D102" i="4"/>
  <c r="D54" i="18" s="1"/>
  <c r="P102" i="4"/>
  <c r="P54" i="18" s="1"/>
  <c r="B46" i="5"/>
  <c r="N46" i="5"/>
  <c r="N7" i="18" s="1"/>
  <c r="M47" i="5"/>
  <c r="M23" i="18" s="1"/>
  <c r="Y47" i="5"/>
  <c r="Y23" i="18" s="1"/>
  <c r="L48" i="5"/>
  <c r="L40" i="18" s="1"/>
  <c r="X48" i="5"/>
  <c r="X40" i="18" s="1"/>
  <c r="K49" i="5"/>
  <c r="K58" i="18" s="1"/>
  <c r="W49" i="5"/>
  <c r="W58" i="18" s="1"/>
  <c r="L201" i="5"/>
  <c r="D203" i="5"/>
  <c r="P203" i="5"/>
  <c r="L33" i="6"/>
  <c r="L10" i="18" s="1"/>
  <c r="X33" i="6"/>
  <c r="X10" i="18" s="1"/>
  <c r="K34" i="6"/>
  <c r="K26" i="18" s="1"/>
  <c r="W34" i="6"/>
  <c r="W26" i="18" s="1"/>
  <c r="J35" i="6"/>
  <c r="J43" i="18" s="1"/>
  <c r="V35" i="6"/>
  <c r="V43" i="18" s="1"/>
  <c r="I36" i="6"/>
  <c r="I61" i="18" s="1"/>
  <c r="U36" i="6"/>
  <c r="U61" i="18" s="1"/>
  <c r="D85" i="7"/>
  <c r="D5" i="18" s="1"/>
  <c r="P85" i="7"/>
  <c r="P5" i="18" s="1"/>
  <c r="C86" i="7"/>
  <c r="C21" i="18" s="1"/>
  <c r="O86" i="7"/>
  <c r="O21" i="18" s="1"/>
  <c r="B87" i="7"/>
  <c r="N87" i="7"/>
  <c r="N38" i="18" s="1"/>
  <c r="M88" i="7"/>
  <c r="M56" i="18" s="1"/>
  <c r="Y88" i="7"/>
  <c r="Y56" i="18" s="1"/>
  <c r="H20" i="8"/>
  <c r="H3" i="18" s="1"/>
  <c r="T20" i="8"/>
  <c r="T3" i="18" s="1"/>
  <c r="G21" i="8"/>
  <c r="G19" i="18" s="1"/>
  <c r="S21" i="8"/>
  <c r="S19" i="18" s="1"/>
  <c r="F22" i="8"/>
  <c r="F35" i="18" s="1"/>
  <c r="R22" i="8"/>
  <c r="R35" i="18" s="1"/>
  <c r="E23" i="8"/>
  <c r="E53" i="18" s="1"/>
  <c r="Q23" i="8"/>
  <c r="Q53" i="18" s="1"/>
  <c r="E46" i="9"/>
  <c r="E6" i="18" s="1"/>
  <c r="Q46" i="9"/>
  <c r="Q6" i="18" s="1"/>
  <c r="D47" i="9"/>
  <c r="D22" i="18" s="1"/>
  <c r="P47" i="9"/>
  <c r="P22" i="18" s="1"/>
  <c r="C48" i="9"/>
  <c r="C39" i="18" s="1"/>
  <c r="O48" i="9"/>
  <c r="O39" i="18" s="1"/>
  <c r="B49" i="9"/>
  <c r="C140" i="9"/>
  <c r="O140" i="9"/>
  <c r="G142" i="9"/>
  <c r="S142" i="9"/>
  <c r="O90" i="10"/>
  <c r="O4" i="18" s="1"/>
  <c r="L93" i="10"/>
  <c r="L55" i="18" s="1"/>
  <c r="F60" i="11"/>
  <c r="F8" i="18" s="1"/>
  <c r="Q61" i="11"/>
  <c r="Q24" i="18" s="1"/>
  <c r="C63" i="11"/>
  <c r="C59" i="18" s="1"/>
  <c r="Q215" i="11"/>
  <c r="H217" i="11"/>
  <c r="Q227" i="14"/>
  <c r="H57" i="15"/>
  <c r="H47" i="18" s="1"/>
  <c r="E60" i="15"/>
  <c r="E29" i="18" s="1"/>
  <c r="R96" i="16"/>
  <c r="R66" i="18" s="1"/>
  <c r="F96" i="16"/>
  <c r="F66" i="18" s="1"/>
  <c r="S95" i="16"/>
  <c r="S48" i="18" s="1"/>
  <c r="G95" i="16"/>
  <c r="G48" i="18" s="1"/>
  <c r="T94" i="16"/>
  <c r="T30" i="18" s="1"/>
  <c r="H94" i="16"/>
  <c r="H30" i="18" s="1"/>
  <c r="U93" i="16"/>
  <c r="U14" i="18" s="1"/>
  <c r="I93" i="16"/>
  <c r="I14" i="18" s="1"/>
  <c r="P96" i="16"/>
  <c r="P66" i="18" s="1"/>
  <c r="D96" i="16"/>
  <c r="D66" i="18" s="1"/>
  <c r="Q95" i="16"/>
  <c r="Q48" i="18" s="1"/>
  <c r="E95" i="16"/>
  <c r="E48" i="18" s="1"/>
  <c r="R94" i="16"/>
  <c r="R30" i="18" s="1"/>
  <c r="F94" i="16"/>
  <c r="F30" i="18" s="1"/>
  <c r="S93" i="16"/>
  <c r="S14" i="18" s="1"/>
  <c r="G93" i="16"/>
  <c r="G14" i="18" s="1"/>
  <c r="S180" i="16"/>
  <c r="G180" i="16"/>
  <c r="Q180" i="16"/>
  <c r="E180" i="16"/>
  <c r="X182" i="16"/>
  <c r="K182" i="16"/>
  <c r="U182" i="16"/>
  <c r="I182" i="16"/>
  <c r="F15" i="2"/>
  <c r="F52" i="18" s="1"/>
  <c r="O101" i="4"/>
  <c r="O36" i="18" s="1"/>
  <c r="V48" i="5"/>
  <c r="V40" i="18" s="1"/>
  <c r="J33" i="6"/>
  <c r="J10" i="18" s="1"/>
  <c r="S36" i="6"/>
  <c r="S61" i="18" s="1"/>
  <c r="J14" i="2"/>
  <c r="J34" i="18" s="1"/>
  <c r="V14" i="2"/>
  <c r="V34" i="18" s="1"/>
  <c r="I15" i="2"/>
  <c r="I52" i="18" s="1"/>
  <c r="U15" i="2"/>
  <c r="U52" i="18" s="1"/>
  <c r="D19" i="3"/>
  <c r="D9" i="18" s="1"/>
  <c r="P19" i="3"/>
  <c r="P9" i="18" s="1"/>
  <c r="C20" i="3"/>
  <c r="C25" i="18" s="1"/>
  <c r="O20" i="3"/>
  <c r="O25" i="18" s="1"/>
  <c r="B21" i="3"/>
  <c r="N21" i="3"/>
  <c r="N42" i="18" s="1"/>
  <c r="M22" i="3"/>
  <c r="M60" i="18" s="1"/>
  <c r="Y22" i="3"/>
  <c r="Y60" i="18" s="1"/>
  <c r="H99" i="4"/>
  <c r="H2" i="18" s="1"/>
  <c r="T99" i="4"/>
  <c r="T2" i="18" s="1"/>
  <c r="G100" i="4"/>
  <c r="G18" i="18" s="1"/>
  <c r="S100" i="4"/>
  <c r="S18" i="18" s="1"/>
  <c r="F101" i="4"/>
  <c r="F36" i="18" s="1"/>
  <c r="R101" i="4"/>
  <c r="R36" i="18" s="1"/>
  <c r="E102" i="4"/>
  <c r="E54" i="18" s="1"/>
  <c r="Q102" i="4"/>
  <c r="Q54" i="18" s="1"/>
  <c r="C46" i="5"/>
  <c r="C7" i="18" s="1"/>
  <c r="O46" i="5"/>
  <c r="O7" i="18" s="1"/>
  <c r="B47" i="5"/>
  <c r="N47" i="5"/>
  <c r="N23" i="18" s="1"/>
  <c r="M48" i="5"/>
  <c r="M40" i="18" s="1"/>
  <c r="Y48" i="5"/>
  <c r="Y40" i="18" s="1"/>
  <c r="L49" i="5"/>
  <c r="L58" i="18" s="1"/>
  <c r="X49" i="5"/>
  <c r="X58" i="18" s="1"/>
  <c r="M201" i="5"/>
  <c r="E203" i="5"/>
  <c r="Q203" i="5"/>
  <c r="M33" i="6"/>
  <c r="M10" i="18" s="1"/>
  <c r="Y33" i="6"/>
  <c r="Y10" i="18" s="1"/>
  <c r="L34" i="6"/>
  <c r="L26" i="18" s="1"/>
  <c r="X34" i="6"/>
  <c r="X26" i="18" s="1"/>
  <c r="K35" i="6"/>
  <c r="K43" i="18" s="1"/>
  <c r="W35" i="6"/>
  <c r="W43" i="18" s="1"/>
  <c r="J36" i="6"/>
  <c r="J61" i="18" s="1"/>
  <c r="V36" i="6"/>
  <c r="V61" i="18" s="1"/>
  <c r="E85" i="7"/>
  <c r="E5" i="18" s="1"/>
  <c r="Q85" i="7"/>
  <c r="Q5" i="18" s="1"/>
  <c r="D86" i="7"/>
  <c r="D21" i="18" s="1"/>
  <c r="P86" i="7"/>
  <c r="P21" i="18" s="1"/>
  <c r="C87" i="7"/>
  <c r="C38" i="18" s="1"/>
  <c r="O87" i="7"/>
  <c r="O38" i="18" s="1"/>
  <c r="B88" i="7"/>
  <c r="N88" i="7"/>
  <c r="N56" i="18" s="1"/>
  <c r="I20" i="8"/>
  <c r="I3" i="18" s="1"/>
  <c r="U20" i="8"/>
  <c r="U3" i="18" s="1"/>
  <c r="H21" i="8"/>
  <c r="H19" i="18" s="1"/>
  <c r="T21" i="8"/>
  <c r="T19" i="18" s="1"/>
  <c r="G22" i="8"/>
  <c r="G35" i="18" s="1"/>
  <c r="S22" i="8"/>
  <c r="S35" i="18" s="1"/>
  <c r="F23" i="8"/>
  <c r="F53" i="18" s="1"/>
  <c r="R23" i="8"/>
  <c r="R53" i="18" s="1"/>
  <c r="F46" i="9"/>
  <c r="F6" i="18" s="1"/>
  <c r="R46" i="9"/>
  <c r="R6" i="18" s="1"/>
  <c r="E47" i="9"/>
  <c r="E22" i="18" s="1"/>
  <c r="Q47" i="9"/>
  <c r="Q22" i="18" s="1"/>
  <c r="D48" i="9"/>
  <c r="D39" i="18" s="1"/>
  <c r="P48" i="9"/>
  <c r="P39" i="18" s="1"/>
  <c r="C49" i="9"/>
  <c r="C57" i="18" s="1"/>
  <c r="O49" i="9"/>
  <c r="O57" i="18" s="1"/>
  <c r="D140" i="9"/>
  <c r="P140" i="9"/>
  <c r="H142" i="9"/>
  <c r="T142" i="9"/>
  <c r="G60" i="11"/>
  <c r="G8" i="18" s="1"/>
  <c r="R61" i="11"/>
  <c r="R24" i="18" s="1"/>
  <c r="D63" i="11"/>
  <c r="D59" i="18" s="1"/>
  <c r="I217" i="11"/>
  <c r="P34" i="12"/>
  <c r="P27" i="18" s="1"/>
  <c r="D21" i="13"/>
  <c r="D63" i="18" s="1"/>
  <c r="E68" i="14"/>
  <c r="E12" i="18" s="1"/>
  <c r="B71" i="14"/>
  <c r="R214" i="15"/>
  <c r="R57" i="15"/>
  <c r="R47" i="18" s="1"/>
  <c r="O60" i="15"/>
  <c r="O29" i="18" s="1"/>
  <c r="D212" i="15"/>
  <c r="O180" i="16"/>
  <c r="M14" i="2"/>
  <c r="M34" i="18" s="1"/>
  <c r="U34" i="6"/>
  <c r="U26" i="18" s="1"/>
  <c r="K14" i="2"/>
  <c r="K34" i="18" s="1"/>
  <c r="W14" i="2"/>
  <c r="W34" i="18" s="1"/>
  <c r="J15" i="2"/>
  <c r="J52" i="18" s="1"/>
  <c r="E19" i="3"/>
  <c r="E9" i="18" s="1"/>
  <c r="Q19" i="3"/>
  <c r="Q9" i="18" s="1"/>
  <c r="D20" i="3"/>
  <c r="D25" i="18" s="1"/>
  <c r="P20" i="3"/>
  <c r="P25" i="18" s="1"/>
  <c r="C21" i="3"/>
  <c r="C42" i="18" s="1"/>
  <c r="O21" i="3"/>
  <c r="O42" i="18" s="1"/>
  <c r="B22" i="3"/>
  <c r="I99" i="4"/>
  <c r="I2" i="18" s="1"/>
  <c r="U99" i="4"/>
  <c r="U2" i="18" s="1"/>
  <c r="H100" i="4"/>
  <c r="H18" i="18" s="1"/>
  <c r="T100" i="4"/>
  <c r="T18" i="18" s="1"/>
  <c r="G101" i="4"/>
  <c r="G36" i="18" s="1"/>
  <c r="S101" i="4"/>
  <c r="S36" i="18" s="1"/>
  <c r="F102" i="4"/>
  <c r="F54" i="18" s="1"/>
  <c r="D46" i="5"/>
  <c r="D7" i="18" s="1"/>
  <c r="P46" i="5"/>
  <c r="P7" i="18" s="1"/>
  <c r="C47" i="5"/>
  <c r="C23" i="18" s="1"/>
  <c r="O47" i="5"/>
  <c r="O23" i="18" s="1"/>
  <c r="B48" i="5"/>
  <c r="N48" i="5"/>
  <c r="N40" i="18" s="1"/>
  <c r="M49" i="5"/>
  <c r="M58" i="18" s="1"/>
  <c r="B201" i="5"/>
  <c r="F203" i="5"/>
  <c r="B33" i="6"/>
  <c r="N33" i="6"/>
  <c r="N10" i="18" s="1"/>
  <c r="M34" i="6"/>
  <c r="M26" i="18" s="1"/>
  <c r="Y34" i="6"/>
  <c r="Y26" i="18" s="1"/>
  <c r="L35" i="6"/>
  <c r="L43" i="18" s="1"/>
  <c r="X35" i="6"/>
  <c r="X43" i="18" s="1"/>
  <c r="K36" i="6"/>
  <c r="K61" i="18" s="1"/>
  <c r="F85" i="7"/>
  <c r="F5" i="18" s="1"/>
  <c r="R85" i="7"/>
  <c r="R5" i="18" s="1"/>
  <c r="E86" i="7"/>
  <c r="E21" i="18" s="1"/>
  <c r="Q86" i="7"/>
  <c r="Q21" i="18" s="1"/>
  <c r="D87" i="7"/>
  <c r="D38" i="18" s="1"/>
  <c r="P87" i="7"/>
  <c r="P38" i="18" s="1"/>
  <c r="C88" i="7"/>
  <c r="C56" i="18" s="1"/>
  <c r="J20" i="8"/>
  <c r="J3" i="18" s="1"/>
  <c r="V20" i="8"/>
  <c r="V3" i="18" s="1"/>
  <c r="I21" i="8"/>
  <c r="I19" i="18" s="1"/>
  <c r="U21" i="8"/>
  <c r="U19" i="18" s="1"/>
  <c r="H22" i="8"/>
  <c r="H35" i="18" s="1"/>
  <c r="T22" i="8"/>
  <c r="T35" i="18" s="1"/>
  <c r="G23" i="8"/>
  <c r="G53" i="18" s="1"/>
  <c r="G46" i="9"/>
  <c r="G6" i="18" s="1"/>
  <c r="S46" i="9"/>
  <c r="S6" i="18" s="1"/>
  <c r="F47" i="9"/>
  <c r="F22" i="18" s="1"/>
  <c r="R47" i="9"/>
  <c r="R22" i="18" s="1"/>
  <c r="E48" i="9"/>
  <c r="E39" i="18" s="1"/>
  <c r="Q48" i="9"/>
  <c r="Q39" i="18" s="1"/>
  <c r="D49" i="9"/>
  <c r="D57" i="18" s="1"/>
  <c r="E140" i="9"/>
  <c r="I142" i="9"/>
  <c r="F92" i="10"/>
  <c r="F37" i="18" s="1"/>
  <c r="K60" i="11"/>
  <c r="K8" i="18" s="1"/>
  <c r="V61" i="11"/>
  <c r="V24" i="18" s="1"/>
  <c r="H63" i="11"/>
  <c r="H59" i="18" s="1"/>
  <c r="S217" i="11"/>
  <c r="N21" i="13"/>
  <c r="N63" i="18" s="1"/>
  <c r="G68" i="14"/>
  <c r="G12" i="18" s="1"/>
  <c r="T57" i="15"/>
  <c r="T47" i="18" s="1"/>
  <c r="Q60" i="15"/>
  <c r="Q29" i="18" s="1"/>
  <c r="F212" i="15"/>
  <c r="D60" i="11"/>
  <c r="D8" i="18" s="1"/>
  <c r="P60" i="11"/>
  <c r="P8" i="18" s="1"/>
  <c r="C61" i="11"/>
  <c r="C24" i="18" s="1"/>
  <c r="O61" i="11"/>
  <c r="O24" i="18" s="1"/>
  <c r="B62" i="11"/>
  <c r="N62" i="11"/>
  <c r="N41" i="18" s="1"/>
  <c r="M63" i="11"/>
  <c r="M59" i="18" s="1"/>
  <c r="Y63" i="11"/>
  <c r="Y59" i="18" s="1"/>
  <c r="B215" i="11"/>
  <c r="N215" i="11"/>
  <c r="F217" i="11"/>
  <c r="R217" i="11"/>
  <c r="B33" i="12"/>
  <c r="N33" i="12"/>
  <c r="N11" i="18" s="1"/>
  <c r="M34" i="12"/>
  <c r="M27" i="18" s="1"/>
  <c r="Y34" i="12"/>
  <c r="Y27" i="18" s="1"/>
  <c r="L35" i="12"/>
  <c r="L44" i="18" s="1"/>
  <c r="X35" i="12"/>
  <c r="X44" i="18" s="1"/>
  <c r="K36" i="12"/>
  <c r="K62" i="18" s="1"/>
  <c r="W36" i="12"/>
  <c r="W62" i="18" s="1"/>
  <c r="B20" i="13"/>
  <c r="N20" i="13"/>
  <c r="N45" i="18" s="1"/>
  <c r="M21" i="13"/>
  <c r="M63" i="18" s="1"/>
  <c r="Y21" i="13"/>
  <c r="Y63" i="18" s="1"/>
  <c r="D68" i="14"/>
  <c r="D12" i="18" s="1"/>
  <c r="P68" i="14"/>
  <c r="P12" i="18" s="1"/>
  <c r="C69" i="14"/>
  <c r="C28" i="18" s="1"/>
  <c r="O69" i="14"/>
  <c r="O28" i="18" s="1"/>
  <c r="B70" i="14"/>
  <c r="N70" i="14"/>
  <c r="N46" i="18" s="1"/>
  <c r="M71" i="14"/>
  <c r="M64" i="18" s="1"/>
  <c r="Y71" i="14"/>
  <c r="Y64" i="18" s="1"/>
  <c r="F227" i="14"/>
  <c r="R227" i="14"/>
  <c r="E57" i="15"/>
  <c r="E47" i="18" s="1"/>
  <c r="Q57" i="15"/>
  <c r="Q47" i="18" s="1"/>
  <c r="D58" i="15"/>
  <c r="D65" i="18" s="1"/>
  <c r="P58" i="15"/>
  <c r="P65" i="18" s="1"/>
  <c r="C59" i="15"/>
  <c r="C13" i="18" s="1"/>
  <c r="O59" i="15"/>
  <c r="O13" i="18" s="1"/>
  <c r="B60" i="15"/>
  <c r="N60" i="15"/>
  <c r="N29" i="18" s="1"/>
  <c r="C212" i="15"/>
  <c r="O212" i="15"/>
  <c r="G214" i="15"/>
  <c r="S214" i="15"/>
  <c r="F93" i="16"/>
  <c r="F14" i="18" s="1"/>
  <c r="R93" i="16"/>
  <c r="R14" i="18" s="1"/>
  <c r="E94" i="16"/>
  <c r="E30" i="18" s="1"/>
  <c r="Q94" i="16"/>
  <c r="Q30" i="18" s="1"/>
  <c r="D95" i="16"/>
  <c r="D48" i="18" s="1"/>
  <c r="P95" i="16"/>
  <c r="P48" i="18" s="1"/>
  <c r="C96" i="16"/>
  <c r="C66" i="18" s="1"/>
  <c r="O96" i="16"/>
  <c r="O66" i="18" s="1"/>
  <c r="D180" i="16"/>
  <c r="P180" i="16"/>
  <c r="H182" i="16"/>
  <c r="T182" i="16"/>
  <c r="L96" i="17"/>
  <c r="L15" i="18" s="1"/>
  <c r="X96" i="17"/>
  <c r="X15" i="18" s="1"/>
  <c r="K97" i="17"/>
  <c r="K31" i="18" s="1"/>
  <c r="W97" i="17"/>
  <c r="W31" i="18" s="1"/>
  <c r="J98" i="17"/>
  <c r="J49" i="18" s="1"/>
  <c r="V98" i="17"/>
  <c r="V49" i="18" s="1"/>
  <c r="I99" i="17"/>
  <c r="I67" i="18" s="1"/>
  <c r="U99" i="17"/>
  <c r="U67" i="18" s="1"/>
  <c r="M96" i="17"/>
  <c r="M15" i="18" s="1"/>
  <c r="Y96" i="17"/>
  <c r="Y15" i="18" s="1"/>
  <c r="L97" i="17"/>
  <c r="L31" i="18" s="1"/>
  <c r="X97" i="17"/>
  <c r="X31" i="18" s="1"/>
  <c r="K98" i="17"/>
  <c r="K49" i="18" s="1"/>
  <c r="W98" i="17"/>
  <c r="W49" i="18" s="1"/>
  <c r="J99" i="17"/>
  <c r="J67" i="18" s="1"/>
  <c r="V99" i="17"/>
  <c r="V67" i="18" s="1"/>
  <c r="F68" i="14"/>
  <c r="F12" i="18" s="1"/>
  <c r="R68" i="14"/>
  <c r="R12" i="18" s="1"/>
  <c r="E69" i="14"/>
  <c r="E28" i="18" s="1"/>
  <c r="Q69" i="14"/>
  <c r="Q28" i="18" s="1"/>
  <c r="D70" i="14"/>
  <c r="D46" i="18" s="1"/>
  <c r="P70" i="14"/>
  <c r="P46" i="18" s="1"/>
  <c r="C71" i="14"/>
  <c r="C64" i="18" s="1"/>
  <c r="O71" i="14"/>
  <c r="O64" i="18" s="1"/>
  <c r="H227" i="14"/>
  <c r="T227" i="14"/>
  <c r="I214" i="15"/>
  <c r="U214" i="15"/>
  <c r="H93" i="16"/>
  <c r="H14" i="18" s="1"/>
  <c r="T93" i="16"/>
  <c r="T14" i="18" s="1"/>
  <c r="G94" i="16"/>
  <c r="G30" i="18" s="1"/>
  <c r="S94" i="16"/>
  <c r="S30" i="18" s="1"/>
  <c r="F95" i="16"/>
  <c r="F48" i="18" s="1"/>
  <c r="R95" i="16"/>
  <c r="R48" i="18" s="1"/>
  <c r="E96" i="16"/>
  <c r="E66" i="18" s="1"/>
  <c r="Q96" i="16"/>
  <c r="Q66" i="18" s="1"/>
  <c r="F180" i="16"/>
  <c r="R180" i="16"/>
  <c r="J182" i="16"/>
  <c r="V182" i="16"/>
  <c r="B96" i="17"/>
  <c r="N96" i="17"/>
  <c r="N15" i="18" s="1"/>
  <c r="M97" i="17"/>
  <c r="M31" i="18" s="1"/>
  <c r="Y97" i="17"/>
  <c r="Y31" i="18" s="1"/>
  <c r="L98" i="17"/>
  <c r="L49" i="18" s="1"/>
  <c r="X98" i="17"/>
  <c r="X49" i="18" s="1"/>
  <c r="K99" i="17"/>
  <c r="K67" i="18" s="1"/>
  <c r="W99" i="17"/>
  <c r="W67" i="18" s="1"/>
  <c r="C96" i="17"/>
  <c r="C15" i="18" s="1"/>
  <c r="O96" i="17"/>
  <c r="O15" i="18" s="1"/>
  <c r="B97" i="17"/>
  <c r="N97" i="17"/>
  <c r="N31" i="18" s="1"/>
  <c r="M98" i="17"/>
  <c r="M49" i="18" s="1"/>
  <c r="Y98" i="17"/>
  <c r="Y49" i="18" s="1"/>
  <c r="L99" i="17"/>
  <c r="L67" i="18" s="1"/>
  <c r="X99" i="17"/>
  <c r="X67" i="18" s="1"/>
  <c r="H60" i="11"/>
  <c r="H8" i="18" s="1"/>
  <c r="T60" i="11"/>
  <c r="T8" i="18" s="1"/>
  <c r="G61" i="11"/>
  <c r="G24" i="18" s="1"/>
  <c r="S61" i="11"/>
  <c r="S24" i="18" s="1"/>
  <c r="F62" i="11"/>
  <c r="F41" i="18" s="1"/>
  <c r="R62" i="11"/>
  <c r="R41" i="18" s="1"/>
  <c r="E63" i="11"/>
  <c r="E59" i="18" s="1"/>
  <c r="Q63" i="11"/>
  <c r="Q59" i="18" s="1"/>
  <c r="F215" i="11"/>
  <c r="R215" i="11"/>
  <c r="J217" i="11"/>
  <c r="V217" i="11"/>
  <c r="F33" i="12"/>
  <c r="F11" i="18" s="1"/>
  <c r="R33" i="12"/>
  <c r="R11" i="18" s="1"/>
  <c r="E34" i="12"/>
  <c r="E27" i="18" s="1"/>
  <c r="Q34" i="12"/>
  <c r="Q27" i="18" s="1"/>
  <c r="D35" i="12"/>
  <c r="D44" i="18" s="1"/>
  <c r="P35" i="12"/>
  <c r="P44" i="18" s="1"/>
  <c r="C36" i="12"/>
  <c r="C62" i="18" s="1"/>
  <c r="O36" i="12"/>
  <c r="O62" i="18" s="1"/>
  <c r="F20" i="13"/>
  <c r="F45" i="18" s="1"/>
  <c r="R20" i="13"/>
  <c r="R45" i="18" s="1"/>
  <c r="E21" i="13"/>
  <c r="E63" i="18" s="1"/>
  <c r="Q21" i="13"/>
  <c r="Q63" i="18" s="1"/>
  <c r="H68" i="14"/>
  <c r="H12" i="18" s="1"/>
  <c r="T68" i="14"/>
  <c r="T12" i="18" s="1"/>
  <c r="G69" i="14"/>
  <c r="G28" i="18" s="1"/>
  <c r="S69" i="14"/>
  <c r="S28" i="18" s="1"/>
  <c r="F70" i="14"/>
  <c r="F46" i="18" s="1"/>
  <c r="R70" i="14"/>
  <c r="R46" i="18" s="1"/>
  <c r="E71" i="14"/>
  <c r="E64" i="18" s="1"/>
  <c r="Q71" i="14"/>
  <c r="Q64" i="18" s="1"/>
  <c r="J227" i="14"/>
  <c r="V227" i="14"/>
  <c r="I57" i="15"/>
  <c r="I47" i="18" s="1"/>
  <c r="U57" i="15"/>
  <c r="U47" i="18" s="1"/>
  <c r="H58" i="15"/>
  <c r="H65" i="18" s="1"/>
  <c r="T58" i="15"/>
  <c r="T65" i="18" s="1"/>
  <c r="G59" i="15"/>
  <c r="G13" i="18" s="1"/>
  <c r="S59" i="15"/>
  <c r="S13" i="18" s="1"/>
  <c r="F60" i="15"/>
  <c r="F29" i="18" s="1"/>
  <c r="R60" i="15"/>
  <c r="R29" i="18" s="1"/>
  <c r="G212" i="15"/>
  <c r="S212" i="15"/>
  <c r="K214" i="15"/>
  <c r="X214" i="15"/>
  <c r="J93" i="16"/>
  <c r="J14" i="18" s="1"/>
  <c r="V93" i="16"/>
  <c r="V14" i="18" s="1"/>
  <c r="I94" i="16"/>
  <c r="I30" i="18" s="1"/>
  <c r="U94" i="16"/>
  <c r="U30" i="18" s="1"/>
  <c r="H95" i="16"/>
  <c r="H48" i="18" s="1"/>
  <c r="T95" i="16"/>
  <c r="T48" i="18" s="1"/>
  <c r="G96" i="16"/>
  <c r="G66" i="18" s="1"/>
  <c r="S96" i="16"/>
  <c r="S66" i="18" s="1"/>
  <c r="H180" i="16"/>
  <c r="T180" i="16"/>
  <c r="L182" i="16"/>
  <c r="D96" i="17"/>
  <c r="D15" i="18" s="1"/>
  <c r="P96" i="17"/>
  <c r="P15" i="18" s="1"/>
  <c r="C97" i="17"/>
  <c r="C31" i="18" s="1"/>
  <c r="O97" i="17"/>
  <c r="O31" i="18" s="1"/>
  <c r="B98" i="17"/>
  <c r="N98" i="17"/>
  <c r="N49" i="18" s="1"/>
  <c r="M99" i="17"/>
  <c r="M67" i="18" s="1"/>
  <c r="Y99" i="17"/>
  <c r="Y67" i="18" s="1"/>
  <c r="I60" i="11"/>
  <c r="I8" i="18" s="1"/>
  <c r="U60" i="11"/>
  <c r="U8" i="18" s="1"/>
  <c r="H61" i="11"/>
  <c r="H24" i="18" s="1"/>
  <c r="T61" i="11"/>
  <c r="T24" i="18" s="1"/>
  <c r="G62" i="11"/>
  <c r="G41" i="18" s="1"/>
  <c r="S62" i="11"/>
  <c r="S41" i="18" s="1"/>
  <c r="F63" i="11"/>
  <c r="F59" i="18" s="1"/>
  <c r="R63" i="11"/>
  <c r="R59" i="18" s="1"/>
  <c r="G215" i="11"/>
  <c r="S215" i="11"/>
  <c r="K217" i="11"/>
  <c r="X217" i="11"/>
  <c r="G33" i="12"/>
  <c r="G11" i="18" s="1"/>
  <c r="S33" i="12"/>
  <c r="S11" i="18" s="1"/>
  <c r="F34" i="12"/>
  <c r="F27" i="18" s="1"/>
  <c r="R34" i="12"/>
  <c r="R27" i="18" s="1"/>
  <c r="E35" i="12"/>
  <c r="E44" i="18" s="1"/>
  <c r="Q35" i="12"/>
  <c r="Q44" i="18" s="1"/>
  <c r="D36" i="12"/>
  <c r="D62" i="18" s="1"/>
  <c r="P36" i="12"/>
  <c r="P62" i="18" s="1"/>
  <c r="G20" i="13"/>
  <c r="G45" i="18" s="1"/>
  <c r="S20" i="13"/>
  <c r="S45" i="18" s="1"/>
  <c r="F21" i="13"/>
  <c r="F63" i="18" s="1"/>
  <c r="R21" i="13"/>
  <c r="R63" i="18" s="1"/>
  <c r="I68" i="14"/>
  <c r="I12" i="18" s="1"/>
  <c r="U68" i="14"/>
  <c r="U12" i="18" s="1"/>
  <c r="H69" i="14"/>
  <c r="H28" i="18" s="1"/>
  <c r="T69" i="14"/>
  <c r="T28" i="18" s="1"/>
  <c r="G70" i="14"/>
  <c r="G46" i="18" s="1"/>
  <c r="S70" i="14"/>
  <c r="S46" i="18" s="1"/>
  <c r="F71" i="14"/>
  <c r="F64" i="18" s="1"/>
  <c r="R71" i="14"/>
  <c r="R64" i="18" s="1"/>
  <c r="K227" i="14"/>
  <c r="X227" i="14"/>
  <c r="J57" i="15"/>
  <c r="J47" i="18" s="1"/>
  <c r="V57" i="15"/>
  <c r="V47" i="18" s="1"/>
  <c r="I58" i="15"/>
  <c r="I65" i="18" s="1"/>
  <c r="U58" i="15"/>
  <c r="U65" i="18" s="1"/>
  <c r="H59" i="15"/>
  <c r="H13" i="18" s="1"/>
  <c r="T59" i="15"/>
  <c r="T13" i="18" s="1"/>
  <c r="G60" i="15"/>
  <c r="G29" i="18" s="1"/>
  <c r="S60" i="15"/>
  <c r="S29" i="18" s="1"/>
  <c r="H212" i="15"/>
  <c r="T212" i="15"/>
  <c r="L214" i="15"/>
  <c r="K93" i="16"/>
  <c r="K14" i="18" s="1"/>
  <c r="W93" i="16"/>
  <c r="W14" i="18" s="1"/>
  <c r="J94" i="16"/>
  <c r="J30" i="18" s="1"/>
  <c r="V94" i="16"/>
  <c r="V30" i="18" s="1"/>
  <c r="I95" i="16"/>
  <c r="I48" i="18" s="1"/>
  <c r="U95" i="16"/>
  <c r="U48" i="18" s="1"/>
  <c r="H96" i="16"/>
  <c r="H66" i="18" s="1"/>
  <c r="T96" i="16"/>
  <c r="T66" i="18" s="1"/>
  <c r="I180" i="16"/>
  <c r="U180" i="16"/>
  <c r="M182" i="16"/>
  <c r="E96" i="17"/>
  <c r="E15" i="18" s="1"/>
  <c r="Q96" i="17"/>
  <c r="Q15" i="18" s="1"/>
  <c r="D97" i="17"/>
  <c r="D31" i="18" s="1"/>
  <c r="P97" i="17"/>
  <c r="P31" i="18" s="1"/>
  <c r="C98" i="17"/>
  <c r="C49" i="18" s="1"/>
  <c r="O98" i="17"/>
  <c r="O49" i="18" s="1"/>
  <c r="B99" i="17"/>
  <c r="N99" i="17"/>
  <c r="N67" i="18" s="1"/>
  <c r="J60" i="11"/>
  <c r="J8" i="18" s="1"/>
  <c r="V60" i="11"/>
  <c r="V8" i="18" s="1"/>
  <c r="I61" i="11"/>
  <c r="I24" i="18" s="1"/>
  <c r="U61" i="11"/>
  <c r="U24" i="18" s="1"/>
  <c r="H62" i="11"/>
  <c r="H41" i="18" s="1"/>
  <c r="T62" i="11"/>
  <c r="T41" i="18" s="1"/>
  <c r="G63" i="11"/>
  <c r="G59" i="18" s="1"/>
  <c r="S63" i="11"/>
  <c r="S59" i="18" s="1"/>
  <c r="H215" i="11"/>
  <c r="T215" i="11"/>
  <c r="L217" i="11"/>
  <c r="H33" i="12"/>
  <c r="H11" i="18" s="1"/>
  <c r="T33" i="12"/>
  <c r="T11" i="18" s="1"/>
  <c r="G34" i="12"/>
  <c r="G27" i="18" s="1"/>
  <c r="S34" i="12"/>
  <c r="S27" i="18" s="1"/>
  <c r="F35" i="12"/>
  <c r="F44" i="18" s="1"/>
  <c r="R35" i="12"/>
  <c r="R44" i="18" s="1"/>
  <c r="E36" i="12"/>
  <c r="E62" i="18" s="1"/>
  <c r="Q36" i="12"/>
  <c r="Q62" i="18" s="1"/>
  <c r="H20" i="13"/>
  <c r="H45" i="18" s="1"/>
  <c r="T20" i="13"/>
  <c r="T45" i="18" s="1"/>
  <c r="G21" i="13"/>
  <c r="G63" i="18" s="1"/>
  <c r="S21" i="13"/>
  <c r="S63" i="18" s="1"/>
  <c r="J68" i="14"/>
  <c r="J12" i="18" s="1"/>
  <c r="V68" i="14"/>
  <c r="V12" i="18" s="1"/>
  <c r="I69" i="14"/>
  <c r="I28" i="18" s="1"/>
  <c r="U69" i="14"/>
  <c r="U28" i="18" s="1"/>
  <c r="H70" i="14"/>
  <c r="H46" i="18" s="1"/>
  <c r="T70" i="14"/>
  <c r="T46" i="18" s="1"/>
  <c r="G71" i="14"/>
  <c r="G64" i="18" s="1"/>
  <c r="S71" i="14"/>
  <c r="S64" i="18" s="1"/>
  <c r="L227" i="14"/>
  <c r="K57" i="15"/>
  <c r="K47" i="18" s="1"/>
  <c r="W57" i="15"/>
  <c r="W47" i="18" s="1"/>
  <c r="J58" i="15"/>
  <c r="J65" i="18" s="1"/>
  <c r="V58" i="15"/>
  <c r="V65" i="18" s="1"/>
  <c r="I59" i="15"/>
  <c r="I13" i="18" s="1"/>
  <c r="U59" i="15"/>
  <c r="U13" i="18" s="1"/>
  <c r="H60" i="15"/>
  <c r="H29" i="18" s="1"/>
  <c r="T60" i="15"/>
  <c r="T29" i="18" s="1"/>
  <c r="I212" i="15"/>
  <c r="U212" i="15"/>
  <c r="M214" i="15"/>
  <c r="L93" i="16"/>
  <c r="L14" i="18" s="1"/>
  <c r="X93" i="16"/>
  <c r="X14" i="18" s="1"/>
  <c r="K94" i="16"/>
  <c r="K30" i="18" s="1"/>
  <c r="W94" i="16"/>
  <c r="W30" i="18" s="1"/>
  <c r="J95" i="16"/>
  <c r="J48" i="18" s="1"/>
  <c r="V95" i="16"/>
  <c r="V48" i="18" s="1"/>
  <c r="I96" i="16"/>
  <c r="I66" i="18" s="1"/>
  <c r="U96" i="16"/>
  <c r="U66" i="18" s="1"/>
  <c r="J180" i="16"/>
  <c r="V180" i="16"/>
  <c r="B182" i="16"/>
  <c r="N182" i="16"/>
  <c r="F96" i="17"/>
  <c r="F15" i="18" s="1"/>
  <c r="R96" i="17"/>
  <c r="R15" i="18" s="1"/>
  <c r="E97" i="17"/>
  <c r="E31" i="18" s="1"/>
  <c r="Q97" i="17"/>
  <c r="Q31" i="18" s="1"/>
  <c r="D98" i="17"/>
  <c r="D49" i="18" s="1"/>
  <c r="P98" i="17"/>
  <c r="P49" i="18" s="1"/>
  <c r="C99" i="17"/>
  <c r="C67" i="18" s="1"/>
  <c r="O99" i="17"/>
  <c r="O67" i="18" s="1"/>
  <c r="K68" i="14"/>
  <c r="K12" i="18" s="1"/>
  <c r="W68" i="14"/>
  <c r="W12" i="18" s="1"/>
  <c r="J69" i="14"/>
  <c r="J28" i="18" s="1"/>
  <c r="V69" i="14"/>
  <c r="V28" i="18" s="1"/>
  <c r="I70" i="14"/>
  <c r="I46" i="18" s="1"/>
  <c r="U70" i="14"/>
  <c r="U46" i="18" s="1"/>
  <c r="H71" i="14"/>
  <c r="H64" i="18" s="1"/>
  <c r="B214" i="15"/>
  <c r="M93" i="16"/>
  <c r="M14" i="18" s="1"/>
  <c r="Y93" i="16"/>
  <c r="Y14" i="18" s="1"/>
  <c r="L94" i="16"/>
  <c r="L30" i="18" s="1"/>
  <c r="X94" i="16"/>
  <c r="X30" i="18" s="1"/>
  <c r="K95" i="16"/>
  <c r="K48" i="18" s="1"/>
  <c r="W95" i="16"/>
  <c r="W48" i="18" s="1"/>
  <c r="J96" i="16"/>
  <c r="J66" i="18" s="1"/>
  <c r="V96" i="16"/>
  <c r="V66" i="18" s="1"/>
  <c r="K180" i="16"/>
  <c r="C182" i="16"/>
  <c r="G96" i="17"/>
  <c r="G15" i="18" s="1"/>
  <c r="S96" i="17"/>
  <c r="S15" i="18" s="1"/>
  <c r="F97" i="17"/>
  <c r="F31" i="18" s="1"/>
  <c r="R97" i="17"/>
  <c r="R31" i="18" s="1"/>
  <c r="E98" i="17"/>
  <c r="E49" i="18" s="1"/>
  <c r="Q98" i="17"/>
  <c r="Q49" i="18" s="1"/>
  <c r="D99" i="17"/>
  <c r="D67" i="18" s="1"/>
  <c r="P99" i="17"/>
  <c r="P67" i="18" s="1"/>
  <c r="L60" i="11"/>
  <c r="L8" i="18" s="1"/>
  <c r="X60" i="11"/>
  <c r="X8" i="18" s="1"/>
  <c r="K61" i="11"/>
  <c r="K24" i="18" s="1"/>
  <c r="W61" i="11"/>
  <c r="W24" i="18" s="1"/>
  <c r="J62" i="11"/>
  <c r="J41" i="18" s="1"/>
  <c r="V62" i="11"/>
  <c r="V41" i="18" s="1"/>
  <c r="I63" i="11"/>
  <c r="I59" i="18" s="1"/>
  <c r="U63" i="11"/>
  <c r="U59" i="18" s="1"/>
  <c r="J215" i="11"/>
  <c r="V215" i="11"/>
  <c r="B217" i="11"/>
  <c r="N217" i="11"/>
  <c r="J33" i="12"/>
  <c r="J11" i="18" s="1"/>
  <c r="V33" i="12"/>
  <c r="V11" i="18" s="1"/>
  <c r="I34" i="12"/>
  <c r="I27" i="18" s="1"/>
  <c r="U34" i="12"/>
  <c r="U27" i="18" s="1"/>
  <c r="H35" i="12"/>
  <c r="H44" i="18" s="1"/>
  <c r="T35" i="12"/>
  <c r="T44" i="18" s="1"/>
  <c r="G36" i="12"/>
  <c r="G62" i="18" s="1"/>
  <c r="S36" i="12"/>
  <c r="S62" i="18" s="1"/>
  <c r="J20" i="13"/>
  <c r="J45" i="18" s="1"/>
  <c r="V20" i="13"/>
  <c r="V45" i="18" s="1"/>
  <c r="I21" i="13"/>
  <c r="I63" i="18" s="1"/>
  <c r="U21" i="13"/>
  <c r="U63" i="18" s="1"/>
  <c r="L68" i="14"/>
  <c r="L12" i="18" s="1"/>
  <c r="X68" i="14"/>
  <c r="X12" i="18" s="1"/>
  <c r="K69" i="14"/>
  <c r="K28" i="18" s="1"/>
  <c r="W69" i="14"/>
  <c r="W28" i="18" s="1"/>
  <c r="J70" i="14"/>
  <c r="J46" i="18" s="1"/>
  <c r="V70" i="14"/>
  <c r="V46" i="18" s="1"/>
  <c r="I71" i="14"/>
  <c r="I64" i="18" s="1"/>
  <c r="U71" i="14"/>
  <c r="U64" i="18" s="1"/>
  <c r="B227" i="14"/>
  <c r="N227" i="14"/>
  <c r="M57" i="15"/>
  <c r="M47" i="18" s="1"/>
  <c r="Y57" i="15"/>
  <c r="Y47" i="18" s="1"/>
  <c r="L58" i="15"/>
  <c r="L65" i="18" s="1"/>
  <c r="X58" i="15"/>
  <c r="X65" i="18" s="1"/>
  <c r="K59" i="15"/>
  <c r="K13" i="18" s="1"/>
  <c r="W59" i="15"/>
  <c r="W13" i="18" s="1"/>
  <c r="J60" i="15"/>
  <c r="J29" i="18" s="1"/>
  <c r="V60" i="15"/>
  <c r="V29" i="18" s="1"/>
  <c r="K212" i="15"/>
  <c r="X212" i="15"/>
  <c r="C214" i="15"/>
  <c r="O214" i="15"/>
  <c r="B93" i="16"/>
  <c r="N93" i="16"/>
  <c r="N14" i="18" s="1"/>
  <c r="M94" i="16"/>
  <c r="M30" i="18" s="1"/>
  <c r="Y94" i="16"/>
  <c r="Y30" i="18" s="1"/>
  <c r="L95" i="16"/>
  <c r="L48" i="18" s="1"/>
  <c r="X95" i="16"/>
  <c r="X48" i="18" s="1"/>
  <c r="K96" i="16"/>
  <c r="K66" i="18" s="1"/>
  <c r="W96" i="16"/>
  <c r="W66" i="18" s="1"/>
  <c r="L180" i="16"/>
  <c r="D182" i="16"/>
  <c r="P182" i="16"/>
  <c r="H96" i="17"/>
  <c r="H15" i="18" s="1"/>
  <c r="T96" i="17"/>
  <c r="T15" i="18" s="1"/>
  <c r="G97" i="17"/>
  <c r="G31" i="18" s="1"/>
  <c r="S97" i="17"/>
  <c r="S31" i="18" s="1"/>
  <c r="F98" i="17"/>
  <c r="F49" i="18" s="1"/>
  <c r="R98" i="17"/>
  <c r="R49" i="18" s="1"/>
  <c r="E99" i="17"/>
  <c r="E67" i="18" s="1"/>
  <c r="Q99" i="17"/>
  <c r="Q67" i="18" s="1"/>
  <c r="M60" i="11"/>
  <c r="M8" i="18" s="1"/>
  <c r="Y60" i="11"/>
  <c r="Y8" i="18" s="1"/>
  <c r="L61" i="11"/>
  <c r="L24" i="18" s="1"/>
  <c r="X61" i="11"/>
  <c r="X24" i="18" s="1"/>
  <c r="K62" i="11"/>
  <c r="K41" i="18" s="1"/>
  <c r="W62" i="11"/>
  <c r="W41" i="18" s="1"/>
  <c r="J63" i="11"/>
  <c r="J59" i="18" s="1"/>
  <c r="V63" i="11"/>
  <c r="V59" i="18" s="1"/>
  <c r="K215" i="11"/>
  <c r="X215" i="11"/>
  <c r="C217" i="11"/>
  <c r="O217" i="11"/>
  <c r="N3" i="12"/>
  <c r="K33" i="12"/>
  <c r="K11" i="18" s="1"/>
  <c r="W33" i="12"/>
  <c r="W11" i="18" s="1"/>
  <c r="J34" i="12"/>
  <c r="J27" i="18" s="1"/>
  <c r="V34" i="12"/>
  <c r="V27" i="18" s="1"/>
  <c r="I35" i="12"/>
  <c r="I44" i="18" s="1"/>
  <c r="U35" i="12"/>
  <c r="U44" i="18" s="1"/>
  <c r="H36" i="12"/>
  <c r="H62" i="18" s="1"/>
  <c r="T36" i="12"/>
  <c r="T62" i="18" s="1"/>
  <c r="K20" i="13"/>
  <c r="K45" i="18" s="1"/>
  <c r="W20" i="13"/>
  <c r="W45" i="18" s="1"/>
  <c r="J21" i="13"/>
  <c r="J63" i="18" s="1"/>
  <c r="V21" i="13"/>
  <c r="V63" i="18" s="1"/>
  <c r="M68" i="14"/>
  <c r="M12" i="18" s="1"/>
  <c r="Y68" i="14"/>
  <c r="Y12" i="18" s="1"/>
  <c r="L69" i="14"/>
  <c r="L28" i="18" s="1"/>
  <c r="X69" i="14"/>
  <c r="X28" i="18" s="1"/>
  <c r="K70" i="14"/>
  <c r="K46" i="18" s="1"/>
  <c r="W70" i="14"/>
  <c r="W46" i="18" s="1"/>
  <c r="J71" i="14"/>
  <c r="J64" i="18" s="1"/>
  <c r="V71" i="14"/>
  <c r="V64" i="18" s="1"/>
  <c r="C227" i="14"/>
  <c r="O227" i="14"/>
  <c r="B57" i="15"/>
  <c r="N57" i="15"/>
  <c r="N47" i="18" s="1"/>
  <c r="M58" i="15"/>
  <c r="M65" i="18" s="1"/>
  <c r="Y58" i="15"/>
  <c r="Y65" i="18" s="1"/>
  <c r="L59" i="15"/>
  <c r="L13" i="18" s="1"/>
  <c r="X59" i="15"/>
  <c r="X13" i="18" s="1"/>
  <c r="K60" i="15"/>
  <c r="K29" i="18" s="1"/>
  <c r="W60" i="15"/>
  <c r="W29" i="18" s="1"/>
  <c r="L212" i="15"/>
  <c r="D214" i="15"/>
  <c r="P214" i="15"/>
  <c r="C93" i="16"/>
  <c r="C14" i="18" s="1"/>
  <c r="O93" i="16"/>
  <c r="O14" i="18" s="1"/>
  <c r="B94" i="16"/>
  <c r="N94" i="16"/>
  <c r="N30" i="18" s="1"/>
  <c r="M95" i="16"/>
  <c r="M48" i="18" s="1"/>
  <c r="Y95" i="16"/>
  <c r="Y48" i="18" s="1"/>
  <c r="L96" i="16"/>
  <c r="L66" i="18" s="1"/>
  <c r="X96" i="16"/>
  <c r="X66" i="18" s="1"/>
  <c r="M180" i="16"/>
  <c r="E182" i="16"/>
  <c r="Q182" i="16"/>
  <c r="I96" i="17"/>
  <c r="I15" i="18" s="1"/>
  <c r="U96" i="17"/>
  <c r="U15" i="18" s="1"/>
  <c r="H97" i="17"/>
  <c r="H31" i="18" s="1"/>
  <c r="T97" i="17"/>
  <c r="T31" i="18" s="1"/>
  <c r="G98" i="17"/>
  <c r="G49" i="18" s="1"/>
  <c r="S98" i="17"/>
  <c r="S49" i="18" s="1"/>
  <c r="F99" i="17"/>
  <c r="F67" i="18" s="1"/>
  <c r="R99" i="17"/>
  <c r="R67" i="18" s="1"/>
  <c r="N60" i="11"/>
  <c r="N8" i="18" s="1"/>
  <c r="M61" i="11"/>
  <c r="M24" i="18" s="1"/>
  <c r="Y61" i="11"/>
  <c r="Y24" i="18" s="1"/>
  <c r="L62" i="11"/>
  <c r="L41" i="18" s="1"/>
  <c r="X62" i="11"/>
  <c r="X41" i="18" s="1"/>
  <c r="K63" i="11"/>
  <c r="K59" i="18" s="1"/>
  <c r="W63" i="11"/>
  <c r="W59" i="18" s="1"/>
  <c r="L215" i="11"/>
  <c r="D217" i="11"/>
  <c r="P217" i="11"/>
  <c r="L33" i="12"/>
  <c r="L11" i="18" s="1"/>
  <c r="X33" i="12"/>
  <c r="X11" i="18" s="1"/>
  <c r="K34" i="12"/>
  <c r="K27" i="18" s="1"/>
  <c r="W34" i="12"/>
  <c r="W27" i="18" s="1"/>
  <c r="J35" i="12"/>
  <c r="J44" i="18" s="1"/>
  <c r="V35" i="12"/>
  <c r="V44" i="18" s="1"/>
  <c r="I36" i="12"/>
  <c r="I62" i="18" s="1"/>
  <c r="U36" i="12"/>
  <c r="U62" i="18" s="1"/>
  <c r="L20" i="13"/>
  <c r="L45" i="18" s="1"/>
  <c r="X20" i="13"/>
  <c r="X45" i="18" s="1"/>
  <c r="K21" i="13"/>
  <c r="K63" i="18" s="1"/>
  <c r="W21" i="13"/>
  <c r="W63" i="18" s="1"/>
  <c r="B68" i="14"/>
  <c r="N68" i="14"/>
  <c r="N12" i="18" s="1"/>
  <c r="M69" i="14"/>
  <c r="M28" i="18" s="1"/>
  <c r="Y69" i="14"/>
  <c r="Y28" i="18" s="1"/>
  <c r="L70" i="14"/>
  <c r="L46" i="18" s="1"/>
  <c r="X70" i="14"/>
  <c r="X46" i="18" s="1"/>
  <c r="K71" i="14"/>
  <c r="K64" i="18" s="1"/>
  <c r="W71" i="14"/>
  <c r="W64" i="18" s="1"/>
  <c r="D227" i="14"/>
  <c r="P227" i="14"/>
  <c r="C57" i="15"/>
  <c r="C47" i="18" s="1"/>
  <c r="O57" i="15"/>
  <c r="O47" i="18" s="1"/>
  <c r="B58" i="15"/>
  <c r="N58" i="15"/>
  <c r="N65" i="18" s="1"/>
  <c r="M59" i="15"/>
  <c r="M13" i="18" s="1"/>
  <c r="Y59" i="15"/>
  <c r="Y13" i="18" s="1"/>
  <c r="L60" i="15"/>
  <c r="L29" i="18" s="1"/>
  <c r="X60" i="15"/>
  <c r="X29" i="18" s="1"/>
  <c r="M212" i="15"/>
  <c r="E214" i="15"/>
  <c r="Q214" i="15"/>
  <c r="D93" i="16"/>
  <c r="D14" i="18" s="1"/>
  <c r="P93" i="16"/>
  <c r="P14" i="18" s="1"/>
  <c r="C94" i="16"/>
  <c r="C30" i="18" s="1"/>
  <c r="O94" i="16"/>
  <c r="O30" i="18" s="1"/>
  <c r="B95" i="16"/>
  <c r="N95" i="16"/>
  <c r="N48" i="18" s="1"/>
  <c r="M96" i="16"/>
  <c r="M66" i="18" s="1"/>
  <c r="Y96" i="16"/>
  <c r="Y66" i="18" s="1"/>
  <c r="B180" i="16"/>
  <c r="N180" i="16"/>
  <c r="F182" i="16"/>
  <c r="R182" i="16"/>
  <c r="J96" i="17"/>
  <c r="J15" i="18" s="1"/>
  <c r="V96" i="17"/>
  <c r="V15" i="18" s="1"/>
  <c r="I97" i="17"/>
  <c r="I31" i="18" s="1"/>
  <c r="U97" i="17"/>
  <c r="U31" i="18" s="1"/>
  <c r="H98" i="17"/>
  <c r="H49" i="18" s="1"/>
  <c r="T98" i="17"/>
  <c r="T49" i="18" s="1"/>
  <c r="G99" i="17"/>
  <c r="G67" i="18" s="1"/>
  <c r="S99" i="17"/>
  <c r="S67" i="18" s="1"/>
  <c r="C60" i="11"/>
  <c r="C8" i="18" s="1"/>
  <c r="O60" i="11"/>
  <c r="O8" i="18" s="1"/>
  <c r="B61" i="11"/>
  <c r="N61" i="11"/>
  <c r="N24" i="18" s="1"/>
  <c r="M62" i="11"/>
  <c r="M41" i="18" s="1"/>
  <c r="Y62" i="11"/>
  <c r="Y41" i="18" s="1"/>
  <c r="L63" i="11"/>
  <c r="L59" i="18" s="1"/>
  <c r="E217" i="11"/>
  <c r="M33" i="12"/>
  <c r="M11" i="18" s="1"/>
  <c r="Y33" i="12"/>
  <c r="Y11" i="18" s="1"/>
  <c r="L34" i="12"/>
  <c r="L27" i="18" s="1"/>
  <c r="X34" i="12"/>
  <c r="X27" i="18" s="1"/>
  <c r="K35" i="12"/>
  <c r="K44" i="18" s="1"/>
  <c r="W35" i="12"/>
  <c r="W44" i="18" s="1"/>
  <c r="J36" i="12"/>
  <c r="J62" i="18" s="1"/>
  <c r="M20" i="13"/>
  <c r="M45" i="18" s="1"/>
  <c r="Y20" i="13"/>
  <c r="Y45" i="18" s="1"/>
  <c r="L21" i="13"/>
  <c r="L63" i="18" s="1"/>
  <c r="C68" i="14"/>
  <c r="C12" i="18" s="1"/>
  <c r="O68" i="14"/>
  <c r="O12" i="18" s="1"/>
  <c r="B69" i="14"/>
  <c r="N69" i="14"/>
  <c r="N28" i="18" s="1"/>
  <c r="M70" i="14"/>
  <c r="M46" i="18" s="1"/>
  <c r="Y70" i="14"/>
  <c r="Y46" i="18" s="1"/>
  <c r="L71" i="14"/>
  <c r="L64" i="18" s="1"/>
  <c r="E227" i="14"/>
  <c r="D57" i="15"/>
  <c r="D47" i="18" s="1"/>
  <c r="P57" i="15"/>
  <c r="P47" i="18" s="1"/>
  <c r="C58" i="15"/>
  <c r="C65" i="18" s="1"/>
  <c r="O58" i="15"/>
  <c r="O65" i="18" s="1"/>
  <c r="B59" i="15"/>
  <c r="N59" i="15"/>
  <c r="N13" i="18" s="1"/>
  <c r="M60" i="15"/>
  <c r="M29" i="18" s="1"/>
  <c r="B212" i="15"/>
  <c r="F214" i="15"/>
  <c r="E93" i="16"/>
  <c r="E14" i="18" s="1"/>
  <c r="Q93" i="16"/>
  <c r="Q14" i="18" s="1"/>
  <c r="D94" i="16"/>
  <c r="D30" i="18" s="1"/>
  <c r="P94" i="16"/>
  <c r="P30" i="18" s="1"/>
  <c r="C95" i="16"/>
  <c r="C48" i="18" s="1"/>
  <c r="O95" i="16"/>
  <c r="O48" i="18" s="1"/>
  <c r="B96" i="16"/>
  <c r="C180" i="16"/>
  <c r="G182" i="16"/>
  <c r="K96" i="17"/>
  <c r="K15" i="18" s="1"/>
  <c r="W96" i="17"/>
  <c r="W15" i="18" s="1"/>
  <c r="J97" i="17"/>
  <c r="J31" i="18" s="1"/>
  <c r="V97" i="17"/>
  <c r="V31" i="18" s="1"/>
  <c r="I98" i="17"/>
  <c r="I49" i="18" s="1"/>
  <c r="U98" i="17"/>
  <c r="U49" i="18" s="1"/>
  <c r="H99" i="17"/>
  <c r="H67" i="18" s="1"/>
  <c r="K92" i="10" l="1"/>
  <c r="K37" i="18" s="1"/>
  <c r="C92" i="10"/>
  <c r="C37" i="18" s="1"/>
  <c r="C50" i="18" s="1"/>
  <c r="D92" i="10"/>
  <c r="D37" i="18" s="1"/>
  <c r="E92" i="10"/>
  <c r="E37" i="18" s="1"/>
  <c r="G92" i="10"/>
  <c r="G37" i="18" s="1"/>
  <c r="H92" i="10"/>
  <c r="H37" i="18" s="1"/>
  <c r="H50" i="18" s="1"/>
  <c r="I92" i="10"/>
  <c r="I37" i="18" s="1"/>
  <c r="I50" i="18" s="1"/>
  <c r="J92" i="10"/>
  <c r="J37" i="18" s="1"/>
  <c r="J50" i="18" s="1"/>
  <c r="L92" i="10"/>
  <c r="L37" i="18" s="1"/>
  <c r="O91" i="10"/>
  <c r="O20" i="18" s="1"/>
  <c r="M91" i="10"/>
  <c r="M20" i="18" s="1"/>
  <c r="J93" i="10"/>
  <c r="J55" i="18" s="1"/>
  <c r="B93" i="10"/>
  <c r="B55" i="18" s="1"/>
  <c r="C93" i="10"/>
  <c r="C55" i="18" s="1"/>
  <c r="D93" i="10"/>
  <c r="D55" i="18" s="1"/>
  <c r="D68" i="18" s="1"/>
  <c r="F93" i="10"/>
  <c r="F55" i="18" s="1"/>
  <c r="F68" i="18" s="1"/>
  <c r="G93" i="10"/>
  <c r="G55" i="18" s="1"/>
  <c r="H93" i="10"/>
  <c r="H55" i="18" s="1"/>
  <c r="I93" i="10"/>
  <c r="I55" i="18" s="1"/>
  <c r="M92" i="10"/>
  <c r="M37" i="18" s="1"/>
  <c r="Q93" i="10"/>
  <c r="Q55" i="18" s="1"/>
  <c r="D90" i="10"/>
  <c r="D4" i="18" s="1"/>
  <c r="D16" i="18" s="1"/>
  <c r="B90" i="10"/>
  <c r="B4" i="18" s="1"/>
  <c r="V93" i="10"/>
  <c r="V55" i="18" s="1"/>
  <c r="V68" i="18" s="1"/>
  <c r="N93" i="10"/>
  <c r="N55" i="18" s="1"/>
  <c r="O93" i="10"/>
  <c r="O55" i="18" s="1"/>
  <c r="P93" i="10"/>
  <c r="P55" i="18" s="1"/>
  <c r="R93" i="10"/>
  <c r="R55" i="18" s="1"/>
  <c r="S93" i="10"/>
  <c r="S55" i="18" s="1"/>
  <c r="S68" i="18" s="1"/>
  <c r="T93" i="10"/>
  <c r="T55" i="18" s="1"/>
  <c r="T68" i="18" s="1"/>
  <c r="U93" i="10"/>
  <c r="U55" i="18" s="1"/>
  <c r="U68" i="18" s="1"/>
  <c r="B91" i="10"/>
  <c r="B20" i="18" s="1"/>
  <c r="M90" i="10"/>
  <c r="M4" i="18" s="1"/>
  <c r="E90" i="10"/>
  <c r="E4" i="18" s="1"/>
  <c r="F90" i="10"/>
  <c r="F4" i="18" s="1"/>
  <c r="G90" i="10"/>
  <c r="G4" i="18" s="1"/>
  <c r="G16" i="18" s="1"/>
  <c r="I90" i="10"/>
  <c r="I4" i="18" s="1"/>
  <c r="J90" i="10"/>
  <c r="J4" i="18" s="1"/>
  <c r="J16" i="18" s="1"/>
  <c r="K90" i="10"/>
  <c r="K4" i="18" s="1"/>
  <c r="K16" i="18" s="1"/>
  <c r="L90" i="10"/>
  <c r="L4" i="18" s="1"/>
  <c r="L16" i="18" s="1"/>
  <c r="Y93" i="10"/>
  <c r="Y55" i="18" s="1"/>
  <c r="R92" i="10"/>
  <c r="R37" i="18" s="1"/>
  <c r="R50" i="18" s="1"/>
  <c r="T90" i="10"/>
  <c r="T4" i="18" s="1"/>
  <c r="M93" i="10"/>
  <c r="M55" i="18" s="1"/>
  <c r="M68" i="18" s="1"/>
  <c r="S91" i="10"/>
  <c r="S20" i="18" s="1"/>
  <c r="S32" i="18" s="1"/>
  <c r="Y92" i="10"/>
  <c r="Y37" i="18" s="1"/>
  <c r="Y50" i="18" s="1"/>
  <c r="Y90" i="10"/>
  <c r="Y4" i="18" s="1"/>
  <c r="Y16" i="18" s="1"/>
  <c r="Q90" i="10"/>
  <c r="Q4" i="18" s="1"/>
  <c r="Q16" i="18" s="1"/>
  <c r="R90" i="10"/>
  <c r="R4" i="18" s="1"/>
  <c r="S90" i="10"/>
  <c r="S4" i="18" s="1"/>
  <c r="S16" i="18" s="1"/>
  <c r="U90" i="10"/>
  <c r="U4" i="18" s="1"/>
  <c r="U16" i="18" s="1"/>
  <c r="V90" i="10"/>
  <c r="V4" i="18" s="1"/>
  <c r="V16" i="18" s="1"/>
  <c r="W90" i="10"/>
  <c r="W4" i="18" s="1"/>
  <c r="W16" i="18" s="1"/>
  <c r="X90" i="10"/>
  <c r="X4" i="18" s="1"/>
  <c r="X16" i="18" s="1"/>
  <c r="N92" i="10"/>
  <c r="N37" i="18" s="1"/>
  <c r="N50" i="18" s="1"/>
  <c r="B92" i="10"/>
  <c r="B37" i="18" s="1"/>
  <c r="N91" i="10"/>
  <c r="N20" i="18" s="1"/>
  <c r="L91" i="10"/>
  <c r="L20" i="18" s="1"/>
  <c r="L32" i="18" s="1"/>
  <c r="D91" i="10"/>
  <c r="D20" i="18" s="1"/>
  <c r="D32" i="18" s="1"/>
  <c r="E91" i="10"/>
  <c r="E20" i="18" s="1"/>
  <c r="E32" i="18" s="1"/>
  <c r="F91" i="10"/>
  <c r="F20" i="18" s="1"/>
  <c r="F32" i="18" s="1"/>
  <c r="H91" i="10"/>
  <c r="H20" i="18" s="1"/>
  <c r="H32" i="18" s="1"/>
  <c r="I91" i="10"/>
  <c r="I20" i="18" s="1"/>
  <c r="I32" i="18" s="1"/>
  <c r="J91" i="10"/>
  <c r="J20" i="18" s="1"/>
  <c r="J32" i="18" s="1"/>
  <c r="K91" i="10"/>
  <c r="K20" i="18" s="1"/>
  <c r="K32" i="18" s="1"/>
  <c r="G91" i="10"/>
  <c r="G20" i="18" s="1"/>
  <c r="G32" i="18" s="1"/>
  <c r="C91" i="10"/>
  <c r="C20" i="18" s="1"/>
  <c r="C32" i="18" s="1"/>
  <c r="P90" i="10"/>
  <c r="P4" i="18" s="1"/>
  <c r="P16" i="18" s="1"/>
  <c r="K93" i="10"/>
  <c r="K55" i="18" s="1"/>
  <c r="K68" i="18" s="1"/>
  <c r="C90" i="10"/>
  <c r="C4" i="18" s="1"/>
  <c r="C16" i="18" s="1"/>
  <c r="X91" i="10"/>
  <c r="X20" i="18" s="1"/>
  <c r="X32" i="18" s="1"/>
  <c r="P91" i="10"/>
  <c r="P20" i="18" s="1"/>
  <c r="P32" i="18" s="1"/>
  <c r="Q91" i="10"/>
  <c r="Q20" i="18" s="1"/>
  <c r="Q32" i="18" s="1"/>
  <c r="R91" i="10"/>
  <c r="R20" i="18" s="1"/>
  <c r="R32" i="18" s="1"/>
  <c r="T91" i="10"/>
  <c r="T20" i="18" s="1"/>
  <c r="T32" i="18" s="1"/>
  <c r="U91" i="10"/>
  <c r="U20" i="18" s="1"/>
  <c r="U32" i="18" s="1"/>
  <c r="V91" i="10"/>
  <c r="V20" i="18" s="1"/>
  <c r="V32" i="18" s="1"/>
  <c r="W91" i="10"/>
  <c r="W20" i="18" s="1"/>
  <c r="W32" i="18" s="1"/>
  <c r="W93" i="10"/>
  <c r="W55" i="18" s="1"/>
  <c r="W68" i="18" s="1"/>
  <c r="Z27" i="18"/>
  <c r="N32" i="18"/>
  <c r="K50" i="18"/>
  <c r="G50" i="18"/>
  <c r="P68" i="18"/>
  <c r="T16" i="18"/>
  <c r="C63" i="18"/>
  <c r="Z63" i="18" s="1"/>
  <c r="Z21" i="13"/>
  <c r="B18" i="18"/>
  <c r="Z100" i="4"/>
  <c r="B66" i="18"/>
  <c r="Z66" i="18" s="1"/>
  <c r="Z96" i="16"/>
  <c r="B30" i="18"/>
  <c r="Z30" i="18" s="1"/>
  <c r="Z94" i="16"/>
  <c r="B67" i="18"/>
  <c r="Z67" i="18" s="1"/>
  <c r="Z99" i="17"/>
  <c r="I16" i="18"/>
  <c r="M50" i="18"/>
  <c r="O16" i="18"/>
  <c r="Q50" i="18"/>
  <c r="B5" i="18"/>
  <c r="Z5" i="18" s="1"/>
  <c r="Z85" i="7"/>
  <c r="B47" i="18"/>
  <c r="Z47" i="18" s="1"/>
  <c r="Z57" i="15"/>
  <c r="B31" i="18"/>
  <c r="Z31" i="18" s="1"/>
  <c r="Z97" i="17"/>
  <c r="B11" i="18"/>
  <c r="Z11" i="18" s="1"/>
  <c r="Z33" i="12"/>
  <c r="B40" i="18"/>
  <c r="Z40" i="18" s="1"/>
  <c r="Z48" i="5"/>
  <c r="B60" i="18"/>
  <c r="Z60" i="18" s="1"/>
  <c r="Z22" i="3"/>
  <c r="B23" i="18"/>
  <c r="Z23" i="18" s="1"/>
  <c r="Z47" i="5"/>
  <c r="B7" i="18"/>
  <c r="Z7" i="18" s="1"/>
  <c r="Z46" i="5"/>
  <c r="B21" i="18"/>
  <c r="Z21" i="18" s="1"/>
  <c r="Z86" i="7"/>
  <c r="B6" i="18"/>
  <c r="Z6" i="18" s="1"/>
  <c r="Z46" i="9"/>
  <c r="E50" i="18"/>
  <c r="N68" i="18"/>
  <c r="X93" i="10"/>
  <c r="X55" i="18" s="1"/>
  <c r="X68" i="18" s="1"/>
  <c r="S50" i="18"/>
  <c r="B15" i="18"/>
  <c r="Z15" i="18" s="1"/>
  <c r="Z96" i="17"/>
  <c r="B24" i="18"/>
  <c r="Z24" i="18" s="1"/>
  <c r="Z61" i="11"/>
  <c r="B56" i="18"/>
  <c r="Z56" i="18" s="1"/>
  <c r="Z88" i="7"/>
  <c r="B38" i="18"/>
  <c r="Z38" i="18" s="1"/>
  <c r="Z87" i="7"/>
  <c r="B52" i="18"/>
  <c r="Z15" i="2"/>
  <c r="B61" i="18"/>
  <c r="Z61" i="18" s="1"/>
  <c r="Z36" i="6"/>
  <c r="Y68" i="18"/>
  <c r="B58" i="18"/>
  <c r="Z58" i="18" s="1"/>
  <c r="Z49" i="5"/>
  <c r="H90" i="10"/>
  <c r="H4" i="18" s="1"/>
  <c r="H16" i="18" s="1"/>
  <c r="B13" i="18"/>
  <c r="Z13" i="18" s="1"/>
  <c r="Z59" i="15"/>
  <c r="V50" i="18"/>
  <c r="B42" i="18"/>
  <c r="Z42" i="18" s="1"/>
  <c r="Z21" i="3"/>
  <c r="B25" i="18"/>
  <c r="Z25" i="18" s="1"/>
  <c r="Z20" i="3"/>
  <c r="B53" i="18"/>
  <c r="Z53" i="18" s="1"/>
  <c r="Z23" i="8"/>
  <c r="Y32" i="18"/>
  <c r="O68" i="18"/>
  <c r="O50" i="18"/>
  <c r="X50" i="18"/>
  <c r="B9" i="18"/>
  <c r="Z9" i="18" s="1"/>
  <c r="Z19" i="3"/>
  <c r="R68" i="18"/>
  <c r="B36" i="18"/>
  <c r="Z36" i="18" s="1"/>
  <c r="Z101" i="4"/>
  <c r="B19" i="18"/>
  <c r="Z19" i="18" s="1"/>
  <c r="Z21" i="8"/>
  <c r="M32" i="18"/>
  <c r="B3" i="18"/>
  <c r="Z3" i="18" s="1"/>
  <c r="Z20" i="8"/>
  <c r="M16" i="18"/>
  <c r="L50" i="18"/>
  <c r="E16" i="18"/>
  <c r="B45" i="18"/>
  <c r="Z45" i="18" s="1"/>
  <c r="Z20" i="13"/>
  <c r="L68" i="18"/>
  <c r="B22" i="18"/>
  <c r="Z22" i="18" s="1"/>
  <c r="Z47" i="9"/>
  <c r="O32" i="18"/>
  <c r="Q68" i="18"/>
  <c r="N16" i="18"/>
  <c r="P50" i="18"/>
  <c r="B34" i="18"/>
  <c r="Z14" i="2"/>
  <c r="B8" i="18"/>
  <c r="Z8" i="18" s="1"/>
  <c r="Z60" i="11"/>
  <c r="B49" i="18"/>
  <c r="Z49" i="18" s="1"/>
  <c r="Z98" i="17"/>
  <c r="B64" i="18"/>
  <c r="Z64" i="18" s="1"/>
  <c r="Z71" i="14"/>
  <c r="H68" i="18"/>
  <c r="B59" i="18"/>
  <c r="Z59" i="18" s="1"/>
  <c r="Z63" i="11"/>
  <c r="G68" i="18"/>
  <c r="E68" i="18"/>
  <c r="B2" i="18"/>
  <c r="Z99" i="4"/>
  <c r="D50" i="18"/>
  <c r="B26" i="18"/>
  <c r="Z26" i="18" s="1"/>
  <c r="Z34" i="6"/>
  <c r="B44" i="18"/>
  <c r="Z44" i="18" s="1"/>
  <c r="Z35" i="12"/>
  <c r="B14" i="18"/>
  <c r="Z14" i="18" s="1"/>
  <c r="Z93" i="16"/>
  <c r="Z34" i="12"/>
  <c r="U50" i="18"/>
  <c r="B39" i="18"/>
  <c r="Z39" i="18" s="1"/>
  <c r="Z48" i="9"/>
  <c r="R16" i="18"/>
  <c r="T50" i="18"/>
  <c r="B35" i="18"/>
  <c r="Z35" i="18" s="1"/>
  <c r="Z22" i="8"/>
  <c r="B62" i="18"/>
  <c r="Z62" i="18" s="1"/>
  <c r="Z36" i="12"/>
  <c r="B48" i="18"/>
  <c r="Z48" i="18" s="1"/>
  <c r="Z95" i="16"/>
  <c r="B10" i="18"/>
  <c r="Z10" i="18" s="1"/>
  <c r="Z33" i="6"/>
  <c r="J68" i="18"/>
  <c r="B57" i="18"/>
  <c r="Z57" i="18" s="1"/>
  <c r="Z49" i="9"/>
  <c r="F16" i="18"/>
  <c r="F50" i="18"/>
  <c r="Z102" i="4"/>
  <c r="B28" i="18"/>
  <c r="Z28" i="18" s="1"/>
  <c r="Z69" i="14"/>
  <c r="B65" i="18"/>
  <c r="Z65" i="18" s="1"/>
  <c r="Z58" i="15"/>
  <c r="B12" i="18"/>
  <c r="Z12" i="18" s="1"/>
  <c r="Z68" i="14"/>
  <c r="B29" i="18"/>
  <c r="Z29" i="18" s="1"/>
  <c r="Z60" i="15"/>
  <c r="B46" i="18"/>
  <c r="Z46" i="18" s="1"/>
  <c r="Z70" i="14"/>
  <c r="B41" i="18"/>
  <c r="Z41" i="18" s="1"/>
  <c r="Z62" i="11"/>
  <c r="W50" i="18"/>
  <c r="I68" i="18"/>
  <c r="B43" i="18"/>
  <c r="Z43" i="18" s="1"/>
  <c r="Z35" i="6"/>
  <c r="Z54" i="18"/>
  <c r="Z37" i="18" l="1"/>
  <c r="Z20" i="18"/>
  <c r="Z92" i="10"/>
  <c r="Z91" i="10"/>
  <c r="Z34" i="18"/>
  <c r="B50" i="18"/>
  <c r="C68" i="18"/>
  <c r="Z93" i="10"/>
  <c r="Z55" i="18"/>
  <c r="Z4" i="18"/>
  <c r="Z2" i="18"/>
  <c r="B16" i="18"/>
  <c r="B32" i="18"/>
  <c r="Z18" i="18"/>
  <c r="Z90" i="10"/>
  <c r="B68" i="18"/>
  <c r="Z52" i="18"/>
</calcChain>
</file>

<file path=xl/sharedStrings.xml><?xml version="1.0" encoding="utf-8"?>
<sst xmlns="http://schemas.openxmlformats.org/spreadsheetml/2006/main" count="5185" uniqueCount="1112">
  <si>
    <t>Runner No.</t>
  </si>
  <si>
    <t>Scoring Name</t>
  </si>
  <si>
    <t>Grade</t>
  </si>
  <si>
    <t>School (Abbreviation)</t>
  </si>
  <si>
    <t>Gender</t>
  </si>
  <si>
    <t>Level</t>
  </si>
  <si>
    <t>Scoring Level</t>
  </si>
  <si>
    <t>Aquinas Academy</t>
  </si>
  <si>
    <t>AAC</t>
  </si>
  <si>
    <t>Zachary Buchanan</t>
  </si>
  <si>
    <t>BFS</t>
  </si>
  <si>
    <t>M</t>
  </si>
  <si>
    <t>DEV</t>
  </si>
  <si>
    <t>DEV BOYS</t>
  </si>
  <si>
    <t>Archangel Gabriel</t>
  </si>
  <si>
    <t>AGS</t>
  </si>
  <si>
    <t>Jackson Carroll</t>
  </si>
  <si>
    <t>Ave Maria Academy</t>
  </si>
  <si>
    <t>AMA</t>
  </si>
  <si>
    <t>Luke Dieckmann</t>
  </si>
  <si>
    <t>Butler Catholic School</t>
  </si>
  <si>
    <t>BCS</t>
  </si>
  <si>
    <t>Daniel Flynn</t>
  </si>
  <si>
    <t>Blessed Francis Seelos Academy</t>
  </si>
  <si>
    <t>Luke Green</t>
  </si>
  <si>
    <t>Blessed Trinity Academy</t>
  </si>
  <si>
    <t>BTA</t>
  </si>
  <si>
    <t>Aiden Gurney</t>
  </si>
  <si>
    <t>Christ the Divine Teacher Academy</t>
  </si>
  <si>
    <t>CDT</t>
  </si>
  <si>
    <t>Salvatore Holloway</t>
  </si>
  <si>
    <t>Divine Mercy Academy</t>
  </si>
  <si>
    <t>DMA</t>
  </si>
  <si>
    <t>Vincent Mannerino</t>
  </si>
  <si>
    <t>Guardian Angel Academy</t>
  </si>
  <si>
    <t>GAA</t>
  </si>
  <si>
    <t>Danny McCabe</t>
  </si>
  <si>
    <t>St. Gregory</t>
  </si>
  <si>
    <t>GRE</t>
  </si>
  <si>
    <t>David Montes</t>
  </si>
  <si>
    <t>Holy Family School</t>
  </si>
  <si>
    <t>HFS</t>
  </si>
  <si>
    <t>Luke Moritz</t>
  </si>
  <si>
    <t>St. James</t>
  </si>
  <si>
    <t>SJS</t>
  </si>
  <si>
    <t>Reid Patterson</t>
  </si>
  <si>
    <t>JFK Catholic</t>
  </si>
  <si>
    <t>JFK</t>
  </si>
  <si>
    <t>Caleb Radzvin</t>
  </si>
  <si>
    <t>St. Kilian Parish School</t>
  </si>
  <si>
    <t>KIL</t>
  </si>
  <si>
    <t>Declan Ries</t>
  </si>
  <si>
    <t>Holy Cross Academy</t>
  </si>
  <si>
    <t>HCA</t>
  </si>
  <si>
    <t>Bennett Solarczyk</t>
  </si>
  <si>
    <t>Mother of Mercy</t>
  </si>
  <si>
    <t>MMA</t>
  </si>
  <si>
    <t>Dane Stemmler</t>
  </si>
  <si>
    <t>Mother of Sorrows School</t>
  </si>
  <si>
    <t>MOSS</t>
  </si>
  <si>
    <t>Clayton Walter</t>
  </si>
  <si>
    <t>Mary Queen of Apostles</t>
  </si>
  <si>
    <t>MQA</t>
  </si>
  <si>
    <t>Isaac White</t>
  </si>
  <si>
    <t>Northside Catholic Assumption</t>
  </si>
  <si>
    <t>NCA</t>
  </si>
  <si>
    <t>Lauren Bishop</t>
  </si>
  <si>
    <t>F</t>
  </si>
  <si>
    <t>DEV GIRLS</t>
  </si>
  <si>
    <t>Our Lady of Fatima</t>
  </si>
  <si>
    <t>OLF</t>
  </si>
  <si>
    <t>Talyah Cira</t>
  </si>
  <si>
    <t>South Hills Catholic Academy</t>
  </si>
  <si>
    <t>SHCA</t>
  </si>
  <si>
    <t>Claire Feczko</t>
  </si>
  <si>
    <t>Saints Peter and Paul</t>
  </si>
  <si>
    <t>SSPP</t>
  </si>
  <si>
    <t>Ava Feigel</t>
  </si>
  <si>
    <t>St. Louise de Marillac</t>
  </si>
  <si>
    <t>STL</t>
  </si>
  <si>
    <t>Madelyn Feigel</t>
  </si>
  <si>
    <t>St. Therese of Lisieux</t>
  </si>
  <si>
    <t>STT</t>
  </si>
  <si>
    <t>Scarlet Gallagher</t>
  </si>
  <si>
    <t>Kendall Green</t>
  </si>
  <si>
    <t>Monica Isacco</t>
  </si>
  <si>
    <t>Dylan Kane</t>
  </si>
  <si>
    <t>Cecelia Luffy</t>
  </si>
  <si>
    <t>Maggie Miller</t>
  </si>
  <si>
    <t>jadyn risdon</t>
  </si>
  <si>
    <t>Benjamin Buchanan</t>
  </si>
  <si>
    <t>JV</t>
  </si>
  <si>
    <t>JV BOYS</t>
  </si>
  <si>
    <t>Jacob Feigel</t>
  </si>
  <si>
    <t>Declan Flynn</t>
  </si>
  <si>
    <t>Drew Frederick</t>
  </si>
  <si>
    <t>Liam Greene</t>
  </si>
  <si>
    <t>Cole Miller</t>
  </si>
  <si>
    <t>Leo Nasiadka</t>
  </si>
  <si>
    <t>Liam Patterson</t>
  </si>
  <si>
    <t>Michael Ramaley</t>
  </si>
  <si>
    <t>Jack Ries</t>
  </si>
  <si>
    <t>Theodore Schoedel</t>
  </si>
  <si>
    <t>Liam Straub</t>
  </si>
  <si>
    <t>Bradley Tiche</t>
  </si>
  <si>
    <t>Molly Begley</t>
  </si>
  <si>
    <t>JV GIRLS</t>
  </si>
  <si>
    <t>Mirabella Davison</t>
  </si>
  <si>
    <t>Paulina Hornug</t>
  </si>
  <si>
    <t>Autumn Jaras</t>
  </si>
  <si>
    <t>Charlie Kane</t>
  </si>
  <si>
    <t>Alaina Kelly</t>
  </si>
  <si>
    <t>Arianna Lheureau</t>
  </si>
  <si>
    <t>Sage Liberati</t>
  </si>
  <si>
    <t>Ella Notte</t>
  </si>
  <si>
    <t>Bridie Straub</t>
  </si>
  <si>
    <t>Blake Brenckle</t>
  </si>
  <si>
    <t>VARSITY</t>
  </si>
  <si>
    <t>VARSITY BOYS</t>
  </si>
  <si>
    <t>Daniel Butler</t>
  </si>
  <si>
    <t>Hudson Feeney</t>
  </si>
  <si>
    <t>Kolten Kumer</t>
  </si>
  <si>
    <t>Charlie Martin</t>
  </si>
  <si>
    <t>Victor Montes</t>
  </si>
  <si>
    <t>Mason Moritz</t>
  </si>
  <si>
    <t>Enzo Pecoraro</t>
  </si>
  <si>
    <t>Wes Sachar</t>
  </si>
  <si>
    <t>Parker Skrastins</t>
  </si>
  <si>
    <t>Isaiah Thomas</t>
  </si>
  <si>
    <t>Eric Wheeler</t>
  </si>
  <si>
    <t>Avery Arendosh</t>
  </si>
  <si>
    <t>VARSITY GIRLS</t>
  </si>
  <si>
    <t>Magdalene Carroll</t>
  </si>
  <si>
    <t>Olivia Chimenti</t>
  </si>
  <si>
    <t>Elaina Davis</t>
  </si>
  <si>
    <t>Avery Evancho</t>
  </si>
  <si>
    <t>Elena Farrah</t>
  </si>
  <si>
    <t>Katelyn Jacobs</t>
  </si>
  <si>
    <t>Daniella Julian</t>
  </si>
  <si>
    <t>Morgan Kane</t>
  </si>
  <si>
    <t>Claire Karsman</t>
  </si>
  <si>
    <t>Allie Kiley</t>
  </si>
  <si>
    <t>Tessa Liberati</t>
  </si>
  <si>
    <t>Kaitlyn Lindenfelser</t>
  </si>
  <si>
    <t>Jocelyn Miller</t>
  </si>
  <si>
    <t>Katie Miller</t>
  </si>
  <si>
    <t>Lexie Miller</t>
  </si>
  <si>
    <t>Sarah Mlecko</t>
  </si>
  <si>
    <t>Kate Mulzet</t>
  </si>
  <si>
    <t>Alexandria Polivka</t>
  </si>
  <si>
    <t>Evelyn Schoedel</t>
  </si>
  <si>
    <t>Ella Schweikert</t>
  </si>
  <si>
    <t>Emma Schweikert</t>
  </si>
  <si>
    <t>Alexandra Wagner</t>
  </si>
  <si>
    <t>George Burch</t>
  </si>
  <si>
    <t>AAP</t>
  </si>
  <si>
    <t>Will Campbell</t>
  </si>
  <si>
    <t>Jack Hannon</t>
  </si>
  <si>
    <t>Dominic Lettrich</t>
  </si>
  <si>
    <t>John Nolan</t>
  </si>
  <si>
    <t>Joseph Sokolski</t>
  </si>
  <si>
    <t>Shane Dippold</t>
  </si>
  <si>
    <t>Luke Dolan</t>
  </si>
  <si>
    <t>George McEvoy</t>
  </si>
  <si>
    <t>Danny Austin</t>
  </si>
  <si>
    <t>James Bamberg</t>
  </si>
  <si>
    <t>Noah Malone</t>
  </si>
  <si>
    <t>Joseph Petrich</t>
  </si>
  <si>
    <t>Simon Randall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</si>
  <si>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</si>
  <si>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</si>
  <si>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</si>
  <si>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</si>
  <si>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</si>
  <si>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</si>
  <si>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</si>
  <si>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</si>
  <si>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</si>
  <si>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</si>
  <si>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</si>
  <si>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</si>
  <si>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</si>
  <si>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</si>
  <si>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</si>
  <si>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</si>
  <si>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</si>
  <si>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</si>
  <si>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</si>
  <si>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</si>
  <si>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</si>
  <si>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</si>
  <si>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</si>
  <si>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</si>
  <si>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</si>
  <si>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</si>
  <si>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</si>
  <si>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</si>
  <si>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</si>
  <si>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</si>
  <si>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</si>
  <si>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</si>
  <si>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</si>
  <si>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</si>
  <si>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</si>
  <si>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</si>
  <si>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</si>
  <si>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</si>
  <si>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</si>
  <si>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</si>
  <si>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</si>
  <si>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</si>
  <si>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</si>
  <si>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</si>
  <si>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</si>
  <si>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</si>
  <si>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</si>
  <si>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</si>
  <si>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</si>
  <si>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</si>
  <si>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</si>
  <si>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</si>
  <si>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</si>
  <si>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</si>
  <si>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</si>
  <si>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</si>
  <si>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</si>
  <si>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</si>
  <si>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</si>
  <si>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</si>
  <si>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</si>
  <si>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</si>
  <si>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</si>
  <si>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</si>
  <si>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</si>
  <si>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</si>
  <si>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</si>
  <si>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</si>
  <si>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Ethan Mullican</t>
  </si>
  <si>
    <t>Rose Malone</t>
  </si>
  <si>
    <t>Mark Schellhaas</t>
  </si>
  <si>
    <t>Peter Hannon</t>
  </si>
  <si>
    <t>Margaret McEvoy</t>
  </si>
  <si>
    <t>Atticus DeAngelo</t>
  </si>
  <si>
    <t>Cavan Gibson</t>
  </si>
  <si>
    <t>Matthew Hauser</t>
  </si>
  <si>
    <t>Brody Smith</t>
  </si>
  <si>
    <t>Dean Aufman</t>
  </si>
  <si>
    <t>Joey Edwards</t>
  </si>
  <si>
    <t>Shaylee Best</t>
  </si>
  <si>
    <t>Adriana Shasteen</t>
  </si>
  <si>
    <t>Audrey Thompson</t>
  </si>
  <si>
    <t xml:space="preserve">DEV GIRLS </t>
  </si>
  <si>
    <t>Fred Edwards</t>
  </si>
  <si>
    <t>Joseph Hauser</t>
  </si>
  <si>
    <t>Karrik Gibson</t>
  </si>
  <si>
    <t>Brody Monaco</t>
  </si>
  <si>
    <t>Anthony Edwards</t>
  </si>
  <si>
    <t>Raylan Senft</t>
  </si>
  <si>
    <t>Matthew Yeager</t>
  </si>
  <si>
    <t>Lily Monaco</t>
  </si>
  <si>
    <t>Olivia Yeager</t>
  </si>
  <si>
    <t>Madelyn Miklavic</t>
  </si>
  <si>
    <t>Tommy Edwards</t>
  </si>
  <si>
    <t>Theodore Miller</t>
  </si>
  <si>
    <t>Derek Ricciardella</t>
  </si>
  <si>
    <t>Isabella Krahe</t>
  </si>
  <si>
    <t>Cecelia Livengood</t>
  </si>
  <si>
    <t>Anthony Grady</t>
  </si>
  <si>
    <t>Connor Pawlowicz</t>
  </si>
  <si>
    <t>Molly Rose Stephenson</t>
  </si>
  <si>
    <t>Gabby Skrbin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</si>
  <si>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</si>
  <si>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</si>
  <si>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</si>
  <si>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</si>
  <si>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</si>
  <si>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</si>
  <si>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</si>
  <si>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</si>
  <si>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</si>
  <si>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</si>
  <si>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</si>
  <si>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</si>
  <si>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</si>
  <si>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</si>
  <si>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</si>
  <si>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</si>
  <si>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</si>
  <si>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</si>
  <si>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</si>
  <si>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</si>
  <si>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</si>
  <si>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</si>
  <si>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</si>
  <si>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</si>
  <si>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</si>
  <si>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</si>
  <si>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</si>
  <si>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</si>
  <si>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</si>
  <si>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</si>
  <si>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Gabriel Altieri</t>
  </si>
  <si>
    <t>Jude Bays</t>
  </si>
  <si>
    <t>Giorgio Brandy</t>
  </si>
  <si>
    <t>Henry Cerchiaro</t>
  </si>
  <si>
    <t>Michael Cerchiaro</t>
  </si>
  <si>
    <t>Dante Garrett</t>
  </si>
  <si>
    <t>Liam Simons</t>
  </si>
  <si>
    <t>Nash Baker</t>
  </si>
  <si>
    <t>Jericho Dampil</t>
  </si>
  <si>
    <t>Brody Dunham</t>
  </si>
  <si>
    <t>Noah Franc</t>
  </si>
  <si>
    <t>Sammy Lombardo</t>
  </si>
  <si>
    <t>Zachary McGovern</t>
  </si>
  <si>
    <t>Declan McMeekin</t>
  </si>
  <si>
    <t>Gavin Molinero</t>
  </si>
  <si>
    <t>Nolan Selepack</t>
  </si>
  <si>
    <t>Joseph Cerchiaro</t>
  </si>
  <si>
    <t>Alex Cwiklik</t>
  </si>
  <si>
    <t>Robert Drew</t>
  </si>
  <si>
    <t>Zeke Harris</t>
  </si>
  <si>
    <t>Finley Kim</t>
  </si>
  <si>
    <t>Grayson Lyle</t>
  </si>
  <si>
    <t>Jonah Bays</t>
  </si>
  <si>
    <t>Sawyer Glickman</t>
  </si>
  <si>
    <t>Quincy Harris</t>
  </si>
  <si>
    <t>Zayden King</t>
  </si>
  <si>
    <t>Charlie Lombardo</t>
  </si>
  <si>
    <t>Carter Ranick</t>
  </si>
  <si>
    <t>Romeo Kihumbu</t>
  </si>
  <si>
    <t>Briele Calabrese</t>
  </si>
  <si>
    <t>Brooklyn Dunham</t>
  </si>
  <si>
    <t>Deklynn Gurtner</t>
  </si>
  <si>
    <t>Leona Harris</t>
  </si>
  <si>
    <t>Addyson Horn</t>
  </si>
  <si>
    <t>Tatum Kinneman</t>
  </si>
  <si>
    <t>Rukia Lyle</t>
  </si>
  <si>
    <t>Londyn Nixon</t>
  </si>
  <si>
    <t>Lyla Nixon</t>
  </si>
  <si>
    <t>Callie Ranick</t>
  </si>
  <si>
    <t>Ansley Schiff</t>
  </si>
  <si>
    <t>Sheila Deery</t>
  </si>
  <si>
    <t>Nadia Fuchs</t>
  </si>
  <si>
    <t>Tegan Gorchock</t>
  </si>
  <si>
    <t>Lacie Hawkins</t>
  </si>
  <si>
    <t>Logan Kinneman</t>
  </si>
  <si>
    <t>Carson McKee</t>
  </si>
  <si>
    <t>Elle Reinheimer</t>
  </si>
  <si>
    <t>Skylar Flora</t>
  </si>
  <si>
    <t>Lillian Schiff</t>
  </si>
  <si>
    <t>Athena Harris</t>
  </si>
  <si>
    <t>K</t>
  </si>
  <si>
    <t>Madelyn  Horn</t>
  </si>
  <si>
    <t>Lyla McMeekin</t>
  </si>
  <si>
    <t>William Batts</t>
  </si>
  <si>
    <t>Lorenzo Garrett</t>
  </si>
  <si>
    <t>Thomas McGovern</t>
  </si>
  <si>
    <t>Nicholas Bays</t>
  </si>
  <si>
    <t>Jayden Cain</t>
  </si>
  <si>
    <t>Carson Dick</t>
  </si>
  <si>
    <t>Joey Hayes</t>
  </si>
  <si>
    <t>Christian Kim</t>
  </si>
  <si>
    <t>Leo Panza</t>
  </si>
  <si>
    <t>David Proch</t>
  </si>
  <si>
    <t>Wilder Sargent</t>
  </si>
  <si>
    <t>Ryan Stickman</t>
  </si>
  <si>
    <t>Regan Barry</t>
  </si>
  <si>
    <t>Anna Cerchiaro</t>
  </si>
  <si>
    <t>Alaina Piaggesi</t>
  </si>
  <si>
    <t>Alia Trombetta</t>
  </si>
  <si>
    <t>Julia Fuchs</t>
  </si>
  <si>
    <t>Elsie Gorchock</t>
  </si>
  <si>
    <t>Olivia Lombardo</t>
  </si>
  <si>
    <t>Amy Stickman</t>
  </si>
  <si>
    <t>Haley Stickman</t>
  </si>
  <si>
    <t>Sara Stickman</t>
  </si>
  <si>
    <t>Travis Anglum</t>
  </si>
  <si>
    <t>Oladosu Asambe</t>
  </si>
  <si>
    <t>Jude Franc</t>
  </si>
  <si>
    <t>Gavin Lenigan</t>
  </si>
  <si>
    <t>Simon Mitch</t>
  </si>
  <si>
    <t>Grady Molinero</t>
  </si>
  <si>
    <t>Daniel Proch</t>
  </si>
  <si>
    <t>Dylan Ford</t>
  </si>
  <si>
    <t>Jackson Leslie</t>
  </si>
  <si>
    <t>Xavier Mar</t>
  </si>
  <si>
    <t>Hunter Smith</t>
  </si>
  <si>
    <t>Chase Harris</t>
  </si>
  <si>
    <t>Chelsey Harris</t>
  </si>
  <si>
    <t>Serenity Harris</t>
  </si>
  <si>
    <t>Eve Reinheimer</t>
  </si>
  <si>
    <t>Halle Reinheimer</t>
  </si>
  <si>
    <t>Isla Spinelli</t>
  </si>
  <si>
    <t>Eliana Cornetti</t>
  </si>
  <si>
    <t>Bridget Fraino</t>
  </si>
  <si>
    <t>Maria Fuchs</t>
  </si>
  <si>
    <t>Julia Piaggesi</t>
  </si>
  <si>
    <t>Fiona Shipley</t>
  </si>
  <si>
    <t>Juliet Snover</t>
  </si>
  <si>
    <t>Macie Trombetta</t>
  </si>
  <si>
    <t>Isabella Trosky</t>
  </si>
  <si>
    <t>KEITH FISCHER</t>
  </si>
  <si>
    <t>NOLAN LEVINE</t>
  </si>
  <si>
    <t>JACKSON STUDEBAKER</t>
  </si>
  <si>
    <t>SEBASTIAN LEMON</t>
  </si>
  <si>
    <t>JUDE SYLVESTER</t>
  </si>
  <si>
    <t>AVA EGERTER</t>
  </si>
  <si>
    <t>LOUISA MCDEVITT</t>
  </si>
  <si>
    <t>CLAIRE ODONNELL</t>
  </si>
  <si>
    <t>GWEN TARASI</t>
  </si>
  <si>
    <t>KATE TARASI</t>
  </si>
  <si>
    <t>ALAINA DEAL</t>
  </si>
  <si>
    <t>LEXI FRISCO</t>
  </si>
  <si>
    <t>MAURA JOYCE</t>
  </si>
  <si>
    <t>MATTHEW DIAMOND</t>
  </si>
  <si>
    <t>JAMES FISCHER</t>
  </si>
  <si>
    <t>DANTE SPAGNOLO</t>
  </si>
  <si>
    <t>DILLON CARTER</t>
  </si>
  <si>
    <t>JACK MAHONY</t>
  </si>
  <si>
    <t>ISAAC MCDEVITT</t>
  </si>
  <si>
    <t>DANIEL ODONNELL</t>
  </si>
  <si>
    <t>GRACE MCCLELLAND</t>
  </si>
  <si>
    <t>MATTHEW FRISCO</t>
  </si>
  <si>
    <t>JEREMIAH LEMON</t>
  </si>
  <si>
    <t>FRANK FISCHER</t>
  </si>
  <si>
    <t>ANTHONY FRISCO</t>
  </si>
  <si>
    <t>WILLIE MAHONY</t>
  </si>
  <si>
    <t>JOE MEISSNER</t>
  </si>
  <si>
    <t>ROMAN SPAGNOLO</t>
  </si>
  <si>
    <t>SANTINO STUDENY</t>
  </si>
  <si>
    <t>BRIGID JOYCE</t>
  </si>
  <si>
    <t>MGGIE MAHONY</t>
  </si>
  <si>
    <t>ELLA NORDIN</t>
  </si>
  <si>
    <t>MADELINE WORGUL</t>
  </si>
  <si>
    <t>OLIVIA ZORN</t>
  </si>
  <si>
    <t>ABBY DIAMOND</t>
  </si>
  <si>
    <t>RHYAN DVORSKY</t>
  </si>
  <si>
    <t>KELSEY KULIFAY</t>
  </si>
  <si>
    <t>LILY LUU</t>
  </si>
  <si>
    <t>CAROLINE OPIELA</t>
  </si>
  <si>
    <t>KATHRYN RECHTORIK</t>
  </si>
  <si>
    <t>KEALLY ZICKEFOOSE</t>
  </si>
  <si>
    <t>Jason Shelpman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</si>
  <si>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</si>
  <si>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</si>
  <si>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</si>
  <si>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</si>
  <si>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</si>
  <si>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</si>
  <si>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</si>
  <si>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</si>
  <si>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</si>
  <si>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</si>
  <si>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</si>
  <si>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</si>
  <si>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</si>
  <si>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</si>
  <si>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</si>
  <si>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</si>
  <si>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</si>
  <si>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 Harper</t>
  </si>
  <si>
    <t>Frank Gondak</t>
  </si>
  <si>
    <t>Edward Jaworski</t>
  </si>
  <si>
    <t>Julian  Rice</t>
  </si>
  <si>
    <t>Cash Kozora</t>
  </si>
  <si>
    <t>Ewan Sullivan</t>
  </si>
  <si>
    <t>Austin Bane</t>
  </si>
  <si>
    <t>Hannah Cloonan</t>
  </si>
  <si>
    <t>Lily Derkach</t>
  </si>
  <si>
    <t>Johanna  Johnson</t>
  </si>
  <si>
    <t>Ava Smith</t>
  </si>
  <si>
    <t>Olivia Wasielewski</t>
  </si>
  <si>
    <t>Maggie Pyle</t>
  </si>
  <si>
    <t>Brayden  Bane</t>
  </si>
  <si>
    <t>Maximus  Rossmiller</t>
  </si>
  <si>
    <t>Eddy Hosack</t>
  </si>
  <si>
    <t>Ellie Green</t>
  </si>
  <si>
    <t>Vincenzo Fox</t>
  </si>
  <si>
    <t>Bryce Bell</t>
  </si>
  <si>
    <t>Oscar  Glatz</t>
  </si>
  <si>
    <t>Charles Fadden</t>
  </si>
  <si>
    <t xml:space="preserve">Ava  DelTondo </t>
  </si>
  <si>
    <t>Janna Medovich</t>
  </si>
  <si>
    <t>Charlie Hoschar</t>
  </si>
  <si>
    <t>Scarlet Ferrie</t>
  </si>
  <si>
    <t xml:space="preserve">Annine DiCicco </t>
  </si>
  <si>
    <t>Nora Valerino</t>
  </si>
  <si>
    <t xml:space="preserve">Rosalie Fadden 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</si>
  <si>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</si>
  <si>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</si>
  <si>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</si>
  <si>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</si>
  <si>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</si>
  <si>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</si>
  <si>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</si>
  <si>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</si>
  <si>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</si>
  <si>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</si>
  <si>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</si>
  <si>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</si>
  <si>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 xml:space="preserve">Gage Couper </t>
  </si>
  <si>
    <t>Kalel Daniel</t>
  </si>
  <si>
    <t>DiIanna DelTondo</t>
  </si>
  <si>
    <t>Rebekah  Mutschler</t>
  </si>
  <si>
    <t xml:space="preserve">Sophia  Catanzarite </t>
  </si>
  <si>
    <t>Brady Bryant</t>
  </si>
  <si>
    <t>David  Janas</t>
  </si>
  <si>
    <t>Max Smith</t>
  </si>
  <si>
    <t>Max Nast</t>
  </si>
  <si>
    <t>Chapman Klinvex</t>
  </si>
  <si>
    <t>Daniel Gauntner</t>
  </si>
  <si>
    <t>Henley Engel</t>
  </si>
  <si>
    <t>Isabella Morrida</t>
  </si>
  <si>
    <t>Mona Klinvex</t>
  </si>
  <si>
    <t>Estelle Turner</t>
  </si>
  <si>
    <t>Giada Morrida</t>
  </si>
  <si>
    <t>Giuliana Bucci</t>
  </si>
  <si>
    <t>Grace Turner</t>
  </si>
  <si>
    <t>Adam Thear</t>
  </si>
  <si>
    <t>Dominic Gauntner</t>
  </si>
  <si>
    <t>Dustin Daniel</t>
  </si>
  <si>
    <t>Ian Hamilton</t>
  </si>
  <si>
    <t>Violet Price</t>
  </si>
  <si>
    <t>Derek Daniel</t>
  </si>
  <si>
    <t>Lucas Jones</t>
  </si>
  <si>
    <t>Mason Arnold</t>
  </si>
  <si>
    <t>SKS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</si>
  <si>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</si>
  <si>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</si>
  <si>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</si>
  <si>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</si>
  <si>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</si>
  <si>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</si>
  <si>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</si>
  <si>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</si>
  <si>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</si>
  <si>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</si>
  <si>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</si>
  <si>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</si>
  <si>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</si>
  <si>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</si>
  <si>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</si>
  <si>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</si>
  <si>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</si>
  <si>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</si>
  <si>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</si>
  <si>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</si>
  <si>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</si>
  <si>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</si>
  <si>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</si>
  <si>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</si>
  <si>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</si>
  <si>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</si>
  <si>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</si>
  <si>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</si>
  <si>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</si>
  <si>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</si>
  <si>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</si>
  <si>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</si>
  <si>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</si>
  <si>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</si>
  <si>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</si>
  <si>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</si>
  <si>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</si>
  <si>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</si>
  <si>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</si>
  <si>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</si>
  <si>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</si>
  <si>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</si>
  <si>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</si>
  <si>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</si>
  <si>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</si>
  <si>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</si>
  <si>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</si>
  <si>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</si>
  <si>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</si>
  <si>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</si>
  <si>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</si>
  <si>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</si>
  <si>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</si>
  <si>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</si>
  <si>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</si>
  <si>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</si>
  <si>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</si>
  <si>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</si>
  <si>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</si>
  <si>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</si>
  <si>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</si>
  <si>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</si>
  <si>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</si>
  <si>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</si>
  <si>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</si>
  <si>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</si>
  <si>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</si>
  <si>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</si>
  <si>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</si>
  <si>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</si>
  <si>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</si>
  <si>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</si>
  <si>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</si>
  <si>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</si>
  <si>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</si>
  <si>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</si>
  <si>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</si>
  <si>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</si>
  <si>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</si>
  <si>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</si>
  <si>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</si>
  <si>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</si>
  <si>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</si>
  <si>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</si>
  <si>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</si>
  <si>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</si>
  <si>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</si>
  <si>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</si>
  <si>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</si>
  <si>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</si>
  <si>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</si>
  <si>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</si>
  <si>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</si>
  <si>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</si>
  <si>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</si>
  <si>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</si>
  <si>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</si>
  <si>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</si>
  <si>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</si>
  <si>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</si>
  <si>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</si>
  <si>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</si>
  <si>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</si>
  <si>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</si>
  <si>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</si>
  <si>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</si>
  <si>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</si>
  <si>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</si>
  <si>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</si>
  <si>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</si>
  <si>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</si>
  <si>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</si>
  <si>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</si>
  <si>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</si>
  <si>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</si>
  <si>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</si>
  <si>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</si>
  <si>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</si>
  <si>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</si>
  <si>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</si>
  <si>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</si>
  <si>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</si>
  <si>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</si>
  <si>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</si>
  <si>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</si>
  <si>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</si>
  <si>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</si>
  <si>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</si>
  <si>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</si>
  <si>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</si>
  <si>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</si>
  <si>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</si>
  <si>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</si>
  <si>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</si>
  <si>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</si>
  <si>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</si>
  <si>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</si>
  <si>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</si>
  <si>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</si>
  <si>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</si>
  <si>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</si>
  <si>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Patrick Egan</t>
  </si>
  <si>
    <t>SPP</t>
  </si>
  <si>
    <t>Santino Grossi</t>
  </si>
  <si>
    <t>Logan Walter</t>
  </si>
  <si>
    <t>Parker Gilbert</t>
  </si>
  <si>
    <t>John Ronayne</t>
  </si>
  <si>
    <t>Daniel Egan</t>
  </si>
  <si>
    <t>Deacon Forster</t>
  </si>
  <si>
    <t>Theo Gordon</t>
  </si>
  <si>
    <t>Ashton Striffler</t>
  </si>
  <si>
    <t>Marla Moyer-Cowden</t>
  </si>
  <si>
    <t>Susie Gordon</t>
  </si>
  <si>
    <t>Lydia Pantaleo</t>
  </si>
  <si>
    <t>Aubriella Craft</t>
  </si>
  <si>
    <t>Luccia Vitali</t>
  </si>
  <si>
    <t>Lucia Bianco</t>
  </si>
  <si>
    <t>Timothy Brown</t>
  </si>
  <si>
    <t>Giovanni Bianco</t>
  </si>
  <si>
    <t>Benny Votilla</t>
  </si>
  <si>
    <t>Emerson Ochtun</t>
  </si>
  <si>
    <t>Kinely Tekula</t>
  </si>
  <si>
    <t>Mary Peluso</t>
  </si>
  <si>
    <t>Milania Tekula</t>
  </si>
  <si>
    <t>Luke Martin</t>
  </si>
  <si>
    <t>Jake Liller</t>
  </si>
  <si>
    <t>Ava Martin</t>
  </si>
  <si>
    <t>Marley Cianfaglione</t>
  </si>
  <si>
    <t>Michael Catanese</t>
  </si>
  <si>
    <t>STG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</si>
  <si>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</si>
  <si>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</si>
  <si>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</si>
  <si>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</si>
  <si>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</si>
  <si>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</si>
  <si>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</si>
  <si>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</si>
  <si>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</si>
  <si>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</si>
  <si>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</si>
  <si>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</si>
  <si>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</si>
  <si>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</si>
  <si>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</si>
  <si>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</si>
  <si>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</si>
  <si>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</si>
  <si>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</si>
  <si>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</si>
  <si>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</si>
  <si>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</si>
  <si>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</si>
  <si>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</si>
  <si>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</si>
  <si>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</si>
  <si>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</si>
  <si>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</si>
  <si>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</si>
  <si>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</si>
  <si>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</si>
  <si>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</si>
  <si>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</si>
  <si>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</si>
  <si>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</si>
  <si>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</si>
  <si>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</si>
  <si>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</si>
  <si>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</si>
  <si>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</si>
  <si>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</si>
  <si>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</si>
  <si>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</si>
  <si>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</si>
  <si>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</si>
  <si>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</si>
  <si>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</si>
  <si>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</si>
  <si>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</si>
  <si>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</si>
  <si>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</si>
  <si>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</si>
  <si>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</si>
  <si>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</si>
  <si>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</si>
  <si>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</si>
  <si>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Walter Bossard</t>
  </si>
  <si>
    <t>SCT</t>
  </si>
  <si>
    <t>Tony Papas</t>
  </si>
  <si>
    <t>Vera Skowron</t>
  </si>
  <si>
    <t>Edward Bossard</t>
  </si>
  <si>
    <t>William Bossard</t>
  </si>
  <si>
    <t>Thekla Skowron</t>
  </si>
  <si>
    <t>100H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</si>
  <si>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</si>
  <si>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</si>
  <si>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</si>
  <si>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</si>
  <si>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</si>
  <si>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</si>
  <si>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</si>
  <si>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</si>
  <si>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</si>
  <si>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AAG</t>
  </si>
  <si>
    <t>CDP</t>
  </si>
  <si>
    <t>CDL</t>
  </si>
  <si>
    <t>MOS</t>
  </si>
  <si>
    <t>SHC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</si>
  <si>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</si>
  <si>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</si>
  <si>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</si>
  <si>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</si>
  <si>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</si>
  <si>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</si>
  <si>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</si>
  <si>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</si>
  <si>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</si>
  <si>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</si>
  <si>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</si>
  <si>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</si>
  <si>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</si>
  <si>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</si>
  <si>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</si>
  <si>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</si>
  <si>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</si>
  <si>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</si>
  <si>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</si>
  <si>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</si>
  <si>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</si>
  <si>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</si>
  <si>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</si>
  <si>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</si>
  <si>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</si>
  <si>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</si>
  <si>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</si>
  <si>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</si>
  <si>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</si>
  <si>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</si>
  <si>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</si>
  <si>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</si>
  <si>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</si>
  <si>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</si>
  <si>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</si>
  <si>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</si>
  <si>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</si>
  <si>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</si>
  <si>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</si>
  <si>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</si>
  <si>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</si>
  <si>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</si>
  <si>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</si>
  <si>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</si>
  <si>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</si>
  <si>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</si>
  <si>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</si>
  <si>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</si>
  <si>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</si>
  <si>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</si>
  <si>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</si>
  <si>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</si>
  <si>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</si>
  <si>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</si>
  <si>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</si>
  <si>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</si>
  <si>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</si>
  <si>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</si>
  <si>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</si>
  <si>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</si>
  <si>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</si>
  <si>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</si>
  <si>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</si>
  <si>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</si>
  <si>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</si>
  <si>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</si>
  <si>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</si>
  <si>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</si>
  <si>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</si>
  <si>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</si>
  <si>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</si>
  <si>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</si>
  <si>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</si>
  <si>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</si>
  <si>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</si>
  <si>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</si>
  <si>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</si>
  <si>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</si>
  <si>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</si>
  <si>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</si>
  <si>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</si>
  <si>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</si>
  <si>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</si>
  <si>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</si>
  <si>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</si>
  <si>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</si>
  <si>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</si>
  <si>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</si>
  <si>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</si>
  <si>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</si>
  <si>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</si>
  <si>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</si>
  <si>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</si>
  <si>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</si>
  <si>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</si>
  <si>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</si>
  <si>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</si>
  <si>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</si>
  <si>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</si>
  <si>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</si>
  <si>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</si>
  <si>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</si>
  <si>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</si>
  <si>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</si>
  <si>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</si>
  <si>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</si>
  <si>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</si>
  <si>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</si>
  <si>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</si>
  <si>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</si>
  <si>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</si>
  <si>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</si>
  <si>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</si>
  <si>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</si>
  <si>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</si>
  <si>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</si>
  <si>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</si>
  <si>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</si>
  <si>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</si>
  <si>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</si>
  <si>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</si>
  <si>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</si>
  <si>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</si>
  <si>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</si>
  <si>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</si>
  <si>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</si>
  <si>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</si>
  <si>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</si>
  <si>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</si>
  <si>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</si>
  <si>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</si>
  <si>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with JV BOYS</t>
  </si>
  <si>
    <t>11.45.79</t>
  </si>
  <si>
    <t>11.51.51</t>
  </si>
  <si>
    <t>11.56.63</t>
  </si>
  <si>
    <t>11.58.66</t>
  </si>
  <si>
    <t>12.40.40</t>
  </si>
  <si>
    <t>12.56.90</t>
  </si>
  <si>
    <t>13.02.21</t>
  </si>
  <si>
    <t>13.21.32</t>
  </si>
  <si>
    <t>5.14.45</t>
  </si>
  <si>
    <t>5.36.35</t>
  </si>
  <si>
    <t>5.41.68</t>
  </si>
  <si>
    <t>5.44.73</t>
  </si>
  <si>
    <t>5.51.60</t>
  </si>
  <si>
    <t>6.01.22</t>
  </si>
  <si>
    <t>6.41.39</t>
  </si>
  <si>
    <t>4.55.88</t>
  </si>
  <si>
    <t>5.01.05</t>
  </si>
  <si>
    <t>5.13.81</t>
  </si>
  <si>
    <t>5.23.46</t>
  </si>
  <si>
    <t>5.32.42</t>
  </si>
  <si>
    <t>5.41.09</t>
  </si>
  <si>
    <t>6.17.99</t>
  </si>
  <si>
    <t>4.26.63</t>
  </si>
  <si>
    <t>4.49.51</t>
  </si>
  <si>
    <t>4.52.39</t>
  </si>
  <si>
    <t>4.57.90</t>
  </si>
  <si>
    <t>5.36.17</t>
  </si>
  <si>
    <t>6.18.20</t>
  </si>
  <si>
    <t>6.48.35</t>
  </si>
  <si>
    <t>x</t>
  </si>
  <si>
    <t>1.03.62</t>
  </si>
  <si>
    <t>1.03.79</t>
  </si>
  <si>
    <t>1.06.26</t>
  </si>
  <si>
    <t>1.07.56</t>
  </si>
  <si>
    <t>1.16.04</t>
  </si>
  <si>
    <t>1.06.78</t>
  </si>
  <si>
    <t>1.06.81</t>
  </si>
  <si>
    <t>1.07.10</t>
  </si>
  <si>
    <t>1.13.70</t>
  </si>
  <si>
    <t>1.01.70</t>
  </si>
  <si>
    <t>1.02.62</t>
  </si>
  <si>
    <t>1.04.27</t>
  </si>
  <si>
    <t>1.04.61</t>
  </si>
  <si>
    <t>1.09.36</t>
  </si>
  <si>
    <t>1.02.17</t>
  </si>
  <si>
    <t>1.11.73</t>
  </si>
  <si>
    <t>11.57.69</t>
  </si>
  <si>
    <t>12.04.99</t>
  </si>
  <si>
    <t>12.49.50</t>
  </si>
  <si>
    <t>13.01.04</t>
  </si>
  <si>
    <t>12.56.08</t>
  </si>
  <si>
    <t>13.16.76</t>
  </si>
  <si>
    <t>13.40.38</t>
  </si>
  <si>
    <t>13.41.24</t>
  </si>
  <si>
    <t>13.42.03</t>
  </si>
  <si>
    <t>13.56.69</t>
  </si>
  <si>
    <t>14.05.42</t>
  </si>
  <si>
    <t>15.05.33</t>
  </si>
  <si>
    <t>15.06.44</t>
  </si>
  <si>
    <t>15.15.61</t>
  </si>
  <si>
    <t>15.43.26</t>
  </si>
  <si>
    <t>15.49.91</t>
  </si>
  <si>
    <t>16.15.86</t>
  </si>
  <si>
    <t>5.54.49</t>
  </si>
  <si>
    <t>5.59.16</t>
  </si>
  <si>
    <t>6.09.86</t>
  </si>
  <si>
    <t>6.20.27</t>
  </si>
  <si>
    <t>6.27.28</t>
  </si>
  <si>
    <t>6.31.84</t>
  </si>
  <si>
    <t>6.49.10</t>
  </si>
  <si>
    <t>7.06.78</t>
  </si>
  <si>
    <t>7.18.08</t>
  </si>
  <si>
    <t>7.32.17</t>
  </si>
  <si>
    <t>7.22.47</t>
  </si>
  <si>
    <t>6.30.23</t>
  </si>
  <si>
    <t>8.06.81</t>
  </si>
  <si>
    <t>8.27.03</t>
  </si>
  <si>
    <t>8.34.16</t>
  </si>
  <si>
    <t>5.19.03</t>
  </si>
  <si>
    <t>5.35.25</t>
  </si>
  <si>
    <t>5.38.63</t>
  </si>
  <si>
    <t>5.47.71</t>
  </si>
  <si>
    <t>5.50.56</t>
  </si>
  <si>
    <t>5.55.74</t>
  </si>
  <si>
    <t>6.00.03</t>
  </si>
  <si>
    <t>6.06.57</t>
  </si>
  <si>
    <t>6.11.19</t>
  </si>
  <si>
    <t>6.16.04</t>
  </si>
  <si>
    <t>6.16.94</t>
  </si>
  <si>
    <t>6.17.61</t>
  </si>
  <si>
    <t>6.25.32</t>
  </si>
  <si>
    <t>6.29.68</t>
  </si>
  <si>
    <t>6.31.24</t>
  </si>
  <si>
    <t>6.39.88</t>
  </si>
  <si>
    <t>6.44.23</t>
  </si>
  <si>
    <t>7.17.14</t>
  </si>
  <si>
    <t>7.17.91</t>
  </si>
  <si>
    <t>7.26.43</t>
  </si>
  <si>
    <t>7.35.80</t>
  </si>
  <si>
    <t>9.26.41</t>
  </si>
  <si>
    <t>2.34.34</t>
  </si>
  <si>
    <t>2.44.09</t>
  </si>
  <si>
    <t>2.47.60</t>
  </si>
  <si>
    <t>2.48.50</t>
  </si>
  <si>
    <t>3.00.18</t>
  </si>
  <si>
    <t>3.02.34</t>
  </si>
  <si>
    <t>3.03.41</t>
  </si>
  <si>
    <t>3.04.57</t>
  </si>
  <si>
    <t>3.12.83</t>
  </si>
  <si>
    <t>3.20.74</t>
  </si>
  <si>
    <t>3.21.28</t>
  </si>
  <si>
    <t>3.24.21</t>
  </si>
  <si>
    <t>3.46.17</t>
  </si>
  <si>
    <t>4.06.80</t>
  </si>
  <si>
    <t>2.46.70</t>
  </si>
  <si>
    <t>3.05.22</t>
  </si>
  <si>
    <t>3.12.53</t>
  </si>
  <si>
    <t>3.16.17</t>
  </si>
  <si>
    <t>3.17.65</t>
  </si>
  <si>
    <t>3.23.50</t>
  </si>
  <si>
    <t>3.28.51</t>
  </si>
  <si>
    <t>3.41.58</t>
  </si>
  <si>
    <t>3.45.74</t>
  </si>
  <si>
    <t>2.17.13</t>
  </si>
  <si>
    <t>2.20.16</t>
  </si>
  <si>
    <t>2.40.29</t>
  </si>
  <si>
    <t>2.45.58</t>
  </si>
  <si>
    <t>2.47.31</t>
  </si>
  <si>
    <t>2.49.78</t>
  </si>
  <si>
    <t>2.50.68</t>
  </si>
  <si>
    <t>2.51.56</t>
  </si>
  <si>
    <t>2.52.09</t>
  </si>
  <si>
    <t>2.55.95</t>
  </si>
  <si>
    <t>3.07.20</t>
  </si>
  <si>
    <t>3.12.46</t>
  </si>
  <si>
    <t>3.13.31</t>
  </si>
  <si>
    <t>3.31.54</t>
  </si>
  <si>
    <t>HAD TIMES BUT NO NUMBERS.  NOT SURE IF A MISTAKEN HEAT OR MISSED NUMBERS</t>
  </si>
  <si>
    <t>If anyone remembers a 5 runner heat, and if there runners are in there, let me know</t>
  </si>
  <si>
    <t>1.08.91</t>
  </si>
  <si>
    <t>1.34.04</t>
  </si>
  <si>
    <t>1.23.38</t>
  </si>
  <si>
    <t>1.25.55</t>
  </si>
  <si>
    <t>1.12.29</t>
  </si>
  <si>
    <t>1.17.58</t>
  </si>
  <si>
    <t>1.21.30</t>
  </si>
  <si>
    <t>1.20.62</t>
  </si>
  <si>
    <t>1.24.01</t>
  </si>
  <si>
    <t>1.36.17</t>
  </si>
  <si>
    <t>1.22.45</t>
  </si>
  <si>
    <t>1.38.58</t>
  </si>
  <si>
    <t>1.21.60</t>
  </si>
  <si>
    <t>1.11.39</t>
  </si>
  <si>
    <t>1.14.06</t>
  </si>
  <si>
    <t>1.17.89</t>
  </si>
  <si>
    <t>1.06.77</t>
  </si>
  <si>
    <t>1.20.35</t>
  </si>
  <si>
    <t>1.15.20</t>
  </si>
  <si>
    <t>1.12.96</t>
  </si>
  <si>
    <t>1.29.24</t>
  </si>
  <si>
    <t>1.18.14</t>
  </si>
  <si>
    <t>1.33.23</t>
  </si>
  <si>
    <t>1.16.43</t>
  </si>
  <si>
    <t>1.41.97</t>
  </si>
  <si>
    <t>1.21.76</t>
  </si>
  <si>
    <t>1.20.75</t>
  </si>
  <si>
    <t>1.15.25</t>
  </si>
  <si>
    <t>1.12.64</t>
  </si>
  <si>
    <t>1.25.37</t>
  </si>
  <si>
    <t>1.27.49</t>
  </si>
  <si>
    <t>1.28.04</t>
  </si>
  <si>
    <t>1.23.12</t>
  </si>
  <si>
    <t>1.25.94</t>
  </si>
  <si>
    <t>1.18.73</t>
  </si>
  <si>
    <t>1.34.35</t>
  </si>
  <si>
    <t>1.14.86</t>
  </si>
  <si>
    <t>1.17.66</t>
  </si>
  <si>
    <t>1.24.35</t>
  </si>
  <si>
    <t>1.10.86</t>
  </si>
  <si>
    <t>1.07.07</t>
  </si>
  <si>
    <t>1.12.94</t>
  </si>
  <si>
    <t>1.20.18</t>
  </si>
  <si>
    <t>1.14.79</t>
  </si>
  <si>
    <t>1.21.28</t>
  </si>
  <si>
    <t>1.30.24</t>
  </si>
  <si>
    <t>1.20.00</t>
  </si>
  <si>
    <t>1.19.09</t>
  </si>
  <si>
    <t>1.22.59</t>
  </si>
  <si>
    <t>1.11.36</t>
  </si>
  <si>
    <t>1.22.40</t>
  </si>
  <si>
    <t>1.38.63</t>
  </si>
  <si>
    <t>1.15.67</t>
  </si>
  <si>
    <t>1.13.83</t>
  </si>
  <si>
    <t>1.07.82</t>
  </si>
  <si>
    <t>1.02.09</t>
  </si>
  <si>
    <t>1.19.93</t>
  </si>
  <si>
    <t>1.30.95</t>
  </si>
  <si>
    <t>1.03.36</t>
  </si>
  <si>
    <t>1.09.98</t>
  </si>
  <si>
    <t>1.22.32</t>
  </si>
  <si>
    <t>1.20.43</t>
  </si>
  <si>
    <t>1.12.86</t>
  </si>
  <si>
    <t>1.09.37</t>
  </si>
  <si>
    <t>1.06.95</t>
  </si>
  <si>
    <t>wrong #?  Varsity in JV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</si>
</sst>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9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</font>
    <font>
      <sz val="12"/>
      <color theme="1"/>
      <name val="Calibri"/>
    </font>
    <font>
      <sz val="10"/>
      <color rgb="FF434343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434343"/>
      <name val="Arial"/>
    </font>
    <font>
      <b/>
      <sz val="14"/>
      <color theme="1"/>
      <name val="Calibri"/>
    </font>
    <font>
      <b/>
      <u/>
      <sz val="9"/>
      <color theme="1"/>
      <name val="Arial"/>
    </font>
    <font>
      <b/>
      <u/>
      <sz val="11"/>
      <color theme="1"/>
      <name val="Calibri"/>
    </font>
    <font>
      <u/>
      <sz val="9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D8D8D8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2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0" borderId="2" xfId="0" applyFont="1" applyBorder="1"/>
    <xf numFmtId="0" fontId="3" fillId="4" borderId="2" xfId="0" applyFont="1" applyFill="1" applyBorder="1"/>
    <xf numFmtId="0" fontId="2" fillId="0" borderId="0" xfId="0" applyFont="1"/>
    <xf numFmtId="0" fontId="2" fillId="5" borderId="5" xfId="0" applyFont="1" applyFill="1" applyBorder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7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right"/>
    </xf>
    <xf numFmtId="43" fontId="8" fillId="7" borderId="2" xfId="0" applyNumberFormat="1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2" xfId="0" applyFont="1" applyFill="1" applyBorder="1"/>
    <xf numFmtId="0" fontId="2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2" fillId="7" borderId="5" xfId="0" applyFont="1" applyFill="1" applyBorder="1"/>
    <xf numFmtId="0" fontId="13" fillId="7" borderId="5" xfId="0" applyFont="1" applyFill="1" applyBorder="1"/>
    <xf numFmtId="0" fontId="13" fillId="7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right"/>
    </xf>
    <xf numFmtId="0" fontId="2" fillId="7" borderId="5" xfId="0" applyFont="1" applyFill="1" applyBorder="1"/>
    <xf numFmtId="0" fontId="8" fillId="7" borderId="5" xfId="0" applyFont="1" applyFill="1" applyBorder="1"/>
    <xf numFmtId="0" fontId="8" fillId="7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2" fillId="8" borderId="5" xfId="0" applyFont="1" applyFill="1" applyBorder="1"/>
    <xf numFmtId="0" fontId="12" fillId="8" borderId="5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center"/>
    </xf>
    <xf numFmtId="0" fontId="12" fillId="0" borderId="0" xfId="0" applyFont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8" borderId="2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/>
    <xf numFmtId="0" fontId="13" fillId="8" borderId="5" xfId="0" applyFont="1" applyFill="1" applyBorder="1"/>
    <xf numFmtId="0" fontId="13" fillId="8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6" fillId="7" borderId="2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20" fillId="7" borderId="2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7" borderId="2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/>
    </xf>
    <xf numFmtId="164" fontId="23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1" fillId="8" borderId="2" xfId="0" applyFont="1" applyFill="1" applyBorder="1" applyAlignment="1">
      <alignment horizontal="left"/>
    </xf>
    <xf numFmtId="164" fontId="23" fillId="8" borderId="2" xfId="0" applyNumberFormat="1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13" fillId="7" borderId="13" xfId="0" applyFont="1" applyFill="1" applyBorder="1"/>
    <xf numFmtId="0" fontId="13" fillId="7" borderId="14" xfId="0" applyFont="1" applyFill="1" applyBorder="1"/>
    <xf numFmtId="0" fontId="2" fillId="7" borderId="5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right"/>
    </xf>
    <xf numFmtId="0" fontId="13" fillId="9" borderId="5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center"/>
    </xf>
    <xf numFmtId="0" fontId="26" fillId="7" borderId="5" xfId="0" applyFont="1" applyFill="1" applyBorder="1"/>
    <xf numFmtId="0" fontId="13" fillId="9" borderId="2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0" fontId="13" fillId="7" borderId="21" xfId="0" applyFont="1" applyFill="1" applyBorder="1"/>
    <xf numFmtId="1" fontId="13" fillId="7" borderId="22" xfId="0" applyNumberFormat="1" applyFont="1" applyFill="1" applyBorder="1"/>
    <xf numFmtId="1" fontId="2" fillId="0" borderId="0" xfId="0" applyNumberFormat="1" applyFont="1"/>
    <xf numFmtId="1" fontId="13" fillId="0" borderId="0" xfId="0" applyNumberFormat="1" applyFont="1"/>
    <xf numFmtId="0" fontId="28" fillId="0" borderId="0" xfId="0" applyFont="1"/>
    <xf numFmtId="0" fontId="13" fillId="7" borderId="22" xfId="0" applyFont="1" applyFill="1" applyBorder="1"/>
    <xf numFmtId="0" fontId="2" fillId="10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/>
    <xf numFmtId="0" fontId="2" fillId="13" borderId="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0" fillId="12" borderId="0" xfId="0" applyFill="1"/>
    <xf numFmtId="0" fontId="2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2" fillId="8" borderId="16" xfId="0" applyFont="1" applyFill="1" applyBorder="1"/>
    <xf numFmtId="0" fontId="12" fillId="8" borderId="16" xfId="0" applyFont="1" applyFill="1" applyBorder="1"/>
    <xf numFmtId="0" fontId="20" fillId="7" borderId="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8" borderId="0" xfId="0" applyFont="1" applyFill="1"/>
    <xf numFmtId="0" fontId="2" fillId="0" borderId="5" xfId="0" applyFont="1" applyBorder="1"/>
    <xf numFmtId="0" fontId="13" fillId="8" borderId="16" xfId="0" applyFont="1" applyFill="1" applyBorder="1"/>
    <xf numFmtId="0" fontId="2" fillId="8" borderId="12" xfId="0" applyFont="1" applyFill="1" applyBorder="1" applyAlignment="1">
      <alignment horizontal="center"/>
    </xf>
    <xf numFmtId="0" fontId="13" fillId="0" borderId="5" xfId="0" applyFont="1" applyBorder="1"/>
    <xf numFmtId="0" fontId="13" fillId="8" borderId="0" xfId="0" applyFont="1" applyFill="1"/>
    <xf numFmtId="0" fontId="0" fillId="0" borderId="5" xfId="0" applyBorder="1"/>
    <xf numFmtId="0" fontId="13" fillId="0" borderId="16" xfId="0" applyFont="1" applyBorder="1"/>
    <xf numFmtId="0" fontId="2" fillId="0" borderId="16" xfId="0" applyFont="1" applyBorder="1"/>
    <xf numFmtId="0" fontId="0" fillId="0" borderId="16" xfId="0" applyBorder="1"/>
    <xf numFmtId="0" fontId="16" fillId="7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15" borderId="2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9" fillId="15" borderId="2" xfId="0" applyFont="1" applyFill="1" applyBorder="1" applyAlignment="1">
      <alignment horizontal="center" wrapText="1"/>
    </xf>
    <xf numFmtId="0" fontId="0" fillId="15" borderId="0" xfId="0" applyFill="1" applyAlignment="1">
      <alignment horizontal="center"/>
    </xf>
    <xf numFmtId="0" fontId="19" fillId="15" borderId="0" xfId="0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0" fillId="0" borderId="2" xfId="0" applyBorder="1"/>
    <xf numFmtId="0" fontId="2" fillId="8" borderId="16" xfId="0" applyFont="1" applyFill="1" applyBorder="1" applyAlignment="1">
      <alignment horizontal="right"/>
    </xf>
    <xf numFmtId="0" fontId="8" fillId="17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20" fillId="12" borderId="2" xfId="0" applyFont="1" applyFill="1" applyBorder="1" applyAlignment="1">
      <alignment horizontal="left"/>
    </xf>
    <xf numFmtId="0" fontId="2" fillId="17" borderId="2" xfId="0" applyFont="1" applyFill="1" applyBorder="1" applyAlignment="1">
      <alignment horizontal="left"/>
    </xf>
    <xf numFmtId="0" fontId="2" fillId="17" borderId="2" xfId="0" applyFont="1" applyFill="1" applyBorder="1"/>
    <xf numFmtId="0" fontId="2" fillId="17" borderId="2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bul\OneDrive\Documents\4-26-2025%20DEVELOPMENTAL%20NORTH%20TF%20%20PRELIMINARY%20RESULTS%20RMU.xlsx" TargetMode="External"/><Relationship Id="rId1" Type="http://schemas.openxmlformats.org/officeDocument/2006/relationships/externalLinkPath" Target="file:///C:\Users\cebul\OneDrive\Documents\4-26-2025%20DEVELOPMENTAL%20NORTH%20TF%20%20PRELIMINARY%20RESULTS%20R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ticipants"/>
      <sheetName val="100- All"/>
      <sheetName val="1600mm - ALL"/>
      <sheetName val="400 - All"/>
      <sheetName val="4x100 - ALL"/>
      <sheetName val="800 - ALL"/>
      <sheetName val="200 - All"/>
      <sheetName val="4x400 - ALL"/>
      <sheetName val="Turbo Jav"/>
      <sheetName val="LONG JUMP"/>
      <sheetName val="Results"/>
    </sheetNames>
    <sheetDataSet>
      <sheetData sheetId="0">
        <row r="1">
          <cell r="A1" t="str">
            <v>Runner No.</v>
          </cell>
          <cell r="B1" t="str">
            <v>Scoring Name</v>
          </cell>
          <cell r="C1" t="str">
            <v>Grade</v>
          </cell>
          <cell r="D1" t="str">
            <v>School (Abbreviation)</v>
          </cell>
          <cell r="E1" t="str">
            <v>Gender</v>
          </cell>
          <cell r="F1" t="str">
            <v>Level</v>
          </cell>
          <cell r="G1" t="str">
            <v>Scoring Level</v>
          </cell>
        </row>
        <row r="2">
          <cell r="A2">
            <v>1</v>
          </cell>
          <cell r="B2" t="str">
            <v>Zachary Buchanan</v>
          </cell>
          <cell r="C2">
            <v>3</v>
          </cell>
          <cell r="D2" t="str">
            <v>BFS</v>
          </cell>
          <cell r="E2" t="str">
            <v>M</v>
          </cell>
          <cell r="F2" t="str">
            <v>DEV</v>
          </cell>
          <cell r="G2" t="str">
            <v>DEV BOYS</v>
          </cell>
        </row>
        <row r="3">
          <cell r="A3">
            <v>2</v>
          </cell>
          <cell r="B3" t="str">
            <v>Jackson Carroll</v>
          </cell>
          <cell r="C3">
            <v>4</v>
          </cell>
          <cell r="D3" t="str">
            <v>BFS</v>
          </cell>
          <cell r="E3" t="str">
            <v>M</v>
          </cell>
          <cell r="F3" t="str">
            <v>DEV</v>
          </cell>
          <cell r="G3" t="str">
            <v>DEV BOYS</v>
          </cell>
        </row>
        <row r="4">
          <cell r="A4">
            <v>3</v>
          </cell>
          <cell r="B4" t="str">
            <v>Luke Dieckmann</v>
          </cell>
          <cell r="C4">
            <v>4</v>
          </cell>
          <cell r="D4" t="str">
            <v>BFS</v>
          </cell>
          <cell r="E4" t="str">
            <v>M</v>
          </cell>
          <cell r="F4" t="str">
            <v>DEV</v>
          </cell>
          <cell r="G4" t="str">
            <v>DEV BOYS</v>
          </cell>
        </row>
        <row r="5">
          <cell r="A5">
            <v>4</v>
          </cell>
          <cell r="B5" t="str">
            <v>Daniel Flynn</v>
          </cell>
          <cell r="C5">
            <v>2</v>
          </cell>
          <cell r="D5" t="str">
            <v>BFS</v>
          </cell>
          <cell r="E5" t="str">
            <v>M</v>
          </cell>
          <cell r="F5" t="str">
            <v>DEV</v>
          </cell>
          <cell r="G5" t="str">
            <v>DEV BOYS</v>
          </cell>
        </row>
        <row r="6">
          <cell r="A6">
            <v>5</v>
          </cell>
          <cell r="B6" t="str">
            <v>Luke Green</v>
          </cell>
          <cell r="C6">
            <v>4</v>
          </cell>
          <cell r="D6" t="str">
            <v>BFS</v>
          </cell>
          <cell r="E6" t="str">
            <v>M</v>
          </cell>
          <cell r="F6" t="str">
            <v>DEV</v>
          </cell>
          <cell r="G6" t="str">
            <v>DEV BOYS</v>
          </cell>
        </row>
        <row r="7">
          <cell r="A7">
            <v>6</v>
          </cell>
          <cell r="B7" t="str">
            <v>Aiden Gurney</v>
          </cell>
          <cell r="C7">
            <v>3</v>
          </cell>
          <cell r="D7" t="str">
            <v>BFS</v>
          </cell>
          <cell r="E7" t="str">
            <v>M</v>
          </cell>
          <cell r="F7" t="str">
            <v>DEV</v>
          </cell>
          <cell r="G7" t="str">
            <v>DEV BOYS</v>
          </cell>
        </row>
        <row r="8">
          <cell r="A8">
            <v>7</v>
          </cell>
          <cell r="B8" t="str">
            <v>Salvatore Holloway</v>
          </cell>
          <cell r="C8">
            <v>4</v>
          </cell>
          <cell r="D8" t="str">
            <v>BFS</v>
          </cell>
          <cell r="E8" t="str">
            <v>M</v>
          </cell>
          <cell r="F8" t="str">
            <v>DEV</v>
          </cell>
          <cell r="G8" t="str">
            <v>DEV BOYS</v>
          </cell>
        </row>
        <row r="9">
          <cell r="A9">
            <v>8</v>
          </cell>
          <cell r="B9" t="str">
            <v>Vincent Mannerino</v>
          </cell>
          <cell r="C9">
            <v>3</v>
          </cell>
          <cell r="D9" t="str">
            <v>BFS</v>
          </cell>
          <cell r="E9" t="str">
            <v>M</v>
          </cell>
          <cell r="F9" t="str">
            <v>DEV</v>
          </cell>
          <cell r="G9" t="str">
            <v>DEV BOYS</v>
          </cell>
        </row>
        <row r="10">
          <cell r="A10">
            <v>9</v>
          </cell>
          <cell r="B10" t="str">
            <v>Danny McCabe</v>
          </cell>
          <cell r="C10">
            <v>4</v>
          </cell>
          <cell r="D10" t="str">
            <v>BFS</v>
          </cell>
          <cell r="E10" t="str">
            <v>M</v>
          </cell>
          <cell r="F10" t="str">
            <v>DEV</v>
          </cell>
          <cell r="G10" t="str">
            <v>DEV BOYS</v>
          </cell>
        </row>
        <row r="11">
          <cell r="A11">
            <v>10</v>
          </cell>
          <cell r="B11" t="str">
            <v>David Montes</v>
          </cell>
          <cell r="C11">
            <v>2</v>
          </cell>
          <cell r="D11" t="str">
            <v>BFS</v>
          </cell>
          <cell r="E11" t="str">
            <v>M</v>
          </cell>
          <cell r="F11" t="str">
            <v>DEV</v>
          </cell>
          <cell r="G11" t="str">
            <v>DEV BOYS</v>
          </cell>
        </row>
        <row r="12">
          <cell r="A12">
            <v>11</v>
          </cell>
          <cell r="B12" t="str">
            <v>Luke Moritz</v>
          </cell>
          <cell r="C12">
            <v>2</v>
          </cell>
          <cell r="D12" t="str">
            <v>BFS</v>
          </cell>
          <cell r="E12" t="str">
            <v>M</v>
          </cell>
          <cell r="F12" t="str">
            <v>DEV</v>
          </cell>
          <cell r="G12" t="str">
            <v>DEV BOYS</v>
          </cell>
        </row>
        <row r="13">
          <cell r="A13">
            <v>12</v>
          </cell>
          <cell r="B13" t="str">
            <v>Reid Patterson</v>
          </cell>
          <cell r="C13">
            <v>4</v>
          </cell>
          <cell r="D13" t="str">
            <v>BFS</v>
          </cell>
          <cell r="E13" t="str">
            <v>M</v>
          </cell>
          <cell r="F13" t="str">
            <v>DEV</v>
          </cell>
          <cell r="G13" t="str">
            <v>DEV BOYS</v>
          </cell>
        </row>
        <row r="14">
          <cell r="A14">
            <v>13</v>
          </cell>
          <cell r="B14" t="str">
            <v>Caleb Radzvin</v>
          </cell>
          <cell r="C14">
            <v>4</v>
          </cell>
          <cell r="D14" t="str">
            <v>BFS</v>
          </cell>
          <cell r="E14" t="str">
            <v>M</v>
          </cell>
          <cell r="F14" t="str">
            <v>DEV</v>
          </cell>
          <cell r="G14" t="str">
            <v>DEV BOYS</v>
          </cell>
        </row>
        <row r="15">
          <cell r="A15">
            <v>14</v>
          </cell>
          <cell r="B15" t="str">
            <v>Declan Ries</v>
          </cell>
          <cell r="C15">
            <v>4</v>
          </cell>
          <cell r="D15" t="str">
            <v>BFS</v>
          </cell>
          <cell r="E15" t="str">
            <v>M</v>
          </cell>
          <cell r="F15" t="str">
            <v>DEV</v>
          </cell>
          <cell r="G15" t="str">
            <v>DEV BOYS</v>
          </cell>
        </row>
        <row r="16">
          <cell r="A16">
            <v>15</v>
          </cell>
          <cell r="B16" t="str">
            <v>Bennett Solarczyk</v>
          </cell>
          <cell r="C16">
            <v>4</v>
          </cell>
          <cell r="D16" t="str">
            <v>BFS</v>
          </cell>
          <cell r="E16" t="str">
            <v>M</v>
          </cell>
          <cell r="F16" t="str">
            <v>DEV</v>
          </cell>
          <cell r="G16" t="str">
            <v>DEV BOYS</v>
          </cell>
        </row>
        <row r="17">
          <cell r="A17">
            <v>16</v>
          </cell>
          <cell r="B17" t="str">
            <v>Dane Stemmler</v>
          </cell>
          <cell r="C17">
            <v>3</v>
          </cell>
          <cell r="D17" t="str">
            <v>BFS</v>
          </cell>
          <cell r="E17" t="str">
            <v>M</v>
          </cell>
          <cell r="F17" t="str">
            <v>DEV</v>
          </cell>
          <cell r="G17" t="str">
            <v>DEV BOYS</v>
          </cell>
        </row>
        <row r="18">
          <cell r="A18">
            <v>17</v>
          </cell>
          <cell r="B18" t="str">
            <v>Clayton Walter</v>
          </cell>
          <cell r="C18">
            <v>2</v>
          </cell>
          <cell r="D18" t="str">
            <v>BFS</v>
          </cell>
          <cell r="E18" t="str">
            <v>M</v>
          </cell>
          <cell r="F18" t="str">
            <v>DEV</v>
          </cell>
          <cell r="G18" t="str">
            <v>DEV BOYS</v>
          </cell>
        </row>
        <row r="19">
          <cell r="A19">
            <v>18</v>
          </cell>
          <cell r="B19" t="str">
            <v>Isaac White</v>
          </cell>
          <cell r="C19">
            <v>4</v>
          </cell>
          <cell r="D19" t="str">
            <v>BFS</v>
          </cell>
          <cell r="E19" t="str">
            <v>M</v>
          </cell>
          <cell r="F19" t="str">
            <v>DEV</v>
          </cell>
          <cell r="G19" t="str">
            <v>DEV BOYS</v>
          </cell>
        </row>
        <row r="20">
          <cell r="A20">
            <v>19</v>
          </cell>
          <cell r="B20" t="str">
            <v>Lauren Bishop</v>
          </cell>
          <cell r="C20">
            <v>2</v>
          </cell>
          <cell r="D20" t="str">
            <v>BFS</v>
          </cell>
          <cell r="E20" t="str">
            <v>F</v>
          </cell>
          <cell r="F20" t="str">
            <v>DEV</v>
          </cell>
          <cell r="G20" t="str">
            <v>DEV GIRLS</v>
          </cell>
        </row>
        <row r="21">
          <cell r="A21">
            <v>20</v>
          </cell>
          <cell r="B21" t="str">
            <v>Talyah Cira</v>
          </cell>
          <cell r="C21">
            <v>3</v>
          </cell>
          <cell r="D21" t="str">
            <v>BFS</v>
          </cell>
          <cell r="E21" t="str">
            <v>F</v>
          </cell>
          <cell r="F21" t="str">
            <v>DEV</v>
          </cell>
          <cell r="G21" t="str">
            <v>DEV GIRLS</v>
          </cell>
        </row>
        <row r="22">
          <cell r="A22">
            <v>21</v>
          </cell>
          <cell r="B22" t="str">
            <v>Claire Feczko</v>
          </cell>
          <cell r="C22">
            <v>4</v>
          </cell>
          <cell r="D22" t="str">
            <v>BFS</v>
          </cell>
          <cell r="E22" t="str">
            <v>F</v>
          </cell>
          <cell r="F22" t="str">
            <v>DEV</v>
          </cell>
          <cell r="G22" t="str">
            <v>DEV GIRLS</v>
          </cell>
        </row>
        <row r="23">
          <cell r="A23">
            <v>89</v>
          </cell>
          <cell r="B23" t="str">
            <v>Ava Feigel</v>
          </cell>
          <cell r="C23">
            <v>2</v>
          </cell>
          <cell r="D23" t="str">
            <v>BFS</v>
          </cell>
          <cell r="E23" t="str">
            <v>F</v>
          </cell>
          <cell r="F23" t="str">
            <v>DEV</v>
          </cell>
          <cell r="G23" t="str">
            <v>DEV GIRLS</v>
          </cell>
        </row>
        <row r="24">
          <cell r="A24">
            <v>22</v>
          </cell>
          <cell r="B24" t="str">
            <v>Madelyn Feigel</v>
          </cell>
          <cell r="C24">
            <v>3</v>
          </cell>
          <cell r="D24" t="str">
            <v>BFS</v>
          </cell>
          <cell r="E24" t="str">
            <v>F</v>
          </cell>
          <cell r="F24" t="str">
            <v>DEV</v>
          </cell>
          <cell r="G24" t="str">
            <v>DEV GIRLS</v>
          </cell>
        </row>
        <row r="25">
          <cell r="A25">
            <v>23</v>
          </cell>
          <cell r="B25" t="str">
            <v>Scarlet Gallagher</v>
          </cell>
          <cell r="C25">
            <v>4</v>
          </cell>
          <cell r="D25" t="str">
            <v>BFS</v>
          </cell>
          <cell r="E25" t="str">
            <v>F</v>
          </cell>
          <cell r="F25" t="str">
            <v>DEV</v>
          </cell>
          <cell r="G25" t="str">
            <v>DEV GIRLS</v>
          </cell>
        </row>
        <row r="26">
          <cell r="A26">
            <v>24</v>
          </cell>
          <cell r="B26" t="str">
            <v>Kendall Green</v>
          </cell>
          <cell r="C26">
            <v>3</v>
          </cell>
          <cell r="D26" t="str">
            <v>BFS</v>
          </cell>
          <cell r="E26" t="str">
            <v>F</v>
          </cell>
          <cell r="F26" t="str">
            <v>DEV</v>
          </cell>
          <cell r="G26" t="str">
            <v>DEV GIRLS</v>
          </cell>
        </row>
        <row r="27">
          <cell r="A27">
            <v>25</v>
          </cell>
          <cell r="B27" t="str">
            <v>Monica Isacco</v>
          </cell>
          <cell r="C27">
            <v>4</v>
          </cell>
          <cell r="D27" t="str">
            <v>BFS</v>
          </cell>
          <cell r="E27" t="str">
            <v>F</v>
          </cell>
          <cell r="F27" t="str">
            <v>DEV</v>
          </cell>
          <cell r="G27" t="str">
            <v>DEV GIRLS</v>
          </cell>
        </row>
        <row r="28">
          <cell r="A28">
            <v>26</v>
          </cell>
          <cell r="B28" t="str">
            <v>Dylan Kane</v>
          </cell>
          <cell r="C28">
            <v>2</v>
          </cell>
          <cell r="D28" t="str">
            <v>BFS</v>
          </cell>
          <cell r="E28" t="str">
            <v>F</v>
          </cell>
          <cell r="F28" t="str">
            <v>DEV</v>
          </cell>
          <cell r="G28" t="str">
            <v>DEV GIRLS</v>
          </cell>
        </row>
        <row r="29">
          <cell r="A29">
            <v>27</v>
          </cell>
          <cell r="B29" t="str">
            <v>Cecelia Luffy</v>
          </cell>
          <cell r="C29">
            <v>2</v>
          </cell>
          <cell r="D29" t="str">
            <v>BFS</v>
          </cell>
          <cell r="E29" t="str">
            <v>F</v>
          </cell>
          <cell r="F29" t="str">
            <v>DEV</v>
          </cell>
          <cell r="G29" t="str">
            <v>DEV GIRLS</v>
          </cell>
        </row>
        <row r="30">
          <cell r="A30">
            <v>28</v>
          </cell>
          <cell r="B30" t="str">
            <v>Maggie Miller</v>
          </cell>
          <cell r="C30">
            <v>4</v>
          </cell>
          <cell r="D30" t="str">
            <v>BFS</v>
          </cell>
          <cell r="E30" t="str">
            <v>F</v>
          </cell>
          <cell r="F30" t="str">
            <v>DEV</v>
          </cell>
          <cell r="G30" t="str">
            <v>DEV GIRLS</v>
          </cell>
        </row>
        <row r="31">
          <cell r="A31">
            <v>29</v>
          </cell>
          <cell r="B31" t="str">
            <v>jadyn risdon</v>
          </cell>
          <cell r="C31">
            <v>4</v>
          </cell>
          <cell r="D31" t="str">
            <v>BFS</v>
          </cell>
          <cell r="E31" t="str">
            <v>F</v>
          </cell>
          <cell r="F31" t="str">
            <v>DEV</v>
          </cell>
          <cell r="G31" t="str">
            <v>DEV GIRLS</v>
          </cell>
        </row>
        <row r="32">
          <cell r="A32">
            <v>30</v>
          </cell>
          <cell r="B32" t="str">
            <v>Benjamin Buchanan</v>
          </cell>
          <cell r="C32">
            <v>5</v>
          </cell>
          <cell r="D32" t="str">
            <v>BFS</v>
          </cell>
          <cell r="E32" t="str">
            <v>M</v>
          </cell>
          <cell r="F32" t="str">
            <v>JV</v>
          </cell>
          <cell r="G32" t="str">
            <v>JV BOYS</v>
          </cell>
        </row>
        <row r="33">
          <cell r="A33">
            <v>31</v>
          </cell>
          <cell r="B33" t="str">
            <v>Jacob Feigel</v>
          </cell>
          <cell r="C33">
            <v>6</v>
          </cell>
          <cell r="D33" t="str">
            <v>BFS</v>
          </cell>
          <cell r="E33" t="str">
            <v>M</v>
          </cell>
          <cell r="F33" t="str">
            <v>JV</v>
          </cell>
          <cell r="G33" t="str">
            <v>JV BOYS</v>
          </cell>
        </row>
        <row r="34">
          <cell r="A34">
            <v>32</v>
          </cell>
          <cell r="B34" t="str">
            <v>Declan Flynn</v>
          </cell>
          <cell r="C34">
            <v>5</v>
          </cell>
          <cell r="D34" t="str">
            <v>BFS</v>
          </cell>
          <cell r="E34" t="str">
            <v>M</v>
          </cell>
          <cell r="F34" t="str">
            <v>JV</v>
          </cell>
          <cell r="G34" t="str">
            <v>JV BOYS</v>
          </cell>
        </row>
        <row r="35">
          <cell r="A35">
            <v>33</v>
          </cell>
          <cell r="B35" t="str">
            <v>Drew Frederick</v>
          </cell>
          <cell r="C35">
            <v>5</v>
          </cell>
          <cell r="D35" t="str">
            <v>BFS</v>
          </cell>
          <cell r="E35" t="str">
            <v>M</v>
          </cell>
          <cell r="F35" t="str">
            <v>JV</v>
          </cell>
          <cell r="G35" t="str">
            <v>JV BOYS</v>
          </cell>
        </row>
        <row r="36">
          <cell r="A36">
            <v>34</v>
          </cell>
          <cell r="B36" t="str">
            <v>Liam Greene</v>
          </cell>
          <cell r="C36">
            <v>6</v>
          </cell>
          <cell r="D36" t="str">
            <v>BFS</v>
          </cell>
          <cell r="E36" t="str">
            <v>M</v>
          </cell>
          <cell r="F36" t="str">
            <v>JV</v>
          </cell>
          <cell r="G36" t="str">
            <v>JV BOYS</v>
          </cell>
        </row>
        <row r="37">
          <cell r="A37">
            <v>35</v>
          </cell>
          <cell r="B37" t="str">
            <v>Cole Miller</v>
          </cell>
          <cell r="C37">
            <v>6</v>
          </cell>
          <cell r="D37" t="str">
            <v>BFS</v>
          </cell>
          <cell r="E37" t="str">
            <v>M</v>
          </cell>
          <cell r="F37" t="str">
            <v>JV</v>
          </cell>
          <cell r="G37" t="str">
            <v>JV BOYS</v>
          </cell>
        </row>
        <row r="38">
          <cell r="A38">
            <v>36</v>
          </cell>
          <cell r="B38" t="str">
            <v>Leo Nasiadka</v>
          </cell>
          <cell r="C38">
            <v>6</v>
          </cell>
          <cell r="D38" t="str">
            <v>BFS</v>
          </cell>
          <cell r="E38" t="str">
            <v>M</v>
          </cell>
          <cell r="F38" t="str">
            <v>JV</v>
          </cell>
          <cell r="G38" t="str">
            <v>JV BOYS</v>
          </cell>
        </row>
        <row r="39">
          <cell r="A39">
            <v>37</v>
          </cell>
          <cell r="B39" t="str">
            <v>Liam Patterson</v>
          </cell>
          <cell r="C39">
            <v>6</v>
          </cell>
          <cell r="D39" t="str">
            <v>BFS</v>
          </cell>
          <cell r="E39" t="str">
            <v>M</v>
          </cell>
          <cell r="F39" t="str">
            <v>JV</v>
          </cell>
          <cell r="G39" t="str">
            <v>JV BOYS</v>
          </cell>
        </row>
        <row r="40">
          <cell r="A40">
            <v>38</v>
          </cell>
          <cell r="B40" t="str">
            <v>Michael Ramaley</v>
          </cell>
          <cell r="C40">
            <v>5</v>
          </cell>
          <cell r="D40" t="str">
            <v>BFS</v>
          </cell>
          <cell r="E40" t="str">
            <v>M</v>
          </cell>
          <cell r="F40" t="str">
            <v>JV</v>
          </cell>
          <cell r="G40" t="str">
            <v>JV BOYS</v>
          </cell>
        </row>
        <row r="41">
          <cell r="A41">
            <v>39</v>
          </cell>
          <cell r="B41" t="str">
            <v>Jack Ries</v>
          </cell>
          <cell r="C41">
            <v>6</v>
          </cell>
          <cell r="D41" t="str">
            <v>BFS</v>
          </cell>
          <cell r="E41" t="str">
            <v>M</v>
          </cell>
          <cell r="F41" t="str">
            <v>JV</v>
          </cell>
          <cell r="G41" t="str">
            <v>JV BOYS</v>
          </cell>
        </row>
        <row r="42">
          <cell r="A42">
            <v>40</v>
          </cell>
          <cell r="B42" t="str">
            <v>Theodore Schoedel</v>
          </cell>
          <cell r="C42">
            <v>6</v>
          </cell>
          <cell r="D42" t="str">
            <v>BFS</v>
          </cell>
          <cell r="E42" t="str">
            <v>M</v>
          </cell>
          <cell r="F42" t="str">
            <v>JV</v>
          </cell>
          <cell r="G42" t="str">
            <v>JV BOYS</v>
          </cell>
        </row>
        <row r="43">
          <cell r="A43">
            <v>41</v>
          </cell>
          <cell r="B43" t="str">
            <v>Liam Straub</v>
          </cell>
          <cell r="C43">
            <v>6</v>
          </cell>
          <cell r="D43" t="str">
            <v>BFS</v>
          </cell>
          <cell r="E43" t="str">
            <v>M</v>
          </cell>
          <cell r="F43" t="str">
            <v>JV</v>
          </cell>
          <cell r="G43" t="str">
            <v>JV BOYS</v>
          </cell>
        </row>
        <row r="44">
          <cell r="A44">
            <v>42</v>
          </cell>
          <cell r="B44" t="str">
            <v>Bradley Tiche</v>
          </cell>
          <cell r="C44">
            <v>5</v>
          </cell>
          <cell r="D44" t="str">
            <v>BFS</v>
          </cell>
          <cell r="E44" t="str">
            <v>M</v>
          </cell>
          <cell r="F44" t="str">
            <v>JV</v>
          </cell>
          <cell r="G44" t="str">
            <v>JV BOYS</v>
          </cell>
        </row>
        <row r="45">
          <cell r="A45">
            <v>43</v>
          </cell>
          <cell r="B45" t="str">
            <v>Molly Begley</v>
          </cell>
          <cell r="C45">
            <v>6</v>
          </cell>
          <cell r="D45" t="str">
            <v>BFS</v>
          </cell>
          <cell r="E45" t="str">
            <v>F</v>
          </cell>
          <cell r="F45" t="str">
            <v>JV</v>
          </cell>
          <cell r="G45" t="str">
            <v>JV GIRLS</v>
          </cell>
        </row>
        <row r="46">
          <cell r="A46">
            <v>44</v>
          </cell>
          <cell r="B46" t="str">
            <v>Mirabella Davison</v>
          </cell>
          <cell r="C46">
            <v>5</v>
          </cell>
          <cell r="D46" t="str">
            <v>BFS</v>
          </cell>
          <cell r="E46" t="str">
            <v>F</v>
          </cell>
          <cell r="F46" t="str">
            <v>JV</v>
          </cell>
          <cell r="G46" t="str">
            <v>JV GIRLS</v>
          </cell>
        </row>
        <row r="47">
          <cell r="A47">
            <v>45</v>
          </cell>
          <cell r="B47" t="str">
            <v>Paulina Hornug</v>
          </cell>
          <cell r="C47">
            <v>5</v>
          </cell>
          <cell r="D47" t="str">
            <v>BFS</v>
          </cell>
          <cell r="E47" t="str">
            <v>F</v>
          </cell>
          <cell r="F47" t="str">
            <v>JV</v>
          </cell>
          <cell r="G47" t="str">
            <v>JV GIRLS</v>
          </cell>
        </row>
        <row r="48">
          <cell r="A48">
            <v>46</v>
          </cell>
          <cell r="B48" t="str">
            <v>Autumn Jaras</v>
          </cell>
          <cell r="C48">
            <v>5</v>
          </cell>
          <cell r="D48" t="str">
            <v>BFS</v>
          </cell>
          <cell r="E48" t="str">
            <v>F</v>
          </cell>
          <cell r="F48" t="str">
            <v>JV</v>
          </cell>
          <cell r="G48" t="str">
            <v>JV GIRLS</v>
          </cell>
        </row>
        <row r="49">
          <cell r="A49">
            <v>47</v>
          </cell>
          <cell r="B49" t="str">
            <v>Charlie Kane</v>
          </cell>
          <cell r="C49">
            <v>5</v>
          </cell>
          <cell r="D49" t="str">
            <v>BFS</v>
          </cell>
          <cell r="E49" t="str">
            <v>F</v>
          </cell>
          <cell r="F49" t="str">
            <v>JV</v>
          </cell>
          <cell r="G49" t="str">
            <v>JV GIRLS</v>
          </cell>
        </row>
        <row r="50">
          <cell r="A50">
            <v>48</v>
          </cell>
          <cell r="B50" t="str">
            <v>Alaina Kelly</v>
          </cell>
          <cell r="C50">
            <v>6</v>
          </cell>
          <cell r="D50" t="str">
            <v>BFS</v>
          </cell>
          <cell r="E50" t="str">
            <v>F</v>
          </cell>
          <cell r="F50" t="str">
            <v>JV</v>
          </cell>
          <cell r="G50" t="str">
            <v>JV GIRLS</v>
          </cell>
        </row>
        <row r="51">
          <cell r="A51">
            <v>49</v>
          </cell>
          <cell r="B51" t="str">
            <v>Arianna Lheureau</v>
          </cell>
          <cell r="C51">
            <v>6</v>
          </cell>
          <cell r="D51" t="str">
            <v>BFS</v>
          </cell>
          <cell r="E51" t="str">
            <v>F</v>
          </cell>
          <cell r="F51" t="str">
            <v>JV</v>
          </cell>
          <cell r="G51" t="str">
            <v>JV GIRLS</v>
          </cell>
        </row>
        <row r="52">
          <cell r="A52">
            <v>50</v>
          </cell>
          <cell r="B52" t="str">
            <v>Sage Liberati</v>
          </cell>
          <cell r="C52">
            <v>6</v>
          </cell>
          <cell r="D52" t="str">
            <v>BFS</v>
          </cell>
          <cell r="E52" t="str">
            <v>F</v>
          </cell>
          <cell r="F52" t="str">
            <v>JV</v>
          </cell>
          <cell r="G52" t="str">
            <v>JV GIRLS</v>
          </cell>
        </row>
        <row r="53">
          <cell r="A53">
            <v>51</v>
          </cell>
          <cell r="B53" t="str">
            <v>Ella Notte</v>
          </cell>
          <cell r="C53">
            <v>6</v>
          </cell>
          <cell r="D53" t="str">
            <v>BFS</v>
          </cell>
          <cell r="E53" t="str">
            <v>F</v>
          </cell>
          <cell r="F53" t="str">
            <v>JV</v>
          </cell>
          <cell r="G53" t="str">
            <v>JV GIRLS</v>
          </cell>
        </row>
        <row r="54">
          <cell r="A54">
            <v>52</v>
          </cell>
          <cell r="B54" t="str">
            <v>Bridie Straub</v>
          </cell>
          <cell r="C54">
            <v>6</v>
          </cell>
          <cell r="D54" t="str">
            <v>BFS</v>
          </cell>
          <cell r="E54" t="str">
            <v>F</v>
          </cell>
          <cell r="F54" t="str">
            <v>JV</v>
          </cell>
          <cell r="G54" t="str">
            <v>JV GIRLS</v>
          </cell>
        </row>
        <row r="55">
          <cell r="A55">
            <v>53</v>
          </cell>
          <cell r="B55" t="str">
            <v>Blake Brenckle</v>
          </cell>
          <cell r="C55">
            <v>8</v>
          </cell>
          <cell r="D55" t="str">
            <v>BFS</v>
          </cell>
          <cell r="E55" t="str">
            <v>M</v>
          </cell>
          <cell r="F55" t="str">
            <v>VARSITY</v>
          </cell>
          <cell r="G55" t="str">
            <v>VARSITY BOYS</v>
          </cell>
        </row>
        <row r="56">
          <cell r="A56">
            <v>54</v>
          </cell>
          <cell r="B56" t="str">
            <v>Daniel Butler</v>
          </cell>
          <cell r="C56">
            <v>8</v>
          </cell>
          <cell r="D56" t="str">
            <v>BFS</v>
          </cell>
          <cell r="E56" t="str">
            <v>M</v>
          </cell>
          <cell r="F56" t="str">
            <v>VARSITY</v>
          </cell>
          <cell r="G56" t="str">
            <v>VARSITY BOYS</v>
          </cell>
        </row>
        <row r="57">
          <cell r="A57">
            <v>55</v>
          </cell>
          <cell r="B57" t="str">
            <v>Hudson Feeney</v>
          </cell>
          <cell r="C57">
            <v>7</v>
          </cell>
          <cell r="D57" t="str">
            <v>BFS</v>
          </cell>
          <cell r="E57" t="str">
            <v>M</v>
          </cell>
          <cell r="F57" t="str">
            <v>VARSITY</v>
          </cell>
          <cell r="G57" t="str">
            <v>VARSITY BOYS</v>
          </cell>
        </row>
        <row r="58">
          <cell r="A58">
            <v>56</v>
          </cell>
          <cell r="B58" t="str">
            <v>Kolten Kumer</v>
          </cell>
          <cell r="C58">
            <v>7</v>
          </cell>
          <cell r="D58" t="str">
            <v>BFS</v>
          </cell>
          <cell r="E58" t="str">
            <v>M</v>
          </cell>
          <cell r="F58" t="str">
            <v>VARSITY</v>
          </cell>
          <cell r="G58" t="str">
            <v>VARSITY BOYS</v>
          </cell>
        </row>
        <row r="59">
          <cell r="A59">
            <v>57</v>
          </cell>
          <cell r="B59" t="str">
            <v>Charlie Martin</v>
          </cell>
          <cell r="C59">
            <v>7</v>
          </cell>
          <cell r="D59" t="str">
            <v>BFS</v>
          </cell>
          <cell r="E59" t="str">
            <v>M</v>
          </cell>
          <cell r="F59" t="str">
            <v>VARSITY</v>
          </cell>
          <cell r="G59" t="str">
            <v>VARSITY BOYS</v>
          </cell>
        </row>
        <row r="60">
          <cell r="A60">
            <v>58</v>
          </cell>
          <cell r="B60" t="str">
            <v>Victor Montes</v>
          </cell>
          <cell r="C60">
            <v>7</v>
          </cell>
          <cell r="D60" t="str">
            <v>BFS</v>
          </cell>
          <cell r="E60" t="str">
            <v>M</v>
          </cell>
          <cell r="F60" t="str">
            <v>VARSITY</v>
          </cell>
          <cell r="G60" t="str">
            <v>VARSITY BOYS</v>
          </cell>
        </row>
        <row r="61">
          <cell r="A61">
            <v>59</v>
          </cell>
          <cell r="B61" t="str">
            <v>Mason Moritz</v>
          </cell>
          <cell r="C61">
            <v>7</v>
          </cell>
          <cell r="D61" t="str">
            <v>BFS</v>
          </cell>
          <cell r="E61" t="str">
            <v>M</v>
          </cell>
          <cell r="F61" t="str">
            <v>VARSITY</v>
          </cell>
          <cell r="G61" t="str">
            <v>VARSITY BOYS</v>
          </cell>
        </row>
        <row r="62">
          <cell r="A62">
            <v>60</v>
          </cell>
          <cell r="B62" t="str">
            <v>Enzo Pecoraro</v>
          </cell>
          <cell r="C62">
            <v>8</v>
          </cell>
          <cell r="D62" t="str">
            <v>BFS</v>
          </cell>
          <cell r="E62" t="str">
            <v>M</v>
          </cell>
          <cell r="F62" t="str">
            <v>VARSITY</v>
          </cell>
          <cell r="G62" t="str">
            <v>VARSITY BOYS</v>
          </cell>
        </row>
        <row r="63">
          <cell r="A63">
            <v>61</v>
          </cell>
          <cell r="B63" t="str">
            <v>Wes Sachar</v>
          </cell>
          <cell r="C63">
            <v>8</v>
          </cell>
          <cell r="D63" t="str">
            <v>BFS</v>
          </cell>
          <cell r="E63" t="str">
            <v>M</v>
          </cell>
          <cell r="F63" t="str">
            <v>VARSITY</v>
          </cell>
          <cell r="G63" t="str">
            <v>VARSITY BOYS</v>
          </cell>
        </row>
        <row r="64">
          <cell r="A64">
            <v>62</v>
          </cell>
          <cell r="B64" t="str">
            <v>Parker Skrastins</v>
          </cell>
          <cell r="C64">
            <v>7</v>
          </cell>
          <cell r="D64" t="str">
            <v>BFS</v>
          </cell>
          <cell r="E64" t="str">
            <v>M</v>
          </cell>
          <cell r="F64" t="str">
            <v>VARSITY</v>
          </cell>
          <cell r="G64" t="str">
            <v>VARSITY BOYS</v>
          </cell>
        </row>
        <row r="65">
          <cell r="A65">
            <v>63</v>
          </cell>
          <cell r="B65" t="str">
            <v>Isaiah Thomas</v>
          </cell>
          <cell r="C65">
            <v>8</v>
          </cell>
          <cell r="D65" t="str">
            <v>BFS</v>
          </cell>
          <cell r="E65" t="str">
            <v>M</v>
          </cell>
          <cell r="F65" t="str">
            <v>VARSITY</v>
          </cell>
          <cell r="G65" t="str">
            <v>VARSITY BOYS</v>
          </cell>
        </row>
        <row r="66">
          <cell r="A66">
            <v>64</v>
          </cell>
          <cell r="B66" t="str">
            <v>Eric Wheeler</v>
          </cell>
          <cell r="C66">
            <v>8</v>
          </cell>
          <cell r="D66" t="str">
            <v>BFS</v>
          </cell>
          <cell r="E66" t="str">
            <v>M</v>
          </cell>
          <cell r="F66" t="str">
            <v>VARSITY</v>
          </cell>
          <cell r="G66" t="str">
            <v>VARSITY BOYS</v>
          </cell>
        </row>
        <row r="67">
          <cell r="A67">
            <v>65</v>
          </cell>
          <cell r="B67" t="str">
            <v>Avery Arendosh</v>
          </cell>
          <cell r="C67">
            <v>7</v>
          </cell>
          <cell r="D67" t="str">
            <v>BFS</v>
          </cell>
          <cell r="E67" t="str">
            <v>F</v>
          </cell>
          <cell r="F67" t="str">
            <v>VARSITY</v>
          </cell>
          <cell r="G67" t="str">
            <v>VARSITY GIRLS</v>
          </cell>
        </row>
        <row r="68">
          <cell r="A68">
            <v>66</v>
          </cell>
          <cell r="B68" t="str">
            <v>Magdalene Carroll</v>
          </cell>
          <cell r="C68">
            <v>8</v>
          </cell>
          <cell r="D68" t="str">
            <v>BFS</v>
          </cell>
          <cell r="E68" t="str">
            <v>F</v>
          </cell>
          <cell r="F68" t="str">
            <v>VARSITY</v>
          </cell>
          <cell r="G68" t="str">
            <v>VARSITY GIRLS</v>
          </cell>
        </row>
        <row r="69">
          <cell r="A69">
            <v>67</v>
          </cell>
          <cell r="B69" t="str">
            <v>Olivia Chimenti</v>
          </cell>
          <cell r="C69">
            <v>8</v>
          </cell>
          <cell r="D69" t="str">
            <v>BFS</v>
          </cell>
          <cell r="E69" t="str">
            <v>F</v>
          </cell>
          <cell r="F69" t="str">
            <v>VARSITY</v>
          </cell>
          <cell r="G69" t="str">
            <v>VARSITY GIRLS</v>
          </cell>
        </row>
        <row r="70">
          <cell r="A70">
            <v>68</v>
          </cell>
          <cell r="B70" t="str">
            <v>Elaina Davis</v>
          </cell>
          <cell r="C70">
            <v>8</v>
          </cell>
          <cell r="D70" t="str">
            <v>BFS</v>
          </cell>
          <cell r="E70" t="str">
            <v>F</v>
          </cell>
          <cell r="F70" t="str">
            <v>VARSITY</v>
          </cell>
          <cell r="G70" t="str">
            <v>VARSITY GIRLS</v>
          </cell>
        </row>
        <row r="71">
          <cell r="A71">
            <v>70</v>
          </cell>
          <cell r="B71" t="str">
            <v>Avery Evancho</v>
          </cell>
          <cell r="C71">
            <v>8</v>
          </cell>
          <cell r="D71" t="str">
            <v>BFS</v>
          </cell>
          <cell r="E71" t="str">
            <v>F</v>
          </cell>
          <cell r="F71" t="str">
            <v>VARSITY</v>
          </cell>
          <cell r="G71" t="str">
            <v>VARSITY GIRLS</v>
          </cell>
        </row>
        <row r="72">
          <cell r="A72">
            <v>71</v>
          </cell>
          <cell r="B72" t="str">
            <v>Elena Farrah</v>
          </cell>
          <cell r="C72">
            <v>8</v>
          </cell>
          <cell r="D72" t="str">
            <v>BFS</v>
          </cell>
          <cell r="E72" t="str">
            <v>F</v>
          </cell>
          <cell r="F72" t="str">
            <v>VARSITY</v>
          </cell>
          <cell r="G72" t="str">
            <v>VARSITY GIRLS</v>
          </cell>
        </row>
        <row r="73">
          <cell r="A73">
            <v>72</v>
          </cell>
          <cell r="B73" t="str">
            <v>Katelyn Jacobs</v>
          </cell>
          <cell r="C73">
            <v>7</v>
          </cell>
          <cell r="D73" t="str">
            <v>BFS</v>
          </cell>
          <cell r="E73" t="str">
            <v>F</v>
          </cell>
          <cell r="F73" t="str">
            <v>VARSITY</v>
          </cell>
          <cell r="G73" t="str">
            <v>VARSITY GIRLS</v>
          </cell>
        </row>
        <row r="74">
          <cell r="A74">
            <v>73</v>
          </cell>
          <cell r="B74" t="str">
            <v>Daniella Julian</v>
          </cell>
          <cell r="C74">
            <v>7</v>
          </cell>
          <cell r="D74" t="str">
            <v>BFS</v>
          </cell>
          <cell r="E74" t="str">
            <v>F</v>
          </cell>
          <cell r="F74" t="str">
            <v>VARSITY</v>
          </cell>
          <cell r="G74" t="str">
            <v>VARSITY GIRLS</v>
          </cell>
        </row>
        <row r="75">
          <cell r="A75">
            <v>74</v>
          </cell>
          <cell r="B75" t="str">
            <v>Morgan Kane</v>
          </cell>
          <cell r="C75">
            <v>8</v>
          </cell>
          <cell r="D75" t="str">
            <v>BFS</v>
          </cell>
          <cell r="E75" t="str">
            <v>F</v>
          </cell>
          <cell r="F75" t="str">
            <v>VARSITY</v>
          </cell>
          <cell r="G75" t="str">
            <v>VARSITY GIRLS</v>
          </cell>
        </row>
        <row r="76">
          <cell r="A76">
            <v>75</v>
          </cell>
          <cell r="B76" t="str">
            <v>Claire Karsman</v>
          </cell>
          <cell r="C76">
            <v>8</v>
          </cell>
          <cell r="D76" t="str">
            <v>BFS</v>
          </cell>
          <cell r="E76" t="str">
            <v>F</v>
          </cell>
          <cell r="F76" t="str">
            <v>VARSITY</v>
          </cell>
          <cell r="G76" t="str">
            <v>VARSITY GIRLS</v>
          </cell>
        </row>
        <row r="77">
          <cell r="A77">
            <v>76</v>
          </cell>
          <cell r="B77" t="str">
            <v>Allie Kiley</v>
          </cell>
          <cell r="C77">
            <v>8</v>
          </cell>
          <cell r="D77" t="str">
            <v>BFS</v>
          </cell>
          <cell r="E77" t="str">
            <v>F</v>
          </cell>
          <cell r="F77" t="str">
            <v>VARSITY</v>
          </cell>
          <cell r="G77" t="str">
            <v>VARSITY GIRLS</v>
          </cell>
        </row>
        <row r="78">
          <cell r="A78">
            <v>77</v>
          </cell>
          <cell r="B78" t="str">
            <v>Tessa Liberati</v>
          </cell>
          <cell r="C78">
            <v>8</v>
          </cell>
          <cell r="D78" t="str">
            <v>BFS</v>
          </cell>
          <cell r="E78" t="str">
            <v>F</v>
          </cell>
          <cell r="F78" t="str">
            <v>VARSITY</v>
          </cell>
          <cell r="G78" t="str">
            <v>VARSITY GIRLS</v>
          </cell>
        </row>
        <row r="79">
          <cell r="A79">
            <v>78</v>
          </cell>
          <cell r="B79" t="str">
            <v>Kaitlyn Lindenfelser</v>
          </cell>
          <cell r="C79">
            <v>7</v>
          </cell>
          <cell r="D79" t="str">
            <v>BFS</v>
          </cell>
          <cell r="E79" t="str">
            <v>F</v>
          </cell>
          <cell r="F79" t="str">
            <v>VARSITY</v>
          </cell>
          <cell r="G79" t="str">
            <v>VARSITY GIRLS</v>
          </cell>
        </row>
        <row r="80">
          <cell r="A80">
            <v>79</v>
          </cell>
          <cell r="B80" t="str">
            <v>Jocelyn Miller</v>
          </cell>
          <cell r="C80">
            <v>7</v>
          </cell>
          <cell r="D80" t="str">
            <v>BFS</v>
          </cell>
          <cell r="E80" t="str">
            <v>F</v>
          </cell>
          <cell r="F80" t="str">
            <v>VARSITY</v>
          </cell>
          <cell r="G80" t="str">
            <v>VARSITY GIRLS</v>
          </cell>
        </row>
        <row r="81">
          <cell r="A81">
            <v>80</v>
          </cell>
          <cell r="B81" t="str">
            <v>Katie Miller</v>
          </cell>
          <cell r="C81">
            <v>8</v>
          </cell>
          <cell r="D81" t="str">
            <v>BFS</v>
          </cell>
          <cell r="E81" t="str">
            <v>F</v>
          </cell>
          <cell r="F81" t="str">
            <v>VARSITY</v>
          </cell>
          <cell r="G81" t="str">
            <v>VARSITY GIRLS</v>
          </cell>
        </row>
        <row r="82">
          <cell r="A82">
            <v>81</v>
          </cell>
          <cell r="B82" t="str">
            <v>Lexie Miller</v>
          </cell>
          <cell r="C82">
            <v>7</v>
          </cell>
          <cell r="D82" t="str">
            <v>BFS</v>
          </cell>
          <cell r="E82" t="str">
            <v>F</v>
          </cell>
          <cell r="F82" t="str">
            <v>VARSITY</v>
          </cell>
          <cell r="G82" t="str">
            <v>VARSITY GIRLS</v>
          </cell>
        </row>
        <row r="83">
          <cell r="A83">
            <v>82</v>
          </cell>
          <cell r="B83" t="str">
            <v>Sarah Mlecko</v>
          </cell>
          <cell r="C83">
            <v>8</v>
          </cell>
          <cell r="D83" t="str">
            <v>BFS</v>
          </cell>
          <cell r="E83" t="str">
            <v>F</v>
          </cell>
          <cell r="F83" t="str">
            <v>VARSITY</v>
          </cell>
          <cell r="G83" t="str">
            <v>VARSITY GIRLS</v>
          </cell>
        </row>
        <row r="84">
          <cell r="A84">
            <v>83</v>
          </cell>
          <cell r="B84" t="str">
            <v>Kate Mulzet</v>
          </cell>
          <cell r="C84">
            <v>8</v>
          </cell>
          <cell r="D84" t="str">
            <v>BFS</v>
          </cell>
          <cell r="E84" t="str">
            <v>F</v>
          </cell>
          <cell r="F84" t="str">
            <v>VARSITY</v>
          </cell>
          <cell r="G84" t="str">
            <v>VARSITY GIRLS</v>
          </cell>
        </row>
        <row r="85">
          <cell r="A85">
            <v>84</v>
          </cell>
          <cell r="B85" t="str">
            <v>Alexandria Polivka</v>
          </cell>
          <cell r="C85">
            <v>7</v>
          </cell>
          <cell r="D85" t="str">
            <v>BFS</v>
          </cell>
          <cell r="E85" t="str">
            <v>F</v>
          </cell>
          <cell r="F85" t="str">
            <v>VARSITY</v>
          </cell>
          <cell r="G85" t="str">
            <v>VARSITY GIRLS</v>
          </cell>
        </row>
        <row r="86">
          <cell r="A86">
            <v>85</v>
          </cell>
          <cell r="B86" t="str">
            <v>Evelyn Schoedel</v>
          </cell>
          <cell r="C86">
            <v>8</v>
          </cell>
          <cell r="D86" t="str">
            <v>BFS</v>
          </cell>
          <cell r="E86" t="str">
            <v>F</v>
          </cell>
          <cell r="F86" t="str">
            <v>VARSITY</v>
          </cell>
          <cell r="G86" t="str">
            <v>VARSITY GIRLS</v>
          </cell>
        </row>
        <row r="87">
          <cell r="A87">
            <v>86</v>
          </cell>
          <cell r="B87" t="str">
            <v>Ella Schweikert</v>
          </cell>
          <cell r="C87">
            <v>7</v>
          </cell>
          <cell r="D87" t="str">
            <v>BFS</v>
          </cell>
          <cell r="E87" t="str">
            <v>F</v>
          </cell>
          <cell r="F87" t="str">
            <v>VARSITY</v>
          </cell>
          <cell r="G87" t="str">
            <v>VARSITY GIRLS</v>
          </cell>
        </row>
        <row r="88">
          <cell r="A88">
            <v>87</v>
          </cell>
          <cell r="B88" t="str">
            <v>Emma Schweikert</v>
          </cell>
          <cell r="C88">
            <v>8</v>
          </cell>
          <cell r="D88" t="str">
            <v>BFS</v>
          </cell>
          <cell r="E88" t="str">
            <v>F</v>
          </cell>
          <cell r="F88" t="str">
            <v>VARSITY</v>
          </cell>
          <cell r="G88" t="str">
            <v>VARSITY GIRLS</v>
          </cell>
        </row>
        <row r="89">
          <cell r="A89">
            <v>88</v>
          </cell>
          <cell r="B89" t="str">
            <v>Alexandra Wagner</v>
          </cell>
          <cell r="C89">
            <v>8</v>
          </cell>
          <cell r="D89" t="str">
            <v>BFS</v>
          </cell>
          <cell r="E89" t="str">
            <v>F</v>
          </cell>
          <cell r="F89" t="str">
            <v>VARSITY</v>
          </cell>
          <cell r="G89" t="str">
            <v>VARSITY GIRLS</v>
          </cell>
        </row>
        <row r="90">
          <cell r="A90">
            <v>325</v>
          </cell>
          <cell r="B90" t="str">
            <v>George Burch</v>
          </cell>
          <cell r="C90">
            <v>1</v>
          </cell>
          <cell r="D90" t="str">
            <v>AAP</v>
          </cell>
          <cell r="E90" t="str">
            <v>M</v>
          </cell>
          <cell r="F90" t="str">
            <v>DEV</v>
          </cell>
          <cell r="G90" t="str">
            <v>DEV BOYS</v>
          </cell>
        </row>
        <row r="91">
          <cell r="A91">
            <v>326</v>
          </cell>
          <cell r="B91" t="str">
            <v>Will Campbell</v>
          </cell>
          <cell r="C91">
            <v>2</v>
          </cell>
          <cell r="D91" t="str">
            <v>AAP</v>
          </cell>
          <cell r="E91" t="str">
            <v>M</v>
          </cell>
          <cell r="F91" t="str">
            <v>DEV</v>
          </cell>
          <cell r="G91" t="str">
            <v>DEV BOYS</v>
          </cell>
        </row>
        <row r="92">
          <cell r="A92">
            <v>327</v>
          </cell>
          <cell r="B92" t="str">
            <v>Jack Hannon</v>
          </cell>
          <cell r="C92">
            <v>2</v>
          </cell>
          <cell r="D92" t="str">
            <v>AAP</v>
          </cell>
          <cell r="E92" t="str">
            <v>M</v>
          </cell>
          <cell r="F92" t="str">
            <v>DEV</v>
          </cell>
          <cell r="G92" t="str">
            <v>DEV BOYS</v>
          </cell>
        </row>
        <row r="93">
          <cell r="A93">
            <v>328</v>
          </cell>
          <cell r="B93" t="str">
            <v>Dominic Lettrich</v>
          </cell>
          <cell r="C93">
            <v>2</v>
          </cell>
          <cell r="D93" t="str">
            <v>AAP</v>
          </cell>
          <cell r="E93" t="str">
            <v>M</v>
          </cell>
          <cell r="F93" t="str">
            <v>DEV</v>
          </cell>
          <cell r="G93" t="str">
            <v>DEV BOYS</v>
          </cell>
        </row>
        <row r="94">
          <cell r="A94">
            <v>329</v>
          </cell>
          <cell r="B94" t="str">
            <v>John Nolan</v>
          </cell>
          <cell r="C94">
            <v>2</v>
          </cell>
          <cell r="D94" t="str">
            <v>AAP</v>
          </cell>
          <cell r="E94" t="str">
            <v>M</v>
          </cell>
          <cell r="F94" t="str">
            <v>DEV</v>
          </cell>
          <cell r="G94" t="str">
            <v>DEV BOYS</v>
          </cell>
        </row>
        <row r="95">
          <cell r="A95">
            <v>330</v>
          </cell>
          <cell r="B95" t="str">
            <v>Joseph Sokolski</v>
          </cell>
          <cell r="C95">
            <v>2</v>
          </cell>
          <cell r="D95" t="str">
            <v>AAP</v>
          </cell>
          <cell r="E95" t="str">
            <v>M</v>
          </cell>
          <cell r="F95" t="str">
            <v>DEV</v>
          </cell>
          <cell r="G95" t="str">
            <v>DEV BOYS</v>
          </cell>
        </row>
        <row r="96">
          <cell r="A96">
            <v>331</v>
          </cell>
          <cell r="B96" t="str">
            <v>Shane Dippold</v>
          </cell>
          <cell r="C96">
            <v>3</v>
          </cell>
          <cell r="D96" t="str">
            <v>AAP</v>
          </cell>
          <cell r="E96" t="str">
            <v>M</v>
          </cell>
          <cell r="F96" t="str">
            <v>DEV</v>
          </cell>
          <cell r="G96" t="str">
            <v>DEV BOYS</v>
          </cell>
        </row>
        <row r="97">
          <cell r="A97">
            <v>332</v>
          </cell>
          <cell r="B97" t="str">
            <v>Luke Dolan</v>
          </cell>
          <cell r="C97">
            <v>3</v>
          </cell>
          <cell r="D97" t="str">
            <v>AAP</v>
          </cell>
          <cell r="E97" t="str">
            <v>M</v>
          </cell>
          <cell r="F97" t="str">
            <v>DEV</v>
          </cell>
          <cell r="G97" t="str">
            <v>DEV BOYS</v>
          </cell>
        </row>
        <row r="98">
          <cell r="A98">
            <v>333</v>
          </cell>
          <cell r="B98" t="str">
            <v>George McEvoy</v>
          </cell>
          <cell r="C98">
            <v>3</v>
          </cell>
          <cell r="D98" t="str">
            <v>AAP</v>
          </cell>
          <cell r="E98" t="str">
            <v>M</v>
          </cell>
          <cell r="F98" t="str">
            <v>DEV</v>
          </cell>
          <cell r="G98" t="str">
            <v>DEV BOYS</v>
          </cell>
        </row>
        <row r="99">
          <cell r="A99">
            <v>334</v>
          </cell>
          <cell r="B99" t="str">
            <v>Danny Austin</v>
          </cell>
          <cell r="C99">
            <v>4</v>
          </cell>
          <cell r="D99" t="str">
            <v>AAP</v>
          </cell>
          <cell r="E99" t="str">
            <v>M</v>
          </cell>
          <cell r="F99" t="str">
            <v>DEV</v>
          </cell>
          <cell r="G99" t="str">
            <v>DEV BOYS</v>
          </cell>
        </row>
        <row r="100">
          <cell r="A100">
            <v>335</v>
          </cell>
          <cell r="B100" t="str">
            <v>James Bamberg</v>
          </cell>
          <cell r="C100">
            <v>4</v>
          </cell>
          <cell r="D100" t="str">
            <v>AAP</v>
          </cell>
          <cell r="E100" t="str">
            <v>M</v>
          </cell>
          <cell r="F100" t="str">
            <v>DEV</v>
          </cell>
          <cell r="G100" t="str">
            <v>DEV BOYS</v>
          </cell>
        </row>
        <row r="101">
          <cell r="A101">
            <v>336</v>
          </cell>
          <cell r="B101" t="str">
            <v>Noah Malone</v>
          </cell>
          <cell r="C101">
            <v>4</v>
          </cell>
          <cell r="D101" t="str">
            <v>AAP</v>
          </cell>
          <cell r="E101" t="str">
            <v>M</v>
          </cell>
          <cell r="F101" t="str">
            <v>DEV</v>
          </cell>
          <cell r="G101" t="str">
            <v>DEV BOYS</v>
          </cell>
        </row>
        <row r="102">
          <cell r="A102">
            <v>337</v>
          </cell>
          <cell r="B102" t="str">
            <v>Joseph Petrich</v>
          </cell>
          <cell r="C102">
            <v>4</v>
          </cell>
          <cell r="D102" t="str">
            <v>AAP</v>
          </cell>
          <cell r="E102" t="str">
            <v>M</v>
          </cell>
          <cell r="F102" t="str">
            <v>DEV</v>
          </cell>
          <cell r="G102" t="str">
            <v>DEV BOYS</v>
          </cell>
        </row>
        <row r="103">
          <cell r="A103">
            <v>338</v>
          </cell>
          <cell r="B103" t="str">
            <v>Simon Randall</v>
          </cell>
          <cell r="C103">
            <v>4</v>
          </cell>
          <cell r="D103" t="str">
            <v>AAP</v>
          </cell>
          <cell r="E103" t="str">
            <v>M</v>
          </cell>
          <cell r="F103" t="str">
            <v>DEV</v>
          </cell>
          <cell r="G103" t="str">
            <v>DEV BOYS</v>
          </cell>
        </row>
        <row r="104">
          <cell r="A104">
            <v>339</v>
          </cell>
          <cell r="B104" t="str">
            <v>Logan Rice</v>
          </cell>
          <cell r="C104">
            <v>4</v>
          </cell>
          <cell r="D104" t="str">
            <v>AAP</v>
          </cell>
          <cell r="E104" t="str">
            <v>M</v>
          </cell>
          <cell r="F104" t="str">
            <v>DEV</v>
          </cell>
          <cell r="G104" t="str">
            <v>DEV BOYS</v>
          </cell>
        </row>
        <row r="105">
          <cell r="A105">
            <v>340</v>
          </cell>
          <cell r="B105" t="str">
            <v>Michael Sauber</v>
          </cell>
          <cell r="C105">
            <v>4</v>
          </cell>
          <cell r="D105" t="str">
            <v>AAP</v>
          </cell>
          <cell r="E105" t="str">
            <v>M</v>
          </cell>
          <cell r="F105" t="str">
            <v>DEV</v>
          </cell>
          <cell r="G105" t="str">
            <v>DEV BOYS</v>
          </cell>
        </row>
        <row r="106">
          <cell r="A106">
            <v>341</v>
          </cell>
          <cell r="B106" t="str">
            <v>Elsie Bamberg</v>
          </cell>
          <cell r="C106">
            <v>2</v>
          </cell>
          <cell r="D106" t="str">
            <v>AAP</v>
          </cell>
          <cell r="E106" t="str">
            <v>F</v>
          </cell>
          <cell r="F106" t="str">
            <v>DEV</v>
          </cell>
          <cell r="G106" t="str">
            <v>DEV GIRLS</v>
          </cell>
        </row>
        <row r="107">
          <cell r="A107">
            <v>342</v>
          </cell>
          <cell r="B107" t="str">
            <v>Angela Gallagher</v>
          </cell>
          <cell r="C107">
            <v>2</v>
          </cell>
          <cell r="D107" t="str">
            <v>AAP</v>
          </cell>
          <cell r="E107" t="str">
            <v>F</v>
          </cell>
          <cell r="F107" t="str">
            <v>DEV</v>
          </cell>
          <cell r="G107" t="str">
            <v>DEV GIRLS</v>
          </cell>
        </row>
        <row r="108">
          <cell r="A108">
            <v>343</v>
          </cell>
          <cell r="B108" t="str">
            <v>Sophia Marcotullio</v>
          </cell>
          <cell r="C108">
            <v>2</v>
          </cell>
          <cell r="D108" t="str">
            <v>AAP</v>
          </cell>
          <cell r="E108" t="str">
            <v>F</v>
          </cell>
          <cell r="F108" t="str">
            <v>DEV</v>
          </cell>
          <cell r="G108" t="str">
            <v>DEV GIRLS</v>
          </cell>
        </row>
        <row r="109">
          <cell r="A109">
            <v>344</v>
          </cell>
          <cell r="B109" t="str">
            <v>Jane Rice</v>
          </cell>
          <cell r="C109">
            <v>2</v>
          </cell>
          <cell r="D109" t="str">
            <v>AAP</v>
          </cell>
          <cell r="E109" t="str">
            <v>F</v>
          </cell>
          <cell r="F109" t="str">
            <v>DEV</v>
          </cell>
          <cell r="G109" t="str">
            <v>DEV GIRLS</v>
          </cell>
        </row>
        <row r="110">
          <cell r="A110">
            <v>345</v>
          </cell>
          <cell r="B110" t="str">
            <v>Molly Sauber</v>
          </cell>
          <cell r="C110">
            <v>2</v>
          </cell>
          <cell r="D110" t="str">
            <v>AAP</v>
          </cell>
          <cell r="E110" t="str">
            <v>F</v>
          </cell>
          <cell r="F110" t="str">
            <v>DEV</v>
          </cell>
          <cell r="G110" t="str">
            <v>DEV GIRLS</v>
          </cell>
        </row>
        <row r="111">
          <cell r="A111">
            <v>346</v>
          </cell>
          <cell r="B111" t="str">
            <v>Gemma Baker</v>
          </cell>
          <cell r="C111">
            <v>3</v>
          </cell>
          <cell r="D111" t="str">
            <v>AAP</v>
          </cell>
          <cell r="E111" t="str">
            <v>F</v>
          </cell>
          <cell r="F111" t="str">
            <v>DEV</v>
          </cell>
          <cell r="G111" t="str">
            <v>DEV GIRLS</v>
          </cell>
        </row>
        <row r="112">
          <cell r="A112">
            <v>347</v>
          </cell>
          <cell r="B112" t="str">
            <v>Betsy Burch</v>
          </cell>
          <cell r="C112">
            <v>3</v>
          </cell>
          <cell r="D112" t="str">
            <v>AAP</v>
          </cell>
          <cell r="E112" t="str">
            <v>F</v>
          </cell>
          <cell r="F112" t="str">
            <v>DEV</v>
          </cell>
          <cell r="G112" t="str">
            <v>DEV GIRLS</v>
          </cell>
        </row>
        <row r="113">
          <cell r="A113">
            <v>348</v>
          </cell>
          <cell r="B113" t="str">
            <v>Lucy Hayden</v>
          </cell>
          <cell r="C113">
            <v>3</v>
          </cell>
          <cell r="D113" t="str">
            <v>AAP</v>
          </cell>
          <cell r="E113" t="str">
            <v>F</v>
          </cell>
          <cell r="F113" t="str">
            <v>DEV</v>
          </cell>
          <cell r="G113" t="str">
            <v>DEV GIRLS</v>
          </cell>
        </row>
        <row r="114">
          <cell r="A114">
            <v>349</v>
          </cell>
          <cell r="B114" t="str">
            <v>Miriam Sanchez</v>
          </cell>
          <cell r="C114">
            <v>3</v>
          </cell>
          <cell r="D114" t="str">
            <v>AAP</v>
          </cell>
          <cell r="E114" t="str">
            <v>F</v>
          </cell>
          <cell r="F114" t="str">
            <v>DEV</v>
          </cell>
          <cell r="G114" t="str">
            <v>DEV GIRLS</v>
          </cell>
        </row>
        <row r="115">
          <cell r="A115">
            <v>350</v>
          </cell>
          <cell r="B115" t="str">
            <v>Annabelle Whetzel</v>
          </cell>
          <cell r="C115">
            <v>3</v>
          </cell>
          <cell r="D115" t="str">
            <v>AAP</v>
          </cell>
          <cell r="E115" t="str">
            <v>F</v>
          </cell>
          <cell r="F115" t="str">
            <v>DEV</v>
          </cell>
          <cell r="G115" t="str">
            <v>DEV GIRLS</v>
          </cell>
        </row>
        <row r="116">
          <cell r="A116">
            <v>351</v>
          </cell>
          <cell r="B116" t="str">
            <v>Mary Austin</v>
          </cell>
          <cell r="C116">
            <v>4</v>
          </cell>
          <cell r="D116" t="str">
            <v>AAP</v>
          </cell>
          <cell r="E116" t="str">
            <v>F</v>
          </cell>
          <cell r="F116" t="str">
            <v>DEV</v>
          </cell>
          <cell r="G116" t="str">
            <v>DEV GIRLS</v>
          </cell>
        </row>
        <row r="117">
          <cell r="A117">
            <v>352</v>
          </cell>
          <cell r="B117" t="str">
            <v>Grace Baker</v>
          </cell>
          <cell r="C117">
            <v>4</v>
          </cell>
          <cell r="D117" t="str">
            <v>AAP</v>
          </cell>
          <cell r="E117" t="str">
            <v>F</v>
          </cell>
          <cell r="F117" t="str">
            <v>DEV</v>
          </cell>
          <cell r="G117" t="str">
            <v>DEV GIRLS</v>
          </cell>
        </row>
        <row r="118">
          <cell r="A118">
            <v>353</v>
          </cell>
          <cell r="B118" t="str">
            <v>Maria Brunello</v>
          </cell>
          <cell r="C118">
            <v>4</v>
          </cell>
          <cell r="D118" t="str">
            <v>AAP</v>
          </cell>
          <cell r="E118" t="str">
            <v>F</v>
          </cell>
          <cell r="F118" t="str">
            <v>DEV</v>
          </cell>
          <cell r="G118" t="str">
            <v>DEV GIRLS</v>
          </cell>
        </row>
        <row r="119">
          <cell r="A119">
            <v>354</v>
          </cell>
          <cell r="B119" t="str">
            <v>Ella Campbell</v>
          </cell>
          <cell r="C119">
            <v>4</v>
          </cell>
          <cell r="D119" t="str">
            <v>AAP</v>
          </cell>
          <cell r="E119" t="str">
            <v>F</v>
          </cell>
          <cell r="F119" t="str">
            <v>DEV</v>
          </cell>
          <cell r="G119" t="str">
            <v>DEV GIRLS</v>
          </cell>
        </row>
        <row r="120">
          <cell r="A120">
            <v>355</v>
          </cell>
          <cell r="B120" t="str">
            <v>Gemma Falcon</v>
          </cell>
          <cell r="C120">
            <v>4</v>
          </cell>
          <cell r="D120" t="str">
            <v>AAP</v>
          </cell>
          <cell r="E120" t="str">
            <v>F</v>
          </cell>
          <cell r="F120" t="str">
            <v>DEV</v>
          </cell>
          <cell r="G120" t="str">
            <v>DEV GIRLS</v>
          </cell>
        </row>
        <row r="121">
          <cell r="A121">
            <v>356</v>
          </cell>
          <cell r="B121" t="str">
            <v>Ariana Feagin</v>
          </cell>
          <cell r="C121">
            <v>4</v>
          </cell>
          <cell r="D121" t="str">
            <v>AAP</v>
          </cell>
          <cell r="E121" t="str">
            <v>F</v>
          </cell>
          <cell r="F121" t="str">
            <v>DEV</v>
          </cell>
          <cell r="G121" t="str">
            <v>DEV GIRLS</v>
          </cell>
        </row>
        <row r="122">
          <cell r="A122">
            <v>357</v>
          </cell>
          <cell r="B122" t="str">
            <v>Mila Korch</v>
          </cell>
          <cell r="C122">
            <v>4</v>
          </cell>
          <cell r="D122" t="str">
            <v>AAP</v>
          </cell>
          <cell r="E122" t="str">
            <v>F</v>
          </cell>
          <cell r="F122" t="str">
            <v>DEV</v>
          </cell>
          <cell r="G122" t="str">
            <v>DEV GIRLS</v>
          </cell>
        </row>
        <row r="123">
          <cell r="A123">
            <v>358</v>
          </cell>
          <cell r="B123" t="str">
            <v>Sydney Leyenaar</v>
          </cell>
          <cell r="C123">
            <v>4</v>
          </cell>
          <cell r="D123" t="str">
            <v>AAP</v>
          </cell>
          <cell r="E123" t="str">
            <v>F</v>
          </cell>
          <cell r="F123" t="str">
            <v>DEV</v>
          </cell>
          <cell r="G123" t="str">
            <v>DEV GIRLS</v>
          </cell>
        </row>
        <row r="124">
          <cell r="A124">
            <v>359</v>
          </cell>
          <cell r="B124" t="str">
            <v>Brigid Mueller</v>
          </cell>
          <cell r="C124">
            <v>4</v>
          </cell>
          <cell r="D124" t="str">
            <v>AAP</v>
          </cell>
          <cell r="E124" t="str">
            <v>F</v>
          </cell>
          <cell r="F124" t="str">
            <v>DEV</v>
          </cell>
          <cell r="G124" t="str">
            <v>DEV GIRLS</v>
          </cell>
        </row>
        <row r="125">
          <cell r="A125">
            <v>360</v>
          </cell>
          <cell r="B125" t="str">
            <v>Emi Mullican</v>
          </cell>
          <cell r="C125">
            <v>4</v>
          </cell>
          <cell r="D125" t="str">
            <v>AAP</v>
          </cell>
          <cell r="E125" t="str">
            <v>F</v>
          </cell>
          <cell r="F125" t="str">
            <v>DEV</v>
          </cell>
          <cell r="G125" t="str">
            <v>DEV GIRLS</v>
          </cell>
        </row>
        <row r="126">
          <cell r="A126">
            <v>361</v>
          </cell>
          <cell r="B126" t="str">
            <v>Winifred Salinas</v>
          </cell>
          <cell r="C126">
            <v>4</v>
          </cell>
          <cell r="D126" t="str">
            <v>AAP</v>
          </cell>
          <cell r="E126" t="str">
            <v>F</v>
          </cell>
          <cell r="F126" t="str">
            <v>DEV</v>
          </cell>
          <cell r="G126" t="str">
            <v>DEV GIRLS</v>
          </cell>
        </row>
        <row r="127">
          <cell r="A127">
            <v>362</v>
          </cell>
          <cell r="B127" t="str">
            <v>Josie VanVickle</v>
          </cell>
          <cell r="C127">
            <v>4</v>
          </cell>
          <cell r="D127" t="str">
            <v>AAP</v>
          </cell>
          <cell r="E127" t="str">
            <v>F</v>
          </cell>
          <cell r="F127" t="str">
            <v>DEV</v>
          </cell>
          <cell r="G127" t="str">
            <v>DEV GIRLS</v>
          </cell>
        </row>
        <row r="128">
          <cell r="A128">
            <v>363</v>
          </cell>
          <cell r="B128" t="str">
            <v>Caroline Yuo</v>
          </cell>
          <cell r="C128">
            <v>4</v>
          </cell>
          <cell r="D128" t="str">
            <v>AAP</v>
          </cell>
          <cell r="E128" t="str">
            <v>F</v>
          </cell>
          <cell r="F128" t="str">
            <v>DEV</v>
          </cell>
          <cell r="G128" t="str">
            <v>DEV GIRLS</v>
          </cell>
        </row>
        <row r="129">
          <cell r="A129">
            <v>364</v>
          </cell>
          <cell r="B129" t="str">
            <v>Eamonn Erdely</v>
          </cell>
          <cell r="C129">
            <v>5</v>
          </cell>
          <cell r="D129" t="str">
            <v>AAP</v>
          </cell>
          <cell r="E129" t="str">
            <v>M</v>
          </cell>
          <cell r="F129" t="str">
            <v>JV</v>
          </cell>
          <cell r="G129" t="str">
            <v>JV BOYS</v>
          </cell>
        </row>
        <row r="130">
          <cell r="A130">
            <v>365</v>
          </cell>
          <cell r="B130" t="str">
            <v>Leo Predis</v>
          </cell>
          <cell r="C130">
            <v>5</v>
          </cell>
          <cell r="D130" t="str">
            <v>AAP</v>
          </cell>
          <cell r="E130" t="str">
            <v>M</v>
          </cell>
          <cell r="F130" t="str">
            <v>JV</v>
          </cell>
          <cell r="G130" t="str">
            <v>JV BOYS</v>
          </cell>
        </row>
        <row r="131">
          <cell r="A131">
            <v>366</v>
          </cell>
          <cell r="B131" t="str">
            <v>John Austin</v>
          </cell>
          <cell r="C131">
            <v>6</v>
          </cell>
          <cell r="D131" t="str">
            <v>AAP</v>
          </cell>
          <cell r="E131" t="str">
            <v>M</v>
          </cell>
          <cell r="F131" t="str">
            <v>JV</v>
          </cell>
          <cell r="G131" t="str">
            <v>JV BOYS</v>
          </cell>
        </row>
        <row r="132">
          <cell r="A132">
            <v>367</v>
          </cell>
          <cell r="B132" t="str">
            <v>Teddy Burchill</v>
          </cell>
          <cell r="C132">
            <v>6</v>
          </cell>
          <cell r="D132" t="str">
            <v>AAP</v>
          </cell>
          <cell r="E132" t="str">
            <v>M</v>
          </cell>
          <cell r="F132" t="str">
            <v>JV</v>
          </cell>
          <cell r="G132" t="str">
            <v>JV BOYS</v>
          </cell>
        </row>
        <row r="133">
          <cell r="A133">
            <v>368</v>
          </cell>
          <cell r="B133" t="str">
            <v>Sam Martello</v>
          </cell>
          <cell r="C133">
            <v>6</v>
          </cell>
          <cell r="D133" t="str">
            <v>AAP</v>
          </cell>
          <cell r="E133" t="str">
            <v>M</v>
          </cell>
          <cell r="F133" t="str">
            <v>JV</v>
          </cell>
          <cell r="G133" t="str">
            <v>JV BOYS</v>
          </cell>
        </row>
        <row r="134">
          <cell r="A134">
            <v>369</v>
          </cell>
          <cell r="B134" t="str">
            <v>Jackson Randall</v>
          </cell>
          <cell r="C134">
            <v>6</v>
          </cell>
          <cell r="D134" t="str">
            <v>AAP</v>
          </cell>
          <cell r="E134" t="str">
            <v>M</v>
          </cell>
          <cell r="F134" t="str">
            <v>JV</v>
          </cell>
          <cell r="G134" t="str">
            <v>JV BOYS</v>
          </cell>
        </row>
        <row r="135">
          <cell r="A135">
            <v>370</v>
          </cell>
          <cell r="B135" t="str">
            <v>Maggie Burch</v>
          </cell>
          <cell r="C135">
            <v>5</v>
          </cell>
          <cell r="D135" t="str">
            <v>AAP</v>
          </cell>
          <cell r="E135" t="str">
            <v>F</v>
          </cell>
          <cell r="F135" t="str">
            <v>JV</v>
          </cell>
          <cell r="G135" t="str">
            <v>JV GIRLS</v>
          </cell>
        </row>
        <row r="136">
          <cell r="A136">
            <v>371</v>
          </cell>
          <cell r="B136" t="str">
            <v>Eloise Phelps</v>
          </cell>
          <cell r="C136">
            <v>5</v>
          </cell>
          <cell r="D136" t="str">
            <v>AAP</v>
          </cell>
          <cell r="E136" t="str">
            <v>F</v>
          </cell>
          <cell r="F136" t="str">
            <v>JV</v>
          </cell>
          <cell r="G136" t="str">
            <v>JV GIRLS</v>
          </cell>
        </row>
        <row r="137">
          <cell r="A137">
            <v>372</v>
          </cell>
          <cell r="B137" t="str">
            <v>Lucille Rounding</v>
          </cell>
          <cell r="C137">
            <v>5</v>
          </cell>
          <cell r="D137" t="str">
            <v>AAP</v>
          </cell>
          <cell r="E137" t="str">
            <v>F</v>
          </cell>
          <cell r="F137" t="str">
            <v>JV</v>
          </cell>
          <cell r="G137" t="str">
            <v>JV GIRLS</v>
          </cell>
        </row>
        <row r="138">
          <cell r="A138">
            <v>373</v>
          </cell>
          <cell r="B138" t="str">
            <v>Olivia Whetzel</v>
          </cell>
          <cell r="C138">
            <v>5</v>
          </cell>
          <cell r="D138" t="str">
            <v>AAP</v>
          </cell>
          <cell r="E138" t="str">
            <v>F</v>
          </cell>
          <cell r="F138" t="str">
            <v>JV</v>
          </cell>
          <cell r="G138" t="str">
            <v>JV GIRLS</v>
          </cell>
        </row>
        <row r="139">
          <cell r="A139">
            <v>374</v>
          </cell>
          <cell r="B139" t="str">
            <v>Charlotte Austin</v>
          </cell>
          <cell r="C139">
            <v>6</v>
          </cell>
          <cell r="D139" t="str">
            <v>AAP</v>
          </cell>
          <cell r="E139" t="str">
            <v>F</v>
          </cell>
          <cell r="F139" t="str">
            <v>JV</v>
          </cell>
          <cell r="G139" t="str">
            <v>JV GIRLS</v>
          </cell>
        </row>
        <row r="140">
          <cell r="A140">
            <v>375</v>
          </cell>
          <cell r="B140" t="str">
            <v>Josie Pawlowski</v>
          </cell>
          <cell r="C140">
            <v>6</v>
          </cell>
          <cell r="D140" t="str">
            <v>AAP</v>
          </cell>
          <cell r="E140" t="str">
            <v>F</v>
          </cell>
          <cell r="F140" t="str">
            <v>JV</v>
          </cell>
          <cell r="G140" t="str">
            <v>JV GIRLS</v>
          </cell>
        </row>
        <row r="141">
          <cell r="A141">
            <v>376</v>
          </cell>
          <cell r="B141" t="str">
            <v>Zoe Randall</v>
          </cell>
          <cell r="C141">
            <v>6</v>
          </cell>
          <cell r="D141" t="str">
            <v>AAP</v>
          </cell>
          <cell r="E141" t="str">
            <v>F</v>
          </cell>
          <cell r="F141" t="str">
            <v>JV</v>
          </cell>
          <cell r="G141" t="str">
            <v>JV GIRLS</v>
          </cell>
        </row>
        <row r="142">
          <cell r="A142">
            <v>377</v>
          </cell>
          <cell r="B142" t="str">
            <v>Eliza Rounding</v>
          </cell>
          <cell r="C142">
            <v>6</v>
          </cell>
          <cell r="D142" t="str">
            <v>AAP</v>
          </cell>
          <cell r="E142" t="str">
            <v>F</v>
          </cell>
          <cell r="F142" t="str">
            <v>JV</v>
          </cell>
          <cell r="G142" t="str">
            <v>JV GIRLS</v>
          </cell>
        </row>
        <row r="143">
          <cell r="A143">
            <v>378</v>
          </cell>
          <cell r="B143" t="str">
            <v>Danielle Whitney</v>
          </cell>
          <cell r="C143">
            <v>6</v>
          </cell>
          <cell r="D143" t="str">
            <v>AAP</v>
          </cell>
          <cell r="E143" t="str">
            <v>F</v>
          </cell>
          <cell r="F143" t="str">
            <v>JV</v>
          </cell>
          <cell r="G143" t="str">
            <v>JV GIRLS</v>
          </cell>
        </row>
        <row r="144">
          <cell r="A144">
            <v>379</v>
          </cell>
          <cell r="B144" t="str">
            <v>Rosa Yuo</v>
          </cell>
          <cell r="C144">
            <v>6</v>
          </cell>
          <cell r="D144" t="str">
            <v>AAP</v>
          </cell>
          <cell r="E144" t="str">
            <v>F</v>
          </cell>
          <cell r="F144" t="str">
            <v>JV</v>
          </cell>
          <cell r="G144" t="str">
            <v>JV GIRLS</v>
          </cell>
        </row>
        <row r="145">
          <cell r="A145">
            <v>380</v>
          </cell>
          <cell r="B145" t="str">
            <v>Nick Hodgin</v>
          </cell>
          <cell r="C145">
            <v>7</v>
          </cell>
          <cell r="D145" t="str">
            <v>AAP</v>
          </cell>
          <cell r="E145" t="str">
            <v>M</v>
          </cell>
          <cell r="F145" t="str">
            <v>VARSITY</v>
          </cell>
          <cell r="G145" t="str">
            <v>VARSITY BOYS</v>
          </cell>
        </row>
        <row r="146">
          <cell r="A146">
            <v>381</v>
          </cell>
          <cell r="B146" t="str">
            <v>Luke Patterson</v>
          </cell>
          <cell r="C146">
            <v>7</v>
          </cell>
          <cell r="D146" t="str">
            <v>AAP</v>
          </cell>
          <cell r="E146" t="str">
            <v>M</v>
          </cell>
          <cell r="F146" t="str">
            <v>VARSITY</v>
          </cell>
          <cell r="G146" t="str">
            <v>VARSITY BOYS</v>
          </cell>
        </row>
        <row r="147">
          <cell r="A147">
            <v>382</v>
          </cell>
          <cell r="B147" t="str">
            <v>Max Predis</v>
          </cell>
          <cell r="C147">
            <v>7</v>
          </cell>
          <cell r="D147" t="str">
            <v>AAP</v>
          </cell>
          <cell r="E147" t="str">
            <v>M</v>
          </cell>
          <cell r="F147" t="str">
            <v>VARSITY</v>
          </cell>
          <cell r="G147" t="str">
            <v>VARSITY BOYS</v>
          </cell>
        </row>
        <row r="148">
          <cell r="A148">
            <v>383</v>
          </cell>
          <cell r="B148" t="str">
            <v>Mark Swift</v>
          </cell>
          <cell r="C148">
            <v>7</v>
          </cell>
          <cell r="D148" t="str">
            <v>AAP</v>
          </cell>
          <cell r="E148" t="str">
            <v>M</v>
          </cell>
          <cell r="F148" t="str">
            <v>VARSITY</v>
          </cell>
          <cell r="G148" t="str">
            <v>VARSITY BOYS</v>
          </cell>
        </row>
        <row r="149">
          <cell r="A149">
            <v>384</v>
          </cell>
          <cell r="B149" t="str">
            <v>Judah VanVickle</v>
          </cell>
          <cell r="C149">
            <v>7</v>
          </cell>
          <cell r="D149" t="str">
            <v>AAP</v>
          </cell>
          <cell r="E149" t="str">
            <v>M</v>
          </cell>
          <cell r="F149" t="str">
            <v>VARSITY</v>
          </cell>
          <cell r="G149" t="str">
            <v>VARSITY BOYS</v>
          </cell>
        </row>
        <row r="150">
          <cell r="A150">
            <v>385</v>
          </cell>
          <cell r="B150" t="str">
            <v>Garvin Whetzel</v>
          </cell>
          <cell r="C150">
            <v>7</v>
          </cell>
          <cell r="D150" t="str">
            <v>AAP</v>
          </cell>
          <cell r="E150" t="str">
            <v>M</v>
          </cell>
          <cell r="F150" t="str">
            <v>VARSITY</v>
          </cell>
          <cell r="G150" t="str">
            <v>VARSITY BOYS</v>
          </cell>
        </row>
        <row r="151">
          <cell r="A151">
            <v>386</v>
          </cell>
          <cell r="B151" t="str">
            <v>Andrew Deem</v>
          </cell>
          <cell r="C151">
            <v>8</v>
          </cell>
          <cell r="D151" t="str">
            <v>AAP</v>
          </cell>
          <cell r="E151" t="str">
            <v>M</v>
          </cell>
          <cell r="F151" t="str">
            <v>VARSITY</v>
          </cell>
          <cell r="G151" t="str">
            <v>VARSITY BOYS</v>
          </cell>
        </row>
        <row r="152">
          <cell r="A152">
            <v>387</v>
          </cell>
          <cell r="B152" t="str">
            <v>Jack Leyenaar</v>
          </cell>
          <cell r="C152">
            <v>8</v>
          </cell>
          <cell r="D152" t="str">
            <v>AAP</v>
          </cell>
          <cell r="E152" t="str">
            <v>M</v>
          </cell>
          <cell r="F152" t="str">
            <v>VARSITY</v>
          </cell>
          <cell r="G152" t="str">
            <v>VARSITY BOYS</v>
          </cell>
        </row>
        <row r="153">
          <cell r="A153">
            <v>388</v>
          </cell>
          <cell r="B153" t="str">
            <v>Daniel Yuo</v>
          </cell>
          <cell r="C153">
            <v>8</v>
          </cell>
          <cell r="D153" t="str">
            <v>AAP</v>
          </cell>
          <cell r="E153" t="str">
            <v>M</v>
          </cell>
          <cell r="F153" t="str">
            <v>VARSITY</v>
          </cell>
          <cell r="G153" t="str">
            <v>VARSITY BOYS</v>
          </cell>
        </row>
        <row r="154">
          <cell r="A154">
            <v>389</v>
          </cell>
          <cell r="B154" t="str">
            <v>Reid Fowler</v>
          </cell>
          <cell r="C154">
            <v>8</v>
          </cell>
          <cell r="D154" t="str">
            <v>AAP</v>
          </cell>
          <cell r="E154" t="str">
            <v>M</v>
          </cell>
          <cell r="F154" t="str">
            <v>VARSITY</v>
          </cell>
          <cell r="G154" t="str">
            <v>VARSITY BOYS</v>
          </cell>
        </row>
        <row r="155">
          <cell r="A155">
            <v>390</v>
          </cell>
          <cell r="B155" t="str">
            <v>Madison Abbett</v>
          </cell>
          <cell r="C155">
            <v>7</v>
          </cell>
          <cell r="D155" t="str">
            <v>AAP</v>
          </cell>
          <cell r="E155" t="str">
            <v>F</v>
          </cell>
          <cell r="F155" t="str">
            <v>VARSITY</v>
          </cell>
          <cell r="G155" t="str">
            <v>VARSITY GIRLS</v>
          </cell>
        </row>
        <row r="156">
          <cell r="A156">
            <v>391</v>
          </cell>
          <cell r="B156" t="str">
            <v>Claire Burch</v>
          </cell>
          <cell r="C156">
            <v>7</v>
          </cell>
          <cell r="D156" t="str">
            <v>AAP</v>
          </cell>
          <cell r="E156" t="str">
            <v>F</v>
          </cell>
          <cell r="F156" t="str">
            <v>VARSITY</v>
          </cell>
          <cell r="G156" t="str">
            <v>VARSITY GIRLS</v>
          </cell>
        </row>
        <row r="157">
          <cell r="A157">
            <v>392</v>
          </cell>
          <cell r="B157" t="str">
            <v>Reese Dippold</v>
          </cell>
          <cell r="C157">
            <v>7</v>
          </cell>
          <cell r="D157" t="str">
            <v>AAP</v>
          </cell>
          <cell r="E157" t="str">
            <v>F</v>
          </cell>
          <cell r="F157" t="str">
            <v>VARSITY</v>
          </cell>
          <cell r="G157" t="str">
            <v>VARSITY GIRLS</v>
          </cell>
        </row>
        <row r="158">
          <cell r="A158">
            <v>393</v>
          </cell>
          <cell r="B158" t="str">
            <v>Isabella Marcotullio</v>
          </cell>
          <cell r="C158">
            <v>7</v>
          </cell>
          <cell r="D158" t="str">
            <v>AAP</v>
          </cell>
          <cell r="E158" t="str">
            <v>F</v>
          </cell>
          <cell r="F158" t="str">
            <v>VARSITY</v>
          </cell>
          <cell r="G158" t="str">
            <v>VARSITY GIRLS</v>
          </cell>
        </row>
        <row r="159">
          <cell r="A159">
            <v>394</v>
          </cell>
          <cell r="B159" t="str">
            <v>Alessandra Park</v>
          </cell>
          <cell r="C159">
            <v>7</v>
          </cell>
          <cell r="D159" t="str">
            <v>AAP</v>
          </cell>
          <cell r="E159" t="str">
            <v>F</v>
          </cell>
          <cell r="F159" t="str">
            <v>VARSITY</v>
          </cell>
          <cell r="G159" t="str">
            <v>VARSITY GIRLS</v>
          </cell>
        </row>
        <row r="160">
          <cell r="A160">
            <v>395</v>
          </cell>
          <cell r="B160" t="str">
            <v>Annabel Pellathy</v>
          </cell>
          <cell r="C160">
            <v>7</v>
          </cell>
          <cell r="D160" t="str">
            <v>AAP</v>
          </cell>
          <cell r="E160" t="str">
            <v>F</v>
          </cell>
          <cell r="F160" t="str">
            <v>VARSITY</v>
          </cell>
          <cell r="G160" t="str">
            <v>VARSITY GIRLS</v>
          </cell>
        </row>
        <row r="161">
          <cell r="A161">
            <v>396</v>
          </cell>
          <cell r="B161" t="str">
            <v>Adeline Phelps</v>
          </cell>
          <cell r="C161">
            <v>7</v>
          </cell>
          <cell r="D161" t="str">
            <v>AAP</v>
          </cell>
          <cell r="E161" t="str">
            <v>F</v>
          </cell>
          <cell r="F161" t="str">
            <v>VARSITY</v>
          </cell>
          <cell r="G161" t="str">
            <v>VARSITY GIRLS</v>
          </cell>
        </row>
        <row r="162">
          <cell r="A162">
            <v>397</v>
          </cell>
          <cell r="B162" t="str">
            <v>Alexandra Robinson</v>
          </cell>
          <cell r="C162">
            <v>7</v>
          </cell>
          <cell r="D162" t="str">
            <v>AAP</v>
          </cell>
          <cell r="E162" t="str">
            <v>F</v>
          </cell>
          <cell r="F162" t="str">
            <v>VARSITY</v>
          </cell>
          <cell r="G162" t="str">
            <v>VARSITY GIRLS</v>
          </cell>
        </row>
        <row r="163">
          <cell r="A163">
            <v>398</v>
          </cell>
          <cell r="B163" t="str">
            <v>Rachel Sauber</v>
          </cell>
          <cell r="C163">
            <v>7</v>
          </cell>
          <cell r="D163" t="str">
            <v>AAP</v>
          </cell>
          <cell r="E163" t="str">
            <v>F</v>
          </cell>
          <cell r="F163" t="str">
            <v>VARSITY</v>
          </cell>
          <cell r="G163" t="str">
            <v>VARSITY GIRLS</v>
          </cell>
        </row>
        <row r="164">
          <cell r="A164">
            <v>399</v>
          </cell>
          <cell r="B164" t="str">
            <v>Mary Stivoric</v>
          </cell>
          <cell r="C164">
            <v>7</v>
          </cell>
          <cell r="D164" t="str">
            <v>AAP</v>
          </cell>
          <cell r="E164" t="str">
            <v>F</v>
          </cell>
          <cell r="F164" t="str">
            <v>VARSITY</v>
          </cell>
          <cell r="G164" t="str">
            <v>VARSITY GIRLS</v>
          </cell>
        </row>
        <row r="165">
          <cell r="A165">
            <v>400</v>
          </cell>
          <cell r="B165" t="str">
            <v>Teresa Ravotti</v>
          </cell>
          <cell r="C165">
            <v>8</v>
          </cell>
          <cell r="D165" t="str">
            <v>AAP</v>
          </cell>
          <cell r="E165" t="str">
            <v>F</v>
          </cell>
          <cell r="F165" t="str">
            <v>VARSITY</v>
          </cell>
          <cell r="G165" t="str">
            <v>VARSITY GIRLS</v>
          </cell>
        </row>
        <row r="166">
          <cell r="A166">
            <v>401</v>
          </cell>
          <cell r="B166" t="str">
            <v>Elizabeth Austin</v>
          </cell>
          <cell r="C166">
            <v>8</v>
          </cell>
          <cell r="D166" t="str">
            <v>AAP</v>
          </cell>
          <cell r="E166" t="str">
            <v>F</v>
          </cell>
          <cell r="F166" t="str">
            <v>VARSITY</v>
          </cell>
          <cell r="G166" t="str">
            <v>VARSITY GIRLS</v>
          </cell>
        </row>
        <row r="167">
          <cell r="A167">
            <v>402</v>
          </cell>
          <cell r="B167" t="str">
            <v>Francesca Buzzelli</v>
          </cell>
          <cell r="C167">
            <v>8</v>
          </cell>
          <cell r="D167" t="str">
            <v>AAP</v>
          </cell>
          <cell r="E167" t="str">
            <v>F</v>
          </cell>
          <cell r="F167" t="str">
            <v>VARSITY</v>
          </cell>
          <cell r="G167" t="str">
            <v>VARSITY GIRLS</v>
          </cell>
        </row>
        <row r="168">
          <cell r="A168">
            <v>403</v>
          </cell>
          <cell r="B168" t="str">
            <v>Mary Grace Dolan</v>
          </cell>
          <cell r="C168">
            <v>8</v>
          </cell>
          <cell r="D168" t="str">
            <v>AAP</v>
          </cell>
          <cell r="E168" t="str">
            <v>F</v>
          </cell>
          <cell r="F168" t="str">
            <v>VARSITY</v>
          </cell>
          <cell r="G168" t="str">
            <v>VARSITY GIRLS</v>
          </cell>
        </row>
        <row r="169">
          <cell r="A169">
            <v>404</v>
          </cell>
          <cell r="B169" t="str">
            <v>Gabby Keverline</v>
          </cell>
          <cell r="C169">
            <v>8</v>
          </cell>
          <cell r="D169" t="str">
            <v>AAP</v>
          </cell>
          <cell r="E169" t="str">
            <v>F</v>
          </cell>
          <cell r="F169" t="str">
            <v>VARSITY</v>
          </cell>
          <cell r="G169" t="str">
            <v>VARSITY GIRLS</v>
          </cell>
        </row>
        <row r="170">
          <cell r="A170">
            <v>405</v>
          </cell>
          <cell r="B170" t="str">
            <v>Morgan Randall</v>
          </cell>
          <cell r="C170">
            <v>8</v>
          </cell>
          <cell r="D170" t="str">
            <v>AAP</v>
          </cell>
          <cell r="E170" t="str">
            <v>F</v>
          </cell>
          <cell r="F170" t="str">
            <v>VARSITY</v>
          </cell>
          <cell r="G170" t="str">
            <v>VARSITY GIRLS</v>
          </cell>
        </row>
        <row r="171">
          <cell r="A171">
            <v>406</v>
          </cell>
          <cell r="B171" t="str">
            <v>Jacqui Whitsel</v>
          </cell>
          <cell r="C171">
            <v>8</v>
          </cell>
          <cell r="D171" t="str">
            <v>AAP</v>
          </cell>
          <cell r="E171" t="str">
            <v>F</v>
          </cell>
          <cell r="F171" t="str">
            <v>VARSITY</v>
          </cell>
          <cell r="G171" t="str">
            <v>VARSITY GIRLS</v>
          </cell>
        </row>
        <row r="172">
          <cell r="A172">
            <v>407</v>
          </cell>
          <cell r="B172" t="str">
            <v>Ethan Mullican</v>
          </cell>
          <cell r="C172">
            <v>6</v>
          </cell>
          <cell r="D172" t="str">
            <v>AAP</v>
          </cell>
          <cell r="E172" t="str">
            <v>M</v>
          </cell>
          <cell r="F172" t="str">
            <v>DEV</v>
          </cell>
          <cell r="G172" t="str">
            <v>DEV BOYS</v>
          </cell>
        </row>
        <row r="173">
          <cell r="A173">
            <v>408</v>
          </cell>
          <cell r="B173" t="str">
            <v>Rose Malone</v>
          </cell>
          <cell r="C173">
            <v>1</v>
          </cell>
          <cell r="D173" t="str">
            <v>AAP</v>
          </cell>
          <cell r="E173" t="str">
            <v>F</v>
          </cell>
          <cell r="F173" t="str">
            <v>DEV</v>
          </cell>
          <cell r="G173" t="str">
            <v>DEV GIRLS</v>
          </cell>
        </row>
        <row r="174">
          <cell r="A174">
            <v>409</v>
          </cell>
          <cell r="B174" t="str">
            <v>Mark Schellhaas</v>
          </cell>
          <cell r="C174">
            <v>4</v>
          </cell>
          <cell r="D174" t="str">
            <v>AAP</v>
          </cell>
          <cell r="E174" t="str">
            <v>M</v>
          </cell>
          <cell r="F174" t="str">
            <v>DEV</v>
          </cell>
          <cell r="G174" t="str">
            <v>DEV BOYS</v>
          </cell>
        </row>
        <row r="175">
          <cell r="A175">
            <v>410</v>
          </cell>
          <cell r="B175" t="str">
            <v>Peter Hannon</v>
          </cell>
          <cell r="C175">
            <v>0</v>
          </cell>
          <cell r="D175" t="str">
            <v>AAP</v>
          </cell>
          <cell r="E175" t="str">
            <v>M</v>
          </cell>
          <cell r="F175" t="str">
            <v>DEV</v>
          </cell>
          <cell r="G175" t="str">
            <v>DEV BOYS</v>
          </cell>
        </row>
        <row r="176">
          <cell r="A176">
            <v>411</v>
          </cell>
          <cell r="B176" t="str">
            <v>Margaret McEvoy</v>
          </cell>
          <cell r="C176">
            <v>6</v>
          </cell>
          <cell r="D176" t="str">
            <v>AAP</v>
          </cell>
          <cell r="E176" t="str">
            <v>F</v>
          </cell>
          <cell r="F176" t="str">
            <v>JV</v>
          </cell>
          <cell r="G176" t="str">
            <v>JV GIRLS</v>
          </cell>
        </row>
        <row r="177">
          <cell r="A177">
            <v>620</v>
          </cell>
          <cell r="B177" t="str">
            <v>Atticus DeAngelo</v>
          </cell>
          <cell r="C177">
            <v>3</v>
          </cell>
          <cell r="D177" t="str">
            <v>BCS</v>
          </cell>
          <cell r="E177" t="str">
            <v>M</v>
          </cell>
          <cell r="F177" t="str">
            <v>DEV</v>
          </cell>
          <cell r="G177" t="str">
            <v>DEV BOYS</v>
          </cell>
        </row>
        <row r="178">
          <cell r="A178">
            <v>621</v>
          </cell>
          <cell r="B178" t="str">
            <v>Cavan Gibson</v>
          </cell>
          <cell r="C178">
            <v>3</v>
          </cell>
          <cell r="D178" t="str">
            <v>BCS</v>
          </cell>
          <cell r="E178" t="str">
            <v>M</v>
          </cell>
          <cell r="F178" t="str">
            <v>DEV</v>
          </cell>
          <cell r="G178" t="str">
            <v>DEV BOYS</v>
          </cell>
        </row>
        <row r="179">
          <cell r="A179">
            <v>622</v>
          </cell>
          <cell r="B179" t="str">
            <v>Matthew Hauser</v>
          </cell>
          <cell r="C179">
            <v>3</v>
          </cell>
          <cell r="D179" t="str">
            <v>BCS</v>
          </cell>
          <cell r="E179" t="str">
            <v>M</v>
          </cell>
          <cell r="F179" t="str">
            <v>DEV</v>
          </cell>
          <cell r="G179" t="str">
            <v>DEV BOYS</v>
          </cell>
        </row>
        <row r="180">
          <cell r="A180">
            <v>623</v>
          </cell>
          <cell r="B180" t="str">
            <v>Brody Smith</v>
          </cell>
          <cell r="C180">
            <v>3</v>
          </cell>
          <cell r="D180" t="str">
            <v>BCS</v>
          </cell>
          <cell r="E180" t="str">
            <v>M</v>
          </cell>
          <cell r="F180" t="str">
            <v>DEV</v>
          </cell>
          <cell r="G180" t="str">
            <v>DEV BOYS</v>
          </cell>
        </row>
        <row r="181">
          <cell r="A181">
            <v>624</v>
          </cell>
          <cell r="B181" t="str">
            <v>Dean Aufman</v>
          </cell>
          <cell r="C181">
            <v>4</v>
          </cell>
          <cell r="D181" t="str">
            <v>BCS</v>
          </cell>
          <cell r="E181" t="str">
            <v>M</v>
          </cell>
          <cell r="F181" t="str">
            <v>DEV</v>
          </cell>
          <cell r="G181" t="str">
            <v>DEV BOYS</v>
          </cell>
        </row>
        <row r="182">
          <cell r="A182">
            <v>625</v>
          </cell>
          <cell r="B182" t="str">
            <v>Joey Edwards</v>
          </cell>
          <cell r="C182">
            <v>4</v>
          </cell>
          <cell r="D182" t="str">
            <v>BCS</v>
          </cell>
          <cell r="E182" t="str">
            <v>M</v>
          </cell>
          <cell r="F182" t="str">
            <v>DEV</v>
          </cell>
          <cell r="G182" t="str">
            <v>DEV BOYS</v>
          </cell>
        </row>
        <row r="183">
          <cell r="A183">
            <v>626</v>
          </cell>
          <cell r="B183" t="str">
            <v>Shaylee Best</v>
          </cell>
          <cell r="C183">
            <v>4</v>
          </cell>
          <cell r="D183" t="str">
            <v>BCS</v>
          </cell>
          <cell r="E183" t="str">
            <v>F</v>
          </cell>
          <cell r="F183" t="str">
            <v>DEV</v>
          </cell>
          <cell r="G183" t="str">
            <v>DEV GIRLS</v>
          </cell>
        </row>
        <row r="184">
          <cell r="A184">
            <v>627</v>
          </cell>
          <cell r="B184" t="str">
            <v>Adriana Shasteen</v>
          </cell>
          <cell r="C184">
            <v>4</v>
          </cell>
          <cell r="D184" t="str">
            <v>BCS</v>
          </cell>
          <cell r="E184" t="str">
            <v>F</v>
          </cell>
          <cell r="F184" t="str">
            <v>DEV</v>
          </cell>
          <cell r="G184" t="str">
            <v>DEV GIRLS</v>
          </cell>
        </row>
        <row r="185">
          <cell r="A185">
            <v>628</v>
          </cell>
          <cell r="B185" t="str">
            <v>Audrey Thompson</v>
          </cell>
          <cell r="C185">
            <v>3</v>
          </cell>
          <cell r="D185" t="str">
            <v>BCS</v>
          </cell>
          <cell r="E185" t="str">
            <v>F</v>
          </cell>
          <cell r="F185" t="str">
            <v>DEV</v>
          </cell>
          <cell r="G185" t="str">
            <v xml:space="preserve">DEV GIRLS </v>
          </cell>
        </row>
        <row r="186">
          <cell r="A186">
            <v>629</v>
          </cell>
          <cell r="B186" t="str">
            <v>Fred Edwards</v>
          </cell>
          <cell r="C186">
            <v>5</v>
          </cell>
          <cell r="D186" t="str">
            <v>BCS</v>
          </cell>
          <cell r="E186" t="str">
            <v>M</v>
          </cell>
          <cell r="F186" t="str">
            <v>JV</v>
          </cell>
          <cell r="G186" t="str">
            <v>JV BOYS</v>
          </cell>
        </row>
        <row r="187">
          <cell r="A187">
            <v>630</v>
          </cell>
          <cell r="B187" t="str">
            <v>Joseph Hauser</v>
          </cell>
          <cell r="C187">
            <v>5</v>
          </cell>
          <cell r="D187" t="str">
            <v>BCS</v>
          </cell>
          <cell r="E187" t="str">
            <v>M</v>
          </cell>
          <cell r="F187" t="str">
            <v>JV</v>
          </cell>
          <cell r="G187" t="str">
            <v>JV BOYS</v>
          </cell>
        </row>
        <row r="188">
          <cell r="A188">
            <v>631</v>
          </cell>
          <cell r="B188" t="str">
            <v>Karrik Gibson</v>
          </cell>
          <cell r="C188">
            <v>5</v>
          </cell>
          <cell r="D188" t="str">
            <v>BCS</v>
          </cell>
          <cell r="E188" t="str">
            <v>M</v>
          </cell>
          <cell r="F188" t="str">
            <v>JV</v>
          </cell>
          <cell r="G188" t="str">
            <v>JV BOYS</v>
          </cell>
        </row>
        <row r="189">
          <cell r="A189">
            <v>632</v>
          </cell>
          <cell r="B189" t="str">
            <v>Brody Monaco</v>
          </cell>
          <cell r="C189">
            <v>5</v>
          </cell>
          <cell r="D189" t="str">
            <v>BCS</v>
          </cell>
          <cell r="E189" t="str">
            <v>M</v>
          </cell>
          <cell r="F189" t="str">
            <v>JV</v>
          </cell>
          <cell r="G189" t="str">
            <v>JV BOYS</v>
          </cell>
        </row>
        <row r="190">
          <cell r="A190">
            <v>633</v>
          </cell>
          <cell r="B190" t="str">
            <v>Anthony Edwards</v>
          </cell>
          <cell r="C190">
            <v>6</v>
          </cell>
          <cell r="D190" t="str">
            <v>BCS</v>
          </cell>
          <cell r="E190" t="str">
            <v>M</v>
          </cell>
          <cell r="F190" t="str">
            <v>JV</v>
          </cell>
          <cell r="G190" t="str">
            <v>JV BOYS</v>
          </cell>
        </row>
        <row r="191">
          <cell r="A191">
            <v>634</v>
          </cell>
          <cell r="B191" t="str">
            <v>Raylan Senft</v>
          </cell>
          <cell r="C191">
            <v>6</v>
          </cell>
          <cell r="D191" t="str">
            <v>BCS</v>
          </cell>
          <cell r="E191" t="str">
            <v>M</v>
          </cell>
          <cell r="F191" t="str">
            <v>JV</v>
          </cell>
          <cell r="G191" t="str">
            <v>JV BOYS</v>
          </cell>
        </row>
        <row r="192">
          <cell r="A192">
            <v>635</v>
          </cell>
          <cell r="B192" t="str">
            <v>Matthew Yeager</v>
          </cell>
          <cell r="C192">
            <v>6</v>
          </cell>
          <cell r="D192" t="str">
            <v>BCS</v>
          </cell>
          <cell r="E192" t="str">
            <v>M</v>
          </cell>
          <cell r="F192" t="str">
            <v>JV</v>
          </cell>
          <cell r="G192" t="str">
            <v>JV BOYS</v>
          </cell>
        </row>
        <row r="193">
          <cell r="A193">
            <v>636</v>
          </cell>
          <cell r="B193" t="str">
            <v>Lily Monaco</v>
          </cell>
          <cell r="C193">
            <v>5</v>
          </cell>
          <cell r="D193" t="str">
            <v>BCS</v>
          </cell>
          <cell r="E193" t="str">
            <v>F</v>
          </cell>
          <cell r="F193" t="str">
            <v>JV</v>
          </cell>
          <cell r="G193" t="str">
            <v>JV GIRLS</v>
          </cell>
        </row>
        <row r="194">
          <cell r="A194">
            <v>637</v>
          </cell>
          <cell r="B194" t="str">
            <v>Olivia Yeager</v>
          </cell>
          <cell r="C194">
            <v>5</v>
          </cell>
          <cell r="D194" t="str">
            <v>BCS</v>
          </cell>
          <cell r="E194" t="str">
            <v>F</v>
          </cell>
          <cell r="F194" t="str">
            <v>JV</v>
          </cell>
          <cell r="G194" t="str">
            <v>JV GIRLS</v>
          </cell>
        </row>
        <row r="195">
          <cell r="A195">
            <v>638</v>
          </cell>
          <cell r="B195" t="str">
            <v>Madelyn Miklavic</v>
          </cell>
          <cell r="C195">
            <v>6</v>
          </cell>
          <cell r="D195" t="str">
            <v>BCS</v>
          </cell>
          <cell r="E195" t="str">
            <v>F</v>
          </cell>
          <cell r="F195" t="str">
            <v>JV</v>
          </cell>
          <cell r="G195" t="str">
            <v>JV GIRLS</v>
          </cell>
        </row>
        <row r="196">
          <cell r="A196">
            <v>639</v>
          </cell>
          <cell r="B196" t="str">
            <v>Tommy Edwards</v>
          </cell>
          <cell r="C196">
            <v>8</v>
          </cell>
          <cell r="D196" t="str">
            <v>BCS</v>
          </cell>
          <cell r="E196" t="str">
            <v>M</v>
          </cell>
          <cell r="F196" t="str">
            <v>VARSITY</v>
          </cell>
          <cell r="G196" t="str">
            <v>VARSITY BOYS</v>
          </cell>
        </row>
        <row r="197">
          <cell r="A197">
            <v>640</v>
          </cell>
          <cell r="B197" t="str">
            <v>Theodore Miller</v>
          </cell>
          <cell r="C197">
            <v>8</v>
          </cell>
          <cell r="D197" t="str">
            <v>BCS</v>
          </cell>
          <cell r="E197" t="str">
            <v>M</v>
          </cell>
          <cell r="F197" t="str">
            <v>VARSITY</v>
          </cell>
          <cell r="G197" t="str">
            <v>VARSITY BOYS</v>
          </cell>
        </row>
        <row r="198">
          <cell r="A198">
            <v>641</v>
          </cell>
          <cell r="B198" t="str">
            <v>Derek Ricciardella</v>
          </cell>
          <cell r="C198">
            <v>8</v>
          </cell>
          <cell r="D198" t="str">
            <v>BCS</v>
          </cell>
          <cell r="E198" t="str">
            <v>M</v>
          </cell>
          <cell r="F198" t="str">
            <v>VARSITY</v>
          </cell>
          <cell r="G198" t="str">
            <v>VARSITY BOYS</v>
          </cell>
        </row>
        <row r="199">
          <cell r="A199">
            <v>642</v>
          </cell>
          <cell r="B199" t="str">
            <v>Isabella Krahe</v>
          </cell>
          <cell r="C199">
            <v>7</v>
          </cell>
          <cell r="D199" t="str">
            <v>BCS</v>
          </cell>
          <cell r="E199" t="str">
            <v>F</v>
          </cell>
          <cell r="F199" t="str">
            <v>VARSITY</v>
          </cell>
          <cell r="G199" t="str">
            <v>VARSITY GIRLS</v>
          </cell>
        </row>
        <row r="200">
          <cell r="A200">
            <v>643</v>
          </cell>
          <cell r="B200" t="str">
            <v>Cecelia Livengood</v>
          </cell>
          <cell r="C200">
            <v>7</v>
          </cell>
          <cell r="D200" t="str">
            <v>BCS</v>
          </cell>
          <cell r="E200" t="str">
            <v>F</v>
          </cell>
          <cell r="F200" t="str">
            <v>VARSITY</v>
          </cell>
          <cell r="G200" t="str">
            <v>VARSITY GIRLS</v>
          </cell>
        </row>
        <row r="201">
          <cell r="A201">
            <v>650</v>
          </cell>
          <cell r="B201" t="str">
            <v>Anthony Grady</v>
          </cell>
          <cell r="C201">
            <v>2</v>
          </cell>
          <cell r="D201" t="str">
            <v>BTA</v>
          </cell>
          <cell r="E201" t="str">
            <v>M</v>
          </cell>
          <cell r="F201" t="str">
            <v>DEV</v>
          </cell>
          <cell r="G201" t="str">
            <v>DEV BOYS</v>
          </cell>
        </row>
        <row r="202">
          <cell r="A202">
            <v>651</v>
          </cell>
          <cell r="B202" t="str">
            <v>Connor Pawlowicz</v>
          </cell>
          <cell r="C202">
            <v>2</v>
          </cell>
          <cell r="D202" t="str">
            <v>BTA</v>
          </cell>
          <cell r="E202" t="str">
            <v>M</v>
          </cell>
          <cell r="F202" t="str">
            <v>DEV</v>
          </cell>
          <cell r="G202" t="str">
            <v>DEV BOYS</v>
          </cell>
        </row>
        <row r="203">
          <cell r="A203">
            <v>652</v>
          </cell>
          <cell r="B203" t="str">
            <v>Molly Rose Stephenson</v>
          </cell>
          <cell r="C203">
            <v>2</v>
          </cell>
          <cell r="D203" t="str">
            <v>BTA</v>
          </cell>
          <cell r="E203" t="str">
            <v>F</v>
          </cell>
          <cell r="F203" t="str">
            <v>DEV</v>
          </cell>
          <cell r="G203" t="str">
            <v>DEV GIRLS</v>
          </cell>
        </row>
        <row r="204">
          <cell r="A204">
            <v>653</v>
          </cell>
          <cell r="B204" t="str">
            <v>Gabby Skrbin</v>
          </cell>
          <cell r="C204">
            <v>2</v>
          </cell>
          <cell r="D204" t="str">
            <v>BTA</v>
          </cell>
          <cell r="E204" t="str">
            <v>F</v>
          </cell>
          <cell r="F204" t="str">
            <v>DEV</v>
          </cell>
          <cell r="G204" t="str">
            <v>DEV GIRLS</v>
          </cell>
        </row>
        <row r="205">
          <cell r="A205">
            <v>654</v>
          </cell>
          <cell r="B205" t="str">
            <v>Grace Bandurski</v>
          </cell>
          <cell r="C205">
            <v>4</v>
          </cell>
          <cell r="D205" t="str">
            <v>BTA</v>
          </cell>
          <cell r="E205" t="str">
            <v>F</v>
          </cell>
          <cell r="F205" t="str">
            <v>DEV</v>
          </cell>
          <cell r="G205" t="str">
            <v>DEV GIRLS</v>
          </cell>
        </row>
        <row r="206">
          <cell r="A206">
            <v>655</v>
          </cell>
          <cell r="B206" t="str">
            <v>Juliet Kibler</v>
          </cell>
          <cell r="C206">
            <v>4</v>
          </cell>
          <cell r="D206" t="str">
            <v>BTA</v>
          </cell>
          <cell r="E206" t="str">
            <v>F</v>
          </cell>
          <cell r="F206" t="str">
            <v>DEV</v>
          </cell>
          <cell r="G206" t="str">
            <v>DEV GIRLS</v>
          </cell>
        </row>
        <row r="207">
          <cell r="A207">
            <v>656</v>
          </cell>
          <cell r="B207" t="str">
            <v>Audrey Kibler</v>
          </cell>
          <cell r="C207">
            <v>4</v>
          </cell>
          <cell r="D207" t="str">
            <v>BTA</v>
          </cell>
          <cell r="E207" t="str">
            <v>F</v>
          </cell>
          <cell r="F207" t="str">
            <v>DEV</v>
          </cell>
          <cell r="G207" t="str">
            <v>DEV GIRLS</v>
          </cell>
        </row>
        <row r="208">
          <cell r="A208">
            <v>657</v>
          </cell>
          <cell r="B208" t="str">
            <v>Dylan Straub</v>
          </cell>
          <cell r="C208">
            <v>4</v>
          </cell>
          <cell r="D208" t="str">
            <v>BTA</v>
          </cell>
          <cell r="E208" t="str">
            <v>F</v>
          </cell>
          <cell r="F208" t="str">
            <v>DEV</v>
          </cell>
          <cell r="G208" t="str">
            <v>DEV GIRLS</v>
          </cell>
        </row>
        <row r="209">
          <cell r="A209">
            <v>658</v>
          </cell>
          <cell r="B209" t="str">
            <v>Muiriel Tunno</v>
          </cell>
          <cell r="C209">
            <v>4</v>
          </cell>
          <cell r="D209" t="str">
            <v>BTA</v>
          </cell>
          <cell r="E209" t="str">
            <v>F</v>
          </cell>
          <cell r="F209" t="str">
            <v>DEV</v>
          </cell>
          <cell r="G209" t="str">
            <v>DEV GIRLS</v>
          </cell>
        </row>
        <row r="210">
          <cell r="A210">
            <v>659</v>
          </cell>
          <cell r="B210" t="str">
            <v>Noah Bandurski</v>
          </cell>
          <cell r="C210">
            <v>5</v>
          </cell>
          <cell r="D210" t="str">
            <v>BTA</v>
          </cell>
          <cell r="E210" t="str">
            <v>M</v>
          </cell>
          <cell r="F210" t="str">
            <v>JV</v>
          </cell>
          <cell r="G210" t="str">
            <v>JV BOYS</v>
          </cell>
        </row>
        <row r="211">
          <cell r="A211">
            <v>660</v>
          </cell>
          <cell r="B211" t="str">
            <v>Franceso Papa</v>
          </cell>
          <cell r="C211">
            <v>5</v>
          </cell>
          <cell r="D211" t="str">
            <v>BTA</v>
          </cell>
          <cell r="E211" t="str">
            <v>M</v>
          </cell>
          <cell r="F211" t="str">
            <v>JV</v>
          </cell>
          <cell r="G211" t="str">
            <v>JV BOYS</v>
          </cell>
        </row>
        <row r="212">
          <cell r="A212">
            <v>661</v>
          </cell>
          <cell r="B212" t="str">
            <v>Ryan Chase</v>
          </cell>
          <cell r="C212">
            <v>5</v>
          </cell>
          <cell r="D212" t="str">
            <v>BTA</v>
          </cell>
          <cell r="E212" t="str">
            <v>M</v>
          </cell>
          <cell r="F212" t="str">
            <v>JV</v>
          </cell>
          <cell r="G212" t="str">
            <v>JV BOYS</v>
          </cell>
        </row>
        <row r="213">
          <cell r="A213">
            <v>662</v>
          </cell>
          <cell r="B213" t="str">
            <v>Jaidlyn Megill</v>
          </cell>
          <cell r="C213">
            <v>5</v>
          </cell>
          <cell r="D213" t="str">
            <v>BTA</v>
          </cell>
          <cell r="E213" t="str">
            <v>F</v>
          </cell>
          <cell r="F213" t="str">
            <v>JV</v>
          </cell>
          <cell r="G213" t="str">
            <v>JV GIRLS</v>
          </cell>
        </row>
        <row r="214">
          <cell r="A214">
            <v>663</v>
          </cell>
          <cell r="B214" t="str">
            <v>Katalina Barnett</v>
          </cell>
          <cell r="C214">
            <v>5</v>
          </cell>
          <cell r="D214" t="str">
            <v>BTA</v>
          </cell>
          <cell r="E214" t="str">
            <v>F</v>
          </cell>
          <cell r="F214" t="str">
            <v>JV</v>
          </cell>
          <cell r="G214" t="str">
            <v>JV GIRLS</v>
          </cell>
        </row>
        <row r="215">
          <cell r="A215">
            <v>664</v>
          </cell>
          <cell r="B215" t="str">
            <v>Whitney Luka</v>
          </cell>
          <cell r="C215">
            <v>6</v>
          </cell>
          <cell r="D215" t="str">
            <v>BTA</v>
          </cell>
          <cell r="E215" t="str">
            <v>F</v>
          </cell>
          <cell r="F215" t="str">
            <v>JV</v>
          </cell>
          <cell r="G215" t="str">
            <v>JV GIRLS</v>
          </cell>
        </row>
        <row r="216">
          <cell r="A216">
            <v>665</v>
          </cell>
          <cell r="B216" t="str">
            <v>Franchesca Rudl</v>
          </cell>
          <cell r="C216">
            <v>6</v>
          </cell>
          <cell r="D216" t="str">
            <v>BTA</v>
          </cell>
          <cell r="E216" t="str">
            <v>F</v>
          </cell>
          <cell r="F216" t="str">
            <v>JV</v>
          </cell>
          <cell r="G216" t="str">
            <v>JV GIRLS</v>
          </cell>
        </row>
        <row r="217">
          <cell r="A217">
            <v>667</v>
          </cell>
          <cell r="B217" t="str">
            <v>Allie Scheerbaum</v>
          </cell>
          <cell r="C217">
            <v>6</v>
          </cell>
          <cell r="D217" t="str">
            <v>BTA</v>
          </cell>
          <cell r="E217" t="str">
            <v>F</v>
          </cell>
          <cell r="F217" t="str">
            <v>JV</v>
          </cell>
          <cell r="G217" t="str">
            <v>JV GIRLS</v>
          </cell>
        </row>
        <row r="218">
          <cell r="A218">
            <v>668</v>
          </cell>
          <cell r="B218" t="str">
            <v>Arria Shannon</v>
          </cell>
          <cell r="C218">
            <v>6</v>
          </cell>
          <cell r="D218" t="str">
            <v>BTA</v>
          </cell>
          <cell r="E218" t="str">
            <v>F</v>
          </cell>
          <cell r="F218" t="str">
            <v>JV</v>
          </cell>
          <cell r="G218" t="str">
            <v>JV GIRLS</v>
          </cell>
        </row>
        <row r="219">
          <cell r="A219">
            <v>669</v>
          </cell>
          <cell r="B219" t="str">
            <v>Reagan Straub</v>
          </cell>
          <cell r="C219">
            <v>6</v>
          </cell>
          <cell r="D219" t="str">
            <v>BTA</v>
          </cell>
          <cell r="E219" t="str">
            <v>F</v>
          </cell>
          <cell r="F219" t="str">
            <v>JV</v>
          </cell>
          <cell r="G219" t="str">
            <v>JV GIRLS</v>
          </cell>
        </row>
        <row r="220">
          <cell r="A220">
            <v>670</v>
          </cell>
          <cell r="B220" t="str">
            <v>Andrew Pillar</v>
          </cell>
          <cell r="C220">
            <v>8</v>
          </cell>
          <cell r="D220" t="str">
            <v>BTA</v>
          </cell>
          <cell r="E220" t="str">
            <v>M</v>
          </cell>
          <cell r="F220" t="str">
            <v>VARSITY</v>
          </cell>
          <cell r="G220" t="str">
            <v>VARSITY BOYS</v>
          </cell>
        </row>
        <row r="221">
          <cell r="A221">
            <v>671</v>
          </cell>
          <cell r="B221" t="str">
            <v>James Georgescu</v>
          </cell>
          <cell r="C221">
            <v>8</v>
          </cell>
          <cell r="D221" t="str">
            <v>BTA</v>
          </cell>
          <cell r="E221" t="str">
            <v>M</v>
          </cell>
          <cell r="F221" t="str">
            <v>VARSITY</v>
          </cell>
          <cell r="G221" t="str">
            <v>VARSITY BOYS</v>
          </cell>
        </row>
        <row r="222">
          <cell r="A222">
            <v>672</v>
          </cell>
          <cell r="B222" t="str">
            <v>Lucas Kibler</v>
          </cell>
          <cell r="C222">
            <v>8</v>
          </cell>
          <cell r="D222" t="str">
            <v>BTA</v>
          </cell>
          <cell r="E222" t="str">
            <v>M</v>
          </cell>
          <cell r="F222" t="str">
            <v>VARSITY</v>
          </cell>
          <cell r="G222" t="str">
            <v>VARSITY BOYS</v>
          </cell>
        </row>
        <row r="223">
          <cell r="A223">
            <v>673</v>
          </cell>
          <cell r="B223" t="str">
            <v>Robert Smith</v>
          </cell>
          <cell r="C223">
            <v>8</v>
          </cell>
          <cell r="D223" t="str">
            <v>BTA</v>
          </cell>
          <cell r="E223" t="str">
            <v>M</v>
          </cell>
          <cell r="F223" t="str">
            <v>VARSITY</v>
          </cell>
          <cell r="G223" t="str">
            <v>VARSITY BOYS</v>
          </cell>
        </row>
        <row r="224">
          <cell r="A224">
            <v>674</v>
          </cell>
          <cell r="B224" t="str">
            <v>Colin Miller</v>
          </cell>
          <cell r="C224">
            <v>8</v>
          </cell>
          <cell r="D224" t="str">
            <v>BTA</v>
          </cell>
          <cell r="E224" t="str">
            <v>M</v>
          </cell>
          <cell r="F224" t="str">
            <v>VARSITY</v>
          </cell>
          <cell r="G224" t="str">
            <v>VARSITY BOYS</v>
          </cell>
        </row>
        <row r="225">
          <cell r="A225">
            <v>675</v>
          </cell>
          <cell r="B225" t="str">
            <v>Connor Little</v>
          </cell>
          <cell r="C225">
            <v>8</v>
          </cell>
          <cell r="D225" t="str">
            <v>BTA</v>
          </cell>
          <cell r="E225" t="str">
            <v>M</v>
          </cell>
          <cell r="F225" t="str">
            <v>VARSITY</v>
          </cell>
          <cell r="G225" t="str">
            <v>VARSITY BOYS</v>
          </cell>
        </row>
        <row r="226">
          <cell r="A226">
            <v>676</v>
          </cell>
          <cell r="B226" t="str">
            <v>Ashlyn Murray</v>
          </cell>
          <cell r="C226">
            <v>7</v>
          </cell>
          <cell r="D226" t="str">
            <v>BTA</v>
          </cell>
          <cell r="E226" t="str">
            <v>F</v>
          </cell>
          <cell r="F226" t="str">
            <v>VARSITY</v>
          </cell>
          <cell r="G226" t="str">
            <v>VARSITY GIRLS</v>
          </cell>
        </row>
        <row r="227">
          <cell r="A227">
            <v>677</v>
          </cell>
          <cell r="B227" t="str">
            <v>Annalise Good</v>
          </cell>
          <cell r="C227">
            <v>8</v>
          </cell>
          <cell r="D227" t="str">
            <v>BTA</v>
          </cell>
          <cell r="E227" t="str">
            <v>F</v>
          </cell>
          <cell r="F227" t="str">
            <v>VARSITY</v>
          </cell>
          <cell r="G227" t="str">
            <v>VARSITY GIRLS</v>
          </cell>
        </row>
        <row r="228">
          <cell r="A228">
            <v>678</v>
          </cell>
          <cell r="B228" t="str">
            <v>Kaylie Mitchell</v>
          </cell>
          <cell r="C228">
            <v>8</v>
          </cell>
          <cell r="D228" t="str">
            <v>BTA</v>
          </cell>
          <cell r="E228" t="str">
            <v>F</v>
          </cell>
          <cell r="F228" t="str">
            <v>VARSITY</v>
          </cell>
          <cell r="G228" t="str">
            <v>VARSITY GIRLS</v>
          </cell>
        </row>
        <row r="229">
          <cell r="A229">
            <v>679</v>
          </cell>
          <cell r="B229" t="str">
            <v>Callie Kandravy</v>
          </cell>
          <cell r="C229">
            <v>8</v>
          </cell>
          <cell r="D229" t="str">
            <v>BTA</v>
          </cell>
          <cell r="E229" t="str">
            <v>F</v>
          </cell>
          <cell r="F229" t="str">
            <v>VARSITY</v>
          </cell>
          <cell r="G229" t="str">
            <v>VARSITY GIRLS</v>
          </cell>
        </row>
        <row r="230">
          <cell r="A230">
            <v>680</v>
          </cell>
          <cell r="B230" t="str">
            <v>Cayden Ferguson</v>
          </cell>
          <cell r="C230">
            <v>8</v>
          </cell>
          <cell r="D230" t="str">
            <v>BTA</v>
          </cell>
          <cell r="E230" t="str">
            <v>F</v>
          </cell>
          <cell r="F230" t="str">
            <v>VARSITY</v>
          </cell>
          <cell r="G230" t="str">
            <v>VARSITY GIRLS</v>
          </cell>
        </row>
        <row r="231">
          <cell r="A231">
            <v>681</v>
          </cell>
          <cell r="B231" t="str">
            <v>Jillian Jones</v>
          </cell>
          <cell r="C231">
            <v>8</v>
          </cell>
          <cell r="D231" t="str">
            <v>BTA</v>
          </cell>
          <cell r="E231" t="str">
            <v>F</v>
          </cell>
          <cell r="F231" t="str">
            <v>VARSITY</v>
          </cell>
          <cell r="G231" t="str">
            <v>VARSITY GIRLS</v>
          </cell>
        </row>
        <row r="232">
          <cell r="A232">
            <v>682</v>
          </cell>
          <cell r="B232" t="str">
            <v>Claire Bandurski</v>
          </cell>
          <cell r="C232">
            <v>8</v>
          </cell>
          <cell r="D232" t="str">
            <v>BTA</v>
          </cell>
          <cell r="E232" t="str">
            <v>F</v>
          </cell>
          <cell r="F232" t="str">
            <v>VARSITY</v>
          </cell>
          <cell r="G232" t="str">
            <v>VARSITY GIRLS</v>
          </cell>
        </row>
        <row r="233">
          <cell r="A233">
            <v>683</v>
          </cell>
          <cell r="B233" t="str">
            <v>Alana Eiler</v>
          </cell>
          <cell r="C233">
            <v>8</v>
          </cell>
          <cell r="D233" t="str">
            <v>BTA</v>
          </cell>
          <cell r="E233" t="str">
            <v>F</v>
          </cell>
          <cell r="F233" t="str">
            <v>VARSITY</v>
          </cell>
          <cell r="G233" t="str">
            <v>VARSITY GIRLS</v>
          </cell>
        </row>
        <row r="234">
          <cell r="A234">
            <v>684</v>
          </cell>
          <cell r="B234" t="str">
            <v>Caroline Tatar</v>
          </cell>
          <cell r="C234">
            <v>8</v>
          </cell>
          <cell r="D234" t="str">
            <v>BTA</v>
          </cell>
          <cell r="E234" t="str">
            <v>F</v>
          </cell>
          <cell r="F234" t="str">
            <v>VARSITY</v>
          </cell>
          <cell r="G234" t="str">
            <v>VARSITY GIRLS</v>
          </cell>
        </row>
        <row r="235">
          <cell r="A235">
            <v>825</v>
          </cell>
          <cell r="B235" t="str">
            <v>Gabriel Altieri</v>
          </cell>
          <cell r="C235">
            <v>1</v>
          </cell>
          <cell r="D235" t="str">
            <v>GAA</v>
          </cell>
          <cell r="E235" t="str">
            <v>M</v>
          </cell>
          <cell r="F235" t="str">
            <v>DEV</v>
          </cell>
          <cell r="G235" t="str">
            <v>DEV BOYS</v>
          </cell>
        </row>
        <row r="236">
          <cell r="A236">
            <v>826</v>
          </cell>
          <cell r="B236" t="str">
            <v>Jude Bays</v>
          </cell>
          <cell r="C236">
            <v>1</v>
          </cell>
          <cell r="D236" t="str">
            <v>GAA</v>
          </cell>
          <cell r="E236" t="str">
            <v>M</v>
          </cell>
          <cell r="F236" t="str">
            <v>DEV</v>
          </cell>
          <cell r="G236" t="str">
            <v>DEV BOYS</v>
          </cell>
        </row>
        <row r="237">
          <cell r="A237">
            <v>827</v>
          </cell>
          <cell r="B237" t="str">
            <v>Giorgio Brandy</v>
          </cell>
          <cell r="C237">
            <v>1</v>
          </cell>
          <cell r="D237" t="str">
            <v>GAA</v>
          </cell>
          <cell r="E237" t="str">
            <v>M</v>
          </cell>
          <cell r="F237" t="str">
            <v>DEV</v>
          </cell>
          <cell r="G237" t="str">
            <v>DEV BOYS</v>
          </cell>
        </row>
        <row r="238">
          <cell r="A238">
            <v>828</v>
          </cell>
          <cell r="B238" t="str">
            <v>Henry Cerchiaro</v>
          </cell>
          <cell r="C238">
            <v>1</v>
          </cell>
          <cell r="D238" t="str">
            <v>GAA</v>
          </cell>
          <cell r="E238" t="str">
            <v>M</v>
          </cell>
          <cell r="F238" t="str">
            <v>DEV</v>
          </cell>
          <cell r="G238" t="str">
            <v>DEV BOYS</v>
          </cell>
        </row>
        <row r="239">
          <cell r="A239">
            <v>829</v>
          </cell>
          <cell r="B239" t="str">
            <v>Michael Cerchiaro</v>
          </cell>
          <cell r="C239">
            <v>1</v>
          </cell>
          <cell r="D239" t="str">
            <v>GAA</v>
          </cell>
          <cell r="E239" t="str">
            <v>M</v>
          </cell>
          <cell r="F239" t="str">
            <v>DEV</v>
          </cell>
          <cell r="G239" t="str">
            <v>DEV BOYS</v>
          </cell>
        </row>
        <row r="240">
          <cell r="A240">
            <v>830</v>
          </cell>
          <cell r="B240" t="str">
            <v>Dante Garrett</v>
          </cell>
          <cell r="C240">
            <v>1</v>
          </cell>
          <cell r="D240" t="str">
            <v>GAA</v>
          </cell>
          <cell r="E240" t="str">
            <v>M</v>
          </cell>
          <cell r="F240" t="str">
            <v>DEV</v>
          </cell>
          <cell r="G240" t="str">
            <v>DEV BOYS</v>
          </cell>
        </row>
        <row r="241">
          <cell r="A241">
            <v>831</v>
          </cell>
          <cell r="B241" t="str">
            <v>Liam Simons</v>
          </cell>
          <cell r="C241">
            <v>1</v>
          </cell>
          <cell r="D241" t="str">
            <v>GAA</v>
          </cell>
          <cell r="E241" t="str">
            <v>M</v>
          </cell>
          <cell r="F241" t="str">
            <v>DEV</v>
          </cell>
          <cell r="G241" t="str">
            <v>DEV BOYS</v>
          </cell>
        </row>
        <row r="242">
          <cell r="A242">
            <v>832</v>
          </cell>
          <cell r="B242" t="str">
            <v>Nash Baker</v>
          </cell>
          <cell r="C242">
            <v>2</v>
          </cell>
          <cell r="D242" t="str">
            <v>GAA</v>
          </cell>
          <cell r="E242" t="str">
            <v>M</v>
          </cell>
          <cell r="F242" t="str">
            <v>DEV</v>
          </cell>
          <cell r="G242" t="str">
            <v>DEV BOYS</v>
          </cell>
        </row>
        <row r="243">
          <cell r="A243">
            <v>833</v>
          </cell>
          <cell r="B243" t="str">
            <v>Jericho Dampil</v>
          </cell>
          <cell r="C243">
            <v>2</v>
          </cell>
          <cell r="D243" t="str">
            <v>GAA</v>
          </cell>
          <cell r="E243" t="str">
            <v>M</v>
          </cell>
          <cell r="F243" t="str">
            <v>DEV</v>
          </cell>
          <cell r="G243" t="str">
            <v>DEV BOYS</v>
          </cell>
        </row>
        <row r="244">
          <cell r="A244">
            <v>834</v>
          </cell>
          <cell r="B244" t="str">
            <v>Brody Dunham</v>
          </cell>
          <cell r="C244">
            <v>2</v>
          </cell>
          <cell r="D244" t="str">
            <v>GAA</v>
          </cell>
          <cell r="E244" t="str">
            <v>M</v>
          </cell>
          <cell r="F244" t="str">
            <v>DEV</v>
          </cell>
          <cell r="G244" t="str">
            <v>DEV BOYS</v>
          </cell>
        </row>
        <row r="245">
          <cell r="A245">
            <v>835</v>
          </cell>
          <cell r="B245" t="str">
            <v>Noah Franc</v>
          </cell>
          <cell r="C245">
            <v>2</v>
          </cell>
          <cell r="D245" t="str">
            <v>GAA</v>
          </cell>
          <cell r="E245" t="str">
            <v>M</v>
          </cell>
          <cell r="F245" t="str">
            <v>DEV</v>
          </cell>
          <cell r="G245" t="str">
            <v>DEV BOYS</v>
          </cell>
        </row>
        <row r="246">
          <cell r="A246">
            <v>836</v>
          </cell>
          <cell r="B246" t="str">
            <v>Sammy Lombardo</v>
          </cell>
          <cell r="C246">
            <v>2</v>
          </cell>
          <cell r="D246" t="str">
            <v>GAA</v>
          </cell>
          <cell r="E246" t="str">
            <v>M</v>
          </cell>
          <cell r="F246" t="str">
            <v>DEV</v>
          </cell>
          <cell r="G246" t="str">
            <v>DEV BOYS</v>
          </cell>
        </row>
        <row r="247">
          <cell r="A247">
            <v>837</v>
          </cell>
          <cell r="B247" t="str">
            <v>Zachary McGovern</v>
          </cell>
          <cell r="C247">
            <v>2</v>
          </cell>
          <cell r="D247" t="str">
            <v>GAA</v>
          </cell>
          <cell r="E247" t="str">
            <v>M</v>
          </cell>
          <cell r="F247" t="str">
            <v>DEV</v>
          </cell>
          <cell r="G247" t="str">
            <v>DEV BOYS</v>
          </cell>
        </row>
        <row r="248">
          <cell r="A248">
            <v>838</v>
          </cell>
          <cell r="B248" t="str">
            <v>Declan McMeekin</v>
          </cell>
          <cell r="C248">
            <v>2</v>
          </cell>
          <cell r="D248" t="str">
            <v>GAA</v>
          </cell>
          <cell r="E248" t="str">
            <v>M</v>
          </cell>
          <cell r="F248" t="str">
            <v>DEV</v>
          </cell>
          <cell r="G248" t="str">
            <v>DEV BOYS</v>
          </cell>
        </row>
        <row r="249">
          <cell r="A249">
            <v>839</v>
          </cell>
          <cell r="B249" t="str">
            <v>Gavin Molinero</v>
          </cell>
          <cell r="C249">
            <v>2</v>
          </cell>
          <cell r="D249" t="str">
            <v>GAA</v>
          </cell>
          <cell r="E249" t="str">
            <v>M</v>
          </cell>
          <cell r="F249" t="str">
            <v>DEV</v>
          </cell>
          <cell r="G249" t="str">
            <v>DEV BOYS</v>
          </cell>
        </row>
        <row r="250">
          <cell r="A250">
            <v>840</v>
          </cell>
          <cell r="B250" t="str">
            <v>Nolan Selepack</v>
          </cell>
          <cell r="C250">
            <v>2</v>
          </cell>
          <cell r="D250" t="str">
            <v>GAA</v>
          </cell>
          <cell r="E250" t="str">
            <v>M</v>
          </cell>
          <cell r="F250" t="str">
            <v>DEV</v>
          </cell>
          <cell r="G250" t="str">
            <v>DEV BOYS</v>
          </cell>
        </row>
        <row r="251">
          <cell r="A251">
            <v>841</v>
          </cell>
          <cell r="B251" t="str">
            <v>Joseph Cerchiaro</v>
          </cell>
          <cell r="C251">
            <v>3</v>
          </cell>
          <cell r="D251" t="str">
            <v>GAA</v>
          </cell>
          <cell r="E251" t="str">
            <v>M</v>
          </cell>
          <cell r="F251" t="str">
            <v>DEV</v>
          </cell>
          <cell r="G251" t="str">
            <v>DEV BOYS</v>
          </cell>
        </row>
        <row r="252">
          <cell r="A252">
            <v>842</v>
          </cell>
          <cell r="B252" t="str">
            <v>Alex Cwiklik</v>
          </cell>
          <cell r="C252">
            <v>3</v>
          </cell>
          <cell r="D252" t="str">
            <v>GAA</v>
          </cell>
          <cell r="E252" t="str">
            <v>M</v>
          </cell>
          <cell r="F252" t="str">
            <v>DEV</v>
          </cell>
          <cell r="G252" t="str">
            <v>DEV BOYS</v>
          </cell>
        </row>
        <row r="253">
          <cell r="A253">
            <v>843</v>
          </cell>
          <cell r="B253" t="str">
            <v>Robert Drew</v>
          </cell>
          <cell r="C253">
            <v>3</v>
          </cell>
          <cell r="D253" t="str">
            <v>GAA</v>
          </cell>
          <cell r="E253" t="str">
            <v>M</v>
          </cell>
          <cell r="F253" t="str">
            <v>DEV</v>
          </cell>
          <cell r="G253" t="str">
            <v>DEV BOYS</v>
          </cell>
        </row>
        <row r="254">
          <cell r="A254">
            <v>844</v>
          </cell>
          <cell r="B254" t="str">
            <v>Zeke Harris</v>
          </cell>
          <cell r="C254">
            <v>3</v>
          </cell>
          <cell r="D254" t="str">
            <v>GAA</v>
          </cell>
          <cell r="E254" t="str">
            <v>M</v>
          </cell>
          <cell r="F254" t="str">
            <v>DEV</v>
          </cell>
          <cell r="G254" t="str">
            <v>DEV BOYS</v>
          </cell>
        </row>
        <row r="255">
          <cell r="A255">
            <v>845</v>
          </cell>
          <cell r="B255" t="str">
            <v>Finley Kim</v>
          </cell>
          <cell r="C255">
            <v>3</v>
          </cell>
          <cell r="D255" t="str">
            <v>GAA</v>
          </cell>
          <cell r="E255" t="str">
            <v>M</v>
          </cell>
          <cell r="F255" t="str">
            <v>DEV</v>
          </cell>
          <cell r="G255" t="str">
            <v>DEV BOYS</v>
          </cell>
        </row>
        <row r="256">
          <cell r="A256">
            <v>846</v>
          </cell>
          <cell r="B256" t="str">
            <v>Grayson Lyle</v>
          </cell>
          <cell r="C256">
            <v>3</v>
          </cell>
          <cell r="D256" t="str">
            <v>GAA</v>
          </cell>
          <cell r="E256" t="str">
            <v>M</v>
          </cell>
          <cell r="F256" t="str">
            <v>DEV</v>
          </cell>
          <cell r="G256" t="str">
            <v>DEV BOYS</v>
          </cell>
        </row>
        <row r="257">
          <cell r="A257">
            <v>847</v>
          </cell>
          <cell r="B257" t="str">
            <v>Jonah Bays</v>
          </cell>
          <cell r="C257">
            <v>4</v>
          </cell>
          <cell r="D257" t="str">
            <v>GAA</v>
          </cell>
          <cell r="E257" t="str">
            <v>M</v>
          </cell>
          <cell r="F257" t="str">
            <v>DEV</v>
          </cell>
          <cell r="G257" t="str">
            <v>DEV BOYS</v>
          </cell>
        </row>
        <row r="258">
          <cell r="A258">
            <v>848</v>
          </cell>
          <cell r="B258" t="str">
            <v>Sawyer Glickman</v>
          </cell>
          <cell r="C258">
            <v>4</v>
          </cell>
          <cell r="D258" t="str">
            <v>GAA</v>
          </cell>
          <cell r="E258" t="str">
            <v>M</v>
          </cell>
          <cell r="F258" t="str">
            <v>DEV</v>
          </cell>
          <cell r="G258" t="str">
            <v>DEV BOYS</v>
          </cell>
        </row>
        <row r="259">
          <cell r="A259">
            <v>849</v>
          </cell>
          <cell r="B259" t="str">
            <v>Quincy Harris</v>
          </cell>
          <cell r="C259">
            <v>4</v>
          </cell>
          <cell r="D259" t="str">
            <v>GAA</v>
          </cell>
          <cell r="E259" t="str">
            <v>M</v>
          </cell>
          <cell r="F259" t="str">
            <v>DEV</v>
          </cell>
          <cell r="G259" t="str">
            <v>DEV BOYS</v>
          </cell>
        </row>
        <row r="260">
          <cell r="A260">
            <v>850</v>
          </cell>
          <cell r="B260" t="str">
            <v>Zayden King</v>
          </cell>
          <cell r="C260">
            <v>4</v>
          </cell>
          <cell r="D260" t="str">
            <v>GAA</v>
          </cell>
          <cell r="E260" t="str">
            <v>M</v>
          </cell>
          <cell r="F260" t="str">
            <v>DEV</v>
          </cell>
          <cell r="G260" t="str">
            <v>DEV BOYS</v>
          </cell>
        </row>
        <row r="261">
          <cell r="A261">
            <v>851</v>
          </cell>
          <cell r="B261" t="str">
            <v>Charlie Lombardo</v>
          </cell>
          <cell r="C261">
            <v>4</v>
          </cell>
          <cell r="D261" t="str">
            <v>GAA</v>
          </cell>
          <cell r="E261" t="str">
            <v>M</v>
          </cell>
          <cell r="F261" t="str">
            <v>DEV</v>
          </cell>
          <cell r="G261" t="str">
            <v>DEV BOYS</v>
          </cell>
        </row>
        <row r="262">
          <cell r="A262">
            <v>852</v>
          </cell>
          <cell r="B262" t="str">
            <v>Carter Ranick</v>
          </cell>
          <cell r="C262">
            <v>4</v>
          </cell>
          <cell r="D262" t="str">
            <v>GAA</v>
          </cell>
          <cell r="E262" t="str">
            <v>M</v>
          </cell>
          <cell r="F262" t="str">
            <v>DEV</v>
          </cell>
          <cell r="G262" t="str">
            <v>DEV BOYS</v>
          </cell>
        </row>
        <row r="263">
          <cell r="A263">
            <v>853</v>
          </cell>
          <cell r="B263" t="str">
            <v>Romeo Kihumbu</v>
          </cell>
          <cell r="C263">
            <v>0</v>
          </cell>
          <cell r="D263" t="str">
            <v>GAA</v>
          </cell>
          <cell r="E263" t="str">
            <v>M</v>
          </cell>
          <cell r="F263" t="str">
            <v>DEV</v>
          </cell>
          <cell r="G263" t="str">
            <v>DEV BOYS</v>
          </cell>
        </row>
        <row r="264">
          <cell r="A264">
            <v>854</v>
          </cell>
          <cell r="B264" t="str">
            <v>Briele Calabrese</v>
          </cell>
          <cell r="C264">
            <v>1</v>
          </cell>
          <cell r="D264" t="str">
            <v>GAA</v>
          </cell>
          <cell r="E264" t="str">
            <v>F</v>
          </cell>
          <cell r="F264" t="str">
            <v>DEV</v>
          </cell>
          <cell r="G264" t="str">
            <v>DEV GIRLS</v>
          </cell>
        </row>
        <row r="265">
          <cell r="A265">
            <v>855</v>
          </cell>
          <cell r="B265" t="str">
            <v>Brooklyn Dunham</v>
          </cell>
          <cell r="C265">
            <v>1</v>
          </cell>
          <cell r="D265" t="str">
            <v>GAA</v>
          </cell>
          <cell r="E265" t="str">
            <v>F</v>
          </cell>
          <cell r="F265" t="str">
            <v>DEV</v>
          </cell>
          <cell r="G265" t="str">
            <v>DEV GIRLS</v>
          </cell>
        </row>
        <row r="266">
          <cell r="A266">
            <v>856</v>
          </cell>
          <cell r="B266" t="str">
            <v>Deklynn Gurtner</v>
          </cell>
          <cell r="C266">
            <v>1</v>
          </cell>
          <cell r="D266" t="str">
            <v>GAA</v>
          </cell>
          <cell r="E266" t="str">
            <v>F</v>
          </cell>
          <cell r="F266" t="str">
            <v>DEV</v>
          </cell>
          <cell r="G266" t="str">
            <v>DEV GIRLS</v>
          </cell>
        </row>
        <row r="267">
          <cell r="A267">
            <v>857</v>
          </cell>
          <cell r="B267" t="str">
            <v>Leona Harris</v>
          </cell>
          <cell r="C267">
            <v>1</v>
          </cell>
          <cell r="D267" t="str">
            <v>GAA</v>
          </cell>
          <cell r="E267" t="str">
            <v>F</v>
          </cell>
          <cell r="F267" t="str">
            <v>DEV</v>
          </cell>
          <cell r="G267" t="str">
            <v>DEV GIRLS</v>
          </cell>
        </row>
        <row r="268">
          <cell r="A268">
            <v>858</v>
          </cell>
          <cell r="B268" t="str">
            <v>Addyson Horn</v>
          </cell>
          <cell r="C268">
            <v>1</v>
          </cell>
          <cell r="D268" t="str">
            <v>GAA</v>
          </cell>
          <cell r="E268" t="str">
            <v>F</v>
          </cell>
          <cell r="F268" t="str">
            <v>DEV</v>
          </cell>
          <cell r="G268" t="str">
            <v>DEV GIRLS</v>
          </cell>
        </row>
        <row r="269">
          <cell r="A269">
            <v>859</v>
          </cell>
          <cell r="B269" t="str">
            <v>Tatum Kinneman</v>
          </cell>
          <cell r="C269">
            <v>1</v>
          </cell>
          <cell r="D269" t="str">
            <v>GAA</v>
          </cell>
          <cell r="E269" t="str">
            <v>F</v>
          </cell>
          <cell r="F269" t="str">
            <v>DEV</v>
          </cell>
          <cell r="G269" t="str">
            <v>DEV GIRLS</v>
          </cell>
        </row>
        <row r="270">
          <cell r="A270">
            <v>860</v>
          </cell>
          <cell r="B270" t="str">
            <v>Rukia Lyle</v>
          </cell>
          <cell r="C270">
            <v>1</v>
          </cell>
          <cell r="D270" t="str">
            <v>GAA</v>
          </cell>
          <cell r="E270" t="str">
            <v>F</v>
          </cell>
          <cell r="F270" t="str">
            <v>DEV</v>
          </cell>
          <cell r="G270" t="str">
            <v>DEV GIRLS</v>
          </cell>
        </row>
        <row r="271">
          <cell r="A271">
            <v>861</v>
          </cell>
          <cell r="B271" t="str">
            <v>Londyn Nixon</v>
          </cell>
          <cell r="C271">
            <v>1</v>
          </cell>
          <cell r="D271" t="str">
            <v>GAA</v>
          </cell>
          <cell r="E271" t="str">
            <v>F</v>
          </cell>
          <cell r="F271" t="str">
            <v>DEV</v>
          </cell>
          <cell r="G271" t="str">
            <v>DEV GIRLS</v>
          </cell>
        </row>
        <row r="272">
          <cell r="A272">
            <v>862</v>
          </cell>
          <cell r="B272" t="str">
            <v>Lyla Nixon</v>
          </cell>
          <cell r="C272">
            <v>1</v>
          </cell>
          <cell r="D272" t="str">
            <v>GAA</v>
          </cell>
          <cell r="E272" t="str">
            <v>F</v>
          </cell>
          <cell r="F272" t="str">
            <v>DEV</v>
          </cell>
          <cell r="G272" t="str">
            <v>DEV GIRLS</v>
          </cell>
        </row>
        <row r="273">
          <cell r="A273">
            <v>863</v>
          </cell>
          <cell r="B273" t="str">
            <v>Callie Ranick</v>
          </cell>
          <cell r="C273">
            <v>1</v>
          </cell>
          <cell r="D273" t="str">
            <v>GAA</v>
          </cell>
          <cell r="E273" t="str">
            <v>F</v>
          </cell>
          <cell r="F273" t="str">
            <v>DEV</v>
          </cell>
          <cell r="G273" t="str">
            <v>DEV GIRLS</v>
          </cell>
        </row>
        <row r="274">
          <cell r="A274">
            <v>864</v>
          </cell>
          <cell r="B274" t="str">
            <v>Ansley Schiff</v>
          </cell>
          <cell r="C274">
            <v>1</v>
          </cell>
          <cell r="D274" t="str">
            <v>GAA</v>
          </cell>
          <cell r="E274" t="str">
            <v>F</v>
          </cell>
          <cell r="F274" t="str">
            <v>DEV</v>
          </cell>
          <cell r="G274" t="str">
            <v>DEV GIRLS</v>
          </cell>
        </row>
        <row r="275">
          <cell r="A275">
            <v>865</v>
          </cell>
          <cell r="B275" t="str">
            <v>Sheila Deery</v>
          </cell>
          <cell r="C275">
            <v>2</v>
          </cell>
          <cell r="D275" t="str">
            <v>GAA</v>
          </cell>
          <cell r="E275" t="str">
            <v>F</v>
          </cell>
          <cell r="F275" t="str">
            <v>DEV</v>
          </cell>
          <cell r="G275" t="str">
            <v>DEV GIRLS</v>
          </cell>
        </row>
        <row r="276">
          <cell r="A276">
            <v>866</v>
          </cell>
          <cell r="B276" t="str">
            <v>Nadia Fuchs</v>
          </cell>
          <cell r="C276">
            <v>2</v>
          </cell>
          <cell r="D276" t="str">
            <v>GAA</v>
          </cell>
          <cell r="E276" t="str">
            <v>F</v>
          </cell>
          <cell r="F276" t="str">
            <v>DEV</v>
          </cell>
          <cell r="G276" t="str">
            <v>DEV GIRLS</v>
          </cell>
        </row>
        <row r="277">
          <cell r="A277">
            <v>867</v>
          </cell>
          <cell r="B277" t="str">
            <v>Tegan Gorchock</v>
          </cell>
          <cell r="C277">
            <v>2</v>
          </cell>
          <cell r="D277" t="str">
            <v>GAA</v>
          </cell>
          <cell r="E277" t="str">
            <v>F</v>
          </cell>
          <cell r="F277" t="str">
            <v>DEV</v>
          </cell>
          <cell r="G277" t="str">
            <v>DEV GIRLS</v>
          </cell>
        </row>
        <row r="278">
          <cell r="A278">
            <v>868</v>
          </cell>
          <cell r="B278" t="str">
            <v>Lacie Hawkins</v>
          </cell>
          <cell r="C278">
            <v>2</v>
          </cell>
          <cell r="D278" t="str">
            <v>GAA</v>
          </cell>
          <cell r="E278" t="str">
            <v>F</v>
          </cell>
          <cell r="F278" t="str">
            <v>DEV</v>
          </cell>
          <cell r="G278" t="str">
            <v>DEV GIRLS</v>
          </cell>
        </row>
        <row r="279">
          <cell r="A279">
            <v>869</v>
          </cell>
          <cell r="B279" t="str">
            <v>Logan Kinneman</v>
          </cell>
          <cell r="C279">
            <v>2</v>
          </cell>
          <cell r="D279" t="str">
            <v>GAA</v>
          </cell>
          <cell r="E279" t="str">
            <v>F</v>
          </cell>
          <cell r="F279" t="str">
            <v>DEV</v>
          </cell>
          <cell r="G279" t="str">
            <v>DEV GIRLS</v>
          </cell>
        </row>
        <row r="280">
          <cell r="A280">
            <v>870</v>
          </cell>
          <cell r="B280" t="str">
            <v>Carson McKee</v>
          </cell>
          <cell r="C280">
            <v>3</v>
          </cell>
          <cell r="D280" t="str">
            <v>GAA</v>
          </cell>
          <cell r="E280" t="str">
            <v>F</v>
          </cell>
          <cell r="F280" t="str">
            <v>DEV</v>
          </cell>
          <cell r="G280" t="str">
            <v>DEV GIRLS</v>
          </cell>
        </row>
        <row r="281">
          <cell r="A281">
            <v>871</v>
          </cell>
          <cell r="B281" t="str">
            <v>Elle Reinheimer</v>
          </cell>
          <cell r="C281">
            <v>3</v>
          </cell>
          <cell r="D281" t="str">
            <v>GAA</v>
          </cell>
          <cell r="E281" t="str">
            <v>F</v>
          </cell>
          <cell r="F281" t="str">
            <v>DEV</v>
          </cell>
          <cell r="G281" t="str">
            <v>DEV GIRLS</v>
          </cell>
        </row>
        <row r="282">
          <cell r="A282">
            <v>872</v>
          </cell>
          <cell r="B282" t="str">
            <v>Skylar Flora</v>
          </cell>
          <cell r="C282">
            <v>4</v>
          </cell>
          <cell r="D282" t="str">
            <v>GAA</v>
          </cell>
          <cell r="E282" t="str">
            <v>F</v>
          </cell>
          <cell r="F282" t="str">
            <v>DEV</v>
          </cell>
          <cell r="G282" t="str">
            <v>DEV GIRLS</v>
          </cell>
        </row>
        <row r="283">
          <cell r="A283">
            <v>873</v>
          </cell>
          <cell r="B283" t="str">
            <v>Lillian Schiff</v>
          </cell>
          <cell r="C283">
            <v>4</v>
          </cell>
          <cell r="D283" t="str">
            <v>GAA</v>
          </cell>
          <cell r="E283" t="str">
            <v>F</v>
          </cell>
          <cell r="F283" t="str">
            <v>DEV</v>
          </cell>
          <cell r="G283" t="str">
            <v>DEV GIRLS</v>
          </cell>
        </row>
        <row r="284">
          <cell r="A284">
            <v>874</v>
          </cell>
          <cell r="B284" t="str">
            <v>Athena Harris</v>
          </cell>
          <cell r="C284" t="str">
            <v>K</v>
          </cell>
          <cell r="D284" t="str">
            <v>GAA</v>
          </cell>
          <cell r="E284" t="str">
            <v>F</v>
          </cell>
          <cell r="F284" t="str">
            <v>DEV</v>
          </cell>
          <cell r="G284" t="str">
            <v>DEV GIRLS</v>
          </cell>
        </row>
        <row r="285">
          <cell r="A285">
            <v>875</v>
          </cell>
          <cell r="B285" t="str">
            <v>Madelyn  Horn</v>
          </cell>
          <cell r="C285" t="str">
            <v>K</v>
          </cell>
          <cell r="D285" t="str">
            <v>GAA</v>
          </cell>
          <cell r="E285" t="str">
            <v>F</v>
          </cell>
          <cell r="F285" t="str">
            <v>DEV</v>
          </cell>
          <cell r="G285" t="str">
            <v>DEV GIRLS</v>
          </cell>
        </row>
        <row r="286">
          <cell r="A286">
            <v>876</v>
          </cell>
          <cell r="B286" t="str">
            <v>Lyla McMeekin</v>
          </cell>
          <cell r="C286" t="str">
            <v>K</v>
          </cell>
          <cell r="D286" t="str">
            <v>GAA</v>
          </cell>
          <cell r="E286" t="str">
            <v>F</v>
          </cell>
          <cell r="F286" t="str">
            <v>DEV</v>
          </cell>
          <cell r="G286" t="str">
            <v>DEV GIRLS</v>
          </cell>
        </row>
        <row r="287">
          <cell r="A287">
            <v>877</v>
          </cell>
          <cell r="B287" t="str">
            <v>William Batts</v>
          </cell>
          <cell r="C287">
            <v>5</v>
          </cell>
          <cell r="D287" t="str">
            <v>GAA</v>
          </cell>
          <cell r="E287" t="str">
            <v>M</v>
          </cell>
          <cell r="F287" t="str">
            <v>JV</v>
          </cell>
          <cell r="G287" t="str">
            <v>JV BOYS</v>
          </cell>
        </row>
        <row r="288">
          <cell r="A288">
            <v>878</v>
          </cell>
          <cell r="B288" t="str">
            <v>Lorenzo Garrett</v>
          </cell>
          <cell r="C288">
            <v>5</v>
          </cell>
          <cell r="D288" t="str">
            <v>GAA</v>
          </cell>
          <cell r="E288" t="str">
            <v>M</v>
          </cell>
          <cell r="F288" t="str">
            <v>JV</v>
          </cell>
          <cell r="G288" t="str">
            <v>JV BOYS</v>
          </cell>
        </row>
        <row r="289">
          <cell r="A289">
            <v>879</v>
          </cell>
          <cell r="B289" t="str">
            <v>Thomas McGovern</v>
          </cell>
          <cell r="C289">
            <v>5</v>
          </cell>
          <cell r="D289" t="str">
            <v>GAA</v>
          </cell>
          <cell r="E289" t="str">
            <v>M</v>
          </cell>
          <cell r="F289" t="str">
            <v>JV</v>
          </cell>
          <cell r="G289" t="str">
            <v>JV BOYS</v>
          </cell>
        </row>
        <row r="290">
          <cell r="A290">
            <v>880</v>
          </cell>
          <cell r="B290" t="str">
            <v>Nicholas Bays</v>
          </cell>
          <cell r="C290">
            <v>6</v>
          </cell>
          <cell r="D290" t="str">
            <v>GAA</v>
          </cell>
          <cell r="E290" t="str">
            <v>M</v>
          </cell>
          <cell r="F290" t="str">
            <v>JV</v>
          </cell>
          <cell r="G290" t="str">
            <v>JV BOYS</v>
          </cell>
        </row>
        <row r="291">
          <cell r="A291">
            <v>881</v>
          </cell>
          <cell r="B291" t="str">
            <v>Jayden Cain</v>
          </cell>
          <cell r="C291">
            <v>6</v>
          </cell>
          <cell r="D291" t="str">
            <v>GAA</v>
          </cell>
          <cell r="E291" t="str">
            <v>M</v>
          </cell>
          <cell r="F291" t="str">
            <v>JV</v>
          </cell>
          <cell r="G291" t="str">
            <v>JV BOYS</v>
          </cell>
        </row>
        <row r="292">
          <cell r="A292">
            <v>882</v>
          </cell>
          <cell r="B292" t="str">
            <v>Carson Dick</v>
          </cell>
          <cell r="C292">
            <v>6</v>
          </cell>
          <cell r="D292" t="str">
            <v>GAA</v>
          </cell>
          <cell r="E292" t="str">
            <v>M</v>
          </cell>
          <cell r="F292" t="str">
            <v>JV</v>
          </cell>
          <cell r="G292" t="str">
            <v>JV BOYS</v>
          </cell>
        </row>
        <row r="293">
          <cell r="A293">
            <v>883</v>
          </cell>
          <cell r="B293" t="str">
            <v>Joey Hayes</v>
          </cell>
          <cell r="C293">
            <v>6</v>
          </cell>
          <cell r="D293" t="str">
            <v>GAA</v>
          </cell>
          <cell r="E293" t="str">
            <v>M</v>
          </cell>
          <cell r="F293" t="str">
            <v>JV</v>
          </cell>
          <cell r="G293" t="str">
            <v>JV BOYS</v>
          </cell>
        </row>
        <row r="294">
          <cell r="A294">
            <v>884</v>
          </cell>
          <cell r="B294" t="str">
            <v>Christian Kim</v>
          </cell>
          <cell r="C294">
            <v>6</v>
          </cell>
          <cell r="D294" t="str">
            <v>GAA</v>
          </cell>
          <cell r="E294" t="str">
            <v>M</v>
          </cell>
          <cell r="F294" t="str">
            <v>JV</v>
          </cell>
          <cell r="G294" t="str">
            <v>JV BOYS</v>
          </cell>
        </row>
        <row r="295">
          <cell r="A295">
            <v>885</v>
          </cell>
          <cell r="B295" t="str">
            <v>Leo Panza</v>
          </cell>
          <cell r="C295">
            <v>6</v>
          </cell>
          <cell r="D295" t="str">
            <v>GAA</v>
          </cell>
          <cell r="E295" t="str">
            <v>M</v>
          </cell>
          <cell r="F295" t="str">
            <v>JV</v>
          </cell>
          <cell r="G295" t="str">
            <v>JV BOYS</v>
          </cell>
        </row>
        <row r="296">
          <cell r="A296">
            <v>886</v>
          </cell>
          <cell r="B296" t="str">
            <v>David Proch</v>
          </cell>
          <cell r="C296">
            <v>6</v>
          </cell>
          <cell r="D296" t="str">
            <v>GAA</v>
          </cell>
          <cell r="E296" t="str">
            <v>M</v>
          </cell>
          <cell r="F296" t="str">
            <v>JV</v>
          </cell>
          <cell r="G296" t="str">
            <v>JV BOYS</v>
          </cell>
        </row>
        <row r="297">
          <cell r="A297">
            <v>887</v>
          </cell>
          <cell r="B297" t="str">
            <v>Wilder Sargent</v>
          </cell>
          <cell r="C297">
            <v>6</v>
          </cell>
          <cell r="D297" t="str">
            <v>GAA</v>
          </cell>
          <cell r="E297" t="str">
            <v>M</v>
          </cell>
          <cell r="F297" t="str">
            <v>JV</v>
          </cell>
          <cell r="G297" t="str">
            <v>JV BOYS</v>
          </cell>
        </row>
        <row r="298">
          <cell r="A298">
            <v>888</v>
          </cell>
          <cell r="B298" t="str">
            <v>Ryan Stickman</v>
          </cell>
          <cell r="C298">
            <v>6</v>
          </cell>
          <cell r="D298" t="str">
            <v>GAA</v>
          </cell>
          <cell r="E298" t="str">
            <v>M</v>
          </cell>
          <cell r="F298" t="str">
            <v>JV</v>
          </cell>
          <cell r="G298" t="str">
            <v>JV BOYS</v>
          </cell>
        </row>
        <row r="299">
          <cell r="A299">
            <v>889</v>
          </cell>
          <cell r="B299" t="str">
            <v>Regan Barry</v>
          </cell>
          <cell r="C299">
            <v>5</v>
          </cell>
          <cell r="D299" t="str">
            <v>GAA</v>
          </cell>
          <cell r="E299" t="str">
            <v>F</v>
          </cell>
          <cell r="F299" t="str">
            <v>JV</v>
          </cell>
          <cell r="G299" t="str">
            <v>JV GIRLS</v>
          </cell>
        </row>
        <row r="300">
          <cell r="A300">
            <v>890</v>
          </cell>
          <cell r="B300" t="str">
            <v>Anna Cerchiaro</v>
          </cell>
          <cell r="C300">
            <v>5</v>
          </cell>
          <cell r="D300" t="str">
            <v>GAA</v>
          </cell>
          <cell r="E300" t="str">
            <v>F</v>
          </cell>
          <cell r="F300" t="str">
            <v>JV</v>
          </cell>
          <cell r="G300" t="str">
            <v>JV GIRLS</v>
          </cell>
        </row>
        <row r="301">
          <cell r="A301">
            <v>891</v>
          </cell>
          <cell r="B301" t="str">
            <v>Alaina Piaggesi</v>
          </cell>
          <cell r="C301">
            <v>5</v>
          </cell>
          <cell r="D301" t="str">
            <v>GAA</v>
          </cell>
          <cell r="E301" t="str">
            <v>F</v>
          </cell>
          <cell r="F301" t="str">
            <v>JV</v>
          </cell>
          <cell r="G301" t="str">
            <v>JV GIRLS</v>
          </cell>
        </row>
        <row r="302">
          <cell r="A302">
            <v>892</v>
          </cell>
          <cell r="B302" t="str">
            <v>Alia Trombetta</v>
          </cell>
          <cell r="C302">
            <v>5</v>
          </cell>
          <cell r="D302" t="str">
            <v>GAA</v>
          </cell>
          <cell r="E302" t="str">
            <v>F</v>
          </cell>
          <cell r="F302" t="str">
            <v>JV</v>
          </cell>
          <cell r="G302" t="str">
            <v>JV GIRLS</v>
          </cell>
        </row>
        <row r="303">
          <cell r="A303">
            <v>893</v>
          </cell>
          <cell r="B303" t="str">
            <v>Julia Fuchs</v>
          </cell>
          <cell r="C303">
            <v>6</v>
          </cell>
          <cell r="D303" t="str">
            <v>GAA</v>
          </cell>
          <cell r="E303" t="str">
            <v>F</v>
          </cell>
          <cell r="F303" t="str">
            <v>JV</v>
          </cell>
          <cell r="G303" t="str">
            <v>JV GIRLS</v>
          </cell>
        </row>
        <row r="304">
          <cell r="A304">
            <v>894</v>
          </cell>
          <cell r="B304" t="str">
            <v>Elsie Gorchock</v>
          </cell>
          <cell r="C304">
            <v>6</v>
          </cell>
          <cell r="D304" t="str">
            <v>GAA</v>
          </cell>
          <cell r="E304" t="str">
            <v>F</v>
          </cell>
          <cell r="F304" t="str">
            <v>JV</v>
          </cell>
          <cell r="G304" t="str">
            <v>JV GIRLS</v>
          </cell>
        </row>
        <row r="305">
          <cell r="A305">
            <v>895</v>
          </cell>
          <cell r="B305" t="str">
            <v>Olivia Lombardo</v>
          </cell>
          <cell r="C305">
            <v>6</v>
          </cell>
          <cell r="D305" t="str">
            <v>GAA</v>
          </cell>
          <cell r="E305" t="str">
            <v>F</v>
          </cell>
          <cell r="F305" t="str">
            <v>JV</v>
          </cell>
          <cell r="G305" t="str">
            <v>JV GIRLS</v>
          </cell>
        </row>
        <row r="306">
          <cell r="A306">
            <v>896</v>
          </cell>
          <cell r="B306" t="str">
            <v>Amy Stickman</v>
          </cell>
          <cell r="C306">
            <v>6</v>
          </cell>
          <cell r="D306" t="str">
            <v>GAA</v>
          </cell>
          <cell r="E306" t="str">
            <v>F</v>
          </cell>
          <cell r="F306" t="str">
            <v>JV</v>
          </cell>
          <cell r="G306" t="str">
            <v>JV GIRLS</v>
          </cell>
        </row>
        <row r="307">
          <cell r="A307">
            <v>897</v>
          </cell>
          <cell r="B307" t="str">
            <v>Haley Stickman</v>
          </cell>
          <cell r="C307">
            <v>6</v>
          </cell>
          <cell r="D307" t="str">
            <v>GAA</v>
          </cell>
          <cell r="E307" t="str">
            <v>F</v>
          </cell>
          <cell r="F307" t="str">
            <v>JV</v>
          </cell>
          <cell r="G307" t="str">
            <v>JV GIRLS</v>
          </cell>
        </row>
        <row r="308">
          <cell r="A308">
            <v>898</v>
          </cell>
          <cell r="B308" t="str">
            <v>Sara Stickman</v>
          </cell>
          <cell r="C308">
            <v>6</v>
          </cell>
          <cell r="D308" t="str">
            <v>GAA</v>
          </cell>
          <cell r="E308" t="str">
            <v>F</v>
          </cell>
          <cell r="F308" t="str">
            <v>JV</v>
          </cell>
          <cell r="G308" t="str">
            <v>JV GIRLS</v>
          </cell>
        </row>
        <row r="309">
          <cell r="A309">
            <v>899</v>
          </cell>
          <cell r="B309" t="str">
            <v>Travis Anglum</v>
          </cell>
          <cell r="C309">
            <v>7</v>
          </cell>
          <cell r="D309" t="str">
            <v>GAA</v>
          </cell>
          <cell r="E309" t="str">
            <v>M</v>
          </cell>
          <cell r="F309" t="str">
            <v>VARSITY</v>
          </cell>
          <cell r="G309" t="str">
            <v>VARSITY BOYS</v>
          </cell>
        </row>
        <row r="310">
          <cell r="A310">
            <v>900</v>
          </cell>
          <cell r="B310" t="str">
            <v>Oladosu Asambe</v>
          </cell>
          <cell r="C310">
            <v>7</v>
          </cell>
          <cell r="D310" t="str">
            <v>GAA</v>
          </cell>
          <cell r="E310" t="str">
            <v>M</v>
          </cell>
          <cell r="F310" t="str">
            <v>VARSITY</v>
          </cell>
          <cell r="G310" t="str">
            <v>VARSITY BOYS</v>
          </cell>
        </row>
        <row r="311">
          <cell r="A311">
            <v>901</v>
          </cell>
          <cell r="B311" t="str">
            <v>Jude Franc</v>
          </cell>
          <cell r="C311">
            <v>7</v>
          </cell>
          <cell r="D311" t="str">
            <v>GAA</v>
          </cell>
          <cell r="E311" t="str">
            <v>M</v>
          </cell>
          <cell r="F311" t="str">
            <v>VARSITY</v>
          </cell>
          <cell r="G311" t="str">
            <v>VARSITY BOYS</v>
          </cell>
        </row>
        <row r="312">
          <cell r="A312">
            <v>902</v>
          </cell>
          <cell r="B312" t="str">
            <v>Gavin Lenigan</v>
          </cell>
          <cell r="C312">
            <v>7</v>
          </cell>
          <cell r="D312" t="str">
            <v>GAA</v>
          </cell>
          <cell r="E312" t="str">
            <v>M</v>
          </cell>
          <cell r="F312" t="str">
            <v>VARSITY</v>
          </cell>
          <cell r="G312" t="str">
            <v>VARSITY BOYS</v>
          </cell>
        </row>
        <row r="313">
          <cell r="A313">
            <v>903</v>
          </cell>
          <cell r="B313" t="str">
            <v>Simon Mitch</v>
          </cell>
          <cell r="C313">
            <v>7</v>
          </cell>
          <cell r="D313" t="str">
            <v>GAA</v>
          </cell>
          <cell r="E313" t="str">
            <v>M</v>
          </cell>
          <cell r="F313" t="str">
            <v>VARSITY</v>
          </cell>
          <cell r="G313" t="str">
            <v>VARSITY BOYS</v>
          </cell>
        </row>
        <row r="314">
          <cell r="A314">
            <v>904</v>
          </cell>
          <cell r="B314" t="str">
            <v>Grady Molinero</v>
          </cell>
          <cell r="C314">
            <v>7</v>
          </cell>
          <cell r="D314" t="str">
            <v>GAA</v>
          </cell>
          <cell r="E314" t="str">
            <v>M</v>
          </cell>
          <cell r="F314" t="str">
            <v>VARSITY</v>
          </cell>
          <cell r="G314" t="str">
            <v>VARSITY BOYS</v>
          </cell>
        </row>
        <row r="315">
          <cell r="A315">
            <v>905</v>
          </cell>
          <cell r="B315" t="str">
            <v>Daniel Proch</v>
          </cell>
          <cell r="C315">
            <v>7</v>
          </cell>
          <cell r="D315" t="str">
            <v>GAA</v>
          </cell>
          <cell r="E315" t="str">
            <v>M</v>
          </cell>
          <cell r="F315" t="str">
            <v>VARSITY</v>
          </cell>
          <cell r="G315" t="str">
            <v>VARSITY BOYS</v>
          </cell>
        </row>
        <row r="316">
          <cell r="A316">
            <v>906</v>
          </cell>
          <cell r="B316" t="str">
            <v>Dylan Ford</v>
          </cell>
          <cell r="C316">
            <v>8</v>
          </cell>
          <cell r="D316" t="str">
            <v>GAA</v>
          </cell>
          <cell r="E316" t="str">
            <v>M</v>
          </cell>
          <cell r="F316" t="str">
            <v>VARSITY</v>
          </cell>
          <cell r="G316" t="str">
            <v>VARSITY BOYS</v>
          </cell>
        </row>
        <row r="317">
          <cell r="A317">
            <v>907</v>
          </cell>
          <cell r="B317" t="str">
            <v>Jackson Leslie</v>
          </cell>
          <cell r="C317">
            <v>8</v>
          </cell>
          <cell r="D317" t="str">
            <v>GAA</v>
          </cell>
          <cell r="E317" t="str">
            <v>M</v>
          </cell>
          <cell r="F317" t="str">
            <v>VARSITY</v>
          </cell>
          <cell r="G317" t="str">
            <v>VARSITY BOYS</v>
          </cell>
        </row>
        <row r="318">
          <cell r="A318">
            <v>908</v>
          </cell>
          <cell r="B318" t="str">
            <v>Xavier Mar</v>
          </cell>
          <cell r="C318">
            <v>8</v>
          </cell>
          <cell r="D318" t="str">
            <v>GAA</v>
          </cell>
          <cell r="E318" t="str">
            <v>M</v>
          </cell>
          <cell r="F318" t="str">
            <v>VARSITY</v>
          </cell>
          <cell r="G318" t="str">
            <v>VARSITY BOYS</v>
          </cell>
        </row>
        <row r="319">
          <cell r="A319">
            <v>909</v>
          </cell>
          <cell r="B319" t="str">
            <v>Simon Mitch</v>
          </cell>
          <cell r="C319">
            <v>8</v>
          </cell>
          <cell r="D319" t="str">
            <v>GAA</v>
          </cell>
          <cell r="E319" t="str">
            <v>M</v>
          </cell>
          <cell r="F319" t="str">
            <v>VARSITY</v>
          </cell>
          <cell r="G319" t="str">
            <v>VARSITY BOYS</v>
          </cell>
        </row>
        <row r="320">
          <cell r="A320">
            <v>910</v>
          </cell>
          <cell r="B320" t="str">
            <v>Hunter Smith</v>
          </cell>
          <cell r="C320">
            <v>8</v>
          </cell>
          <cell r="D320" t="str">
            <v>GAA</v>
          </cell>
          <cell r="E320" t="str">
            <v>M</v>
          </cell>
          <cell r="F320" t="str">
            <v>VARSITY</v>
          </cell>
          <cell r="G320" t="str">
            <v>VARSITY BOYS</v>
          </cell>
        </row>
        <row r="321">
          <cell r="A321">
            <v>911</v>
          </cell>
          <cell r="B321" t="str">
            <v>Chase Harris</v>
          </cell>
          <cell r="C321">
            <v>8</v>
          </cell>
          <cell r="D321" t="str">
            <v>GAA</v>
          </cell>
          <cell r="E321" t="str">
            <v>M</v>
          </cell>
          <cell r="F321" t="str">
            <v>VARSITY</v>
          </cell>
          <cell r="G321" t="str">
            <v>VARSITY BOYS</v>
          </cell>
        </row>
        <row r="322">
          <cell r="A322">
            <v>912</v>
          </cell>
          <cell r="B322" t="str">
            <v>Chelsey Harris</v>
          </cell>
          <cell r="C322">
            <v>7</v>
          </cell>
          <cell r="D322" t="str">
            <v>GAA</v>
          </cell>
          <cell r="E322" t="str">
            <v>F</v>
          </cell>
          <cell r="F322" t="str">
            <v>VARSITY</v>
          </cell>
          <cell r="G322" t="str">
            <v>VARSITY GIRLS</v>
          </cell>
        </row>
        <row r="323">
          <cell r="A323">
            <v>913</v>
          </cell>
          <cell r="B323" t="str">
            <v>Serenity Harris</v>
          </cell>
          <cell r="C323">
            <v>7</v>
          </cell>
          <cell r="D323" t="str">
            <v>GAA</v>
          </cell>
          <cell r="E323" t="str">
            <v>F</v>
          </cell>
          <cell r="F323" t="str">
            <v>VARSITY</v>
          </cell>
          <cell r="G323" t="str">
            <v>VARSITY GIRLS</v>
          </cell>
        </row>
        <row r="324">
          <cell r="A324">
            <v>914</v>
          </cell>
          <cell r="B324" t="str">
            <v>Eve Reinheimer</v>
          </cell>
          <cell r="C324">
            <v>7</v>
          </cell>
          <cell r="D324" t="str">
            <v>GAA</v>
          </cell>
          <cell r="E324" t="str">
            <v>F</v>
          </cell>
          <cell r="F324" t="str">
            <v>VARSITY</v>
          </cell>
          <cell r="G324" t="str">
            <v>VARSITY GIRLS</v>
          </cell>
        </row>
        <row r="325">
          <cell r="A325">
            <v>915</v>
          </cell>
          <cell r="B325" t="str">
            <v>Halle Reinheimer</v>
          </cell>
          <cell r="C325">
            <v>7</v>
          </cell>
          <cell r="D325" t="str">
            <v>GAA</v>
          </cell>
          <cell r="E325" t="str">
            <v>F</v>
          </cell>
          <cell r="F325" t="str">
            <v>VARSITY</v>
          </cell>
          <cell r="G325" t="str">
            <v>VARSITY GIRLS</v>
          </cell>
        </row>
        <row r="326">
          <cell r="A326">
            <v>916</v>
          </cell>
          <cell r="B326" t="str">
            <v>Isla Spinelli</v>
          </cell>
          <cell r="C326">
            <v>7</v>
          </cell>
          <cell r="D326" t="str">
            <v>GAA</v>
          </cell>
          <cell r="E326" t="str">
            <v>F</v>
          </cell>
          <cell r="F326" t="str">
            <v>VARSITY</v>
          </cell>
          <cell r="G326" t="str">
            <v>VARSITY GIRLS</v>
          </cell>
        </row>
        <row r="327">
          <cell r="A327">
            <v>917</v>
          </cell>
          <cell r="B327" t="str">
            <v>Eliana Cornetti</v>
          </cell>
          <cell r="C327">
            <v>8</v>
          </cell>
          <cell r="D327" t="str">
            <v>GAA</v>
          </cell>
          <cell r="E327" t="str">
            <v>F</v>
          </cell>
          <cell r="F327" t="str">
            <v>VARSITY</v>
          </cell>
          <cell r="G327" t="str">
            <v>VARSITY GIRLS</v>
          </cell>
        </row>
        <row r="328">
          <cell r="A328">
            <v>918</v>
          </cell>
          <cell r="B328" t="str">
            <v>Bridget Fraino</v>
          </cell>
          <cell r="C328">
            <v>8</v>
          </cell>
          <cell r="D328" t="str">
            <v>GAA</v>
          </cell>
          <cell r="E328" t="str">
            <v>F</v>
          </cell>
          <cell r="F328" t="str">
            <v>VARSITY</v>
          </cell>
          <cell r="G328" t="str">
            <v>VARSITY GIRLS</v>
          </cell>
        </row>
        <row r="329">
          <cell r="A329">
            <v>919</v>
          </cell>
          <cell r="B329" t="str">
            <v>Maria Fuchs</v>
          </cell>
          <cell r="C329">
            <v>8</v>
          </cell>
          <cell r="D329" t="str">
            <v>GAA</v>
          </cell>
          <cell r="E329" t="str">
            <v>F</v>
          </cell>
          <cell r="F329" t="str">
            <v>VARSITY</v>
          </cell>
          <cell r="G329" t="str">
            <v>VARSITY GIRLS</v>
          </cell>
        </row>
        <row r="330">
          <cell r="A330">
            <v>920</v>
          </cell>
          <cell r="B330" t="str">
            <v>Julia Piaggesi</v>
          </cell>
          <cell r="C330">
            <v>8</v>
          </cell>
          <cell r="D330" t="str">
            <v>GAA</v>
          </cell>
          <cell r="E330" t="str">
            <v>F</v>
          </cell>
          <cell r="F330" t="str">
            <v>VARSITY</v>
          </cell>
          <cell r="G330" t="str">
            <v>VARSITY GIRLS</v>
          </cell>
        </row>
        <row r="331">
          <cell r="A331">
            <v>921</v>
          </cell>
          <cell r="B331" t="str">
            <v>Fiona Shipley</v>
          </cell>
          <cell r="C331">
            <v>8</v>
          </cell>
          <cell r="D331" t="str">
            <v>GAA</v>
          </cell>
          <cell r="E331" t="str">
            <v>F</v>
          </cell>
          <cell r="F331" t="str">
            <v>VARSITY</v>
          </cell>
          <cell r="G331" t="str">
            <v>VARSITY GIRLS</v>
          </cell>
        </row>
        <row r="332">
          <cell r="A332">
            <v>922</v>
          </cell>
          <cell r="B332" t="str">
            <v>Juliet Snover</v>
          </cell>
          <cell r="C332">
            <v>8</v>
          </cell>
          <cell r="D332" t="str">
            <v>GAA</v>
          </cell>
          <cell r="E332" t="str">
            <v>F</v>
          </cell>
          <cell r="F332" t="str">
            <v>VARSITY</v>
          </cell>
          <cell r="G332" t="str">
            <v>VARSITY GIRLS</v>
          </cell>
        </row>
        <row r="333">
          <cell r="A333">
            <v>923</v>
          </cell>
          <cell r="B333" t="str">
            <v>Macie Trombetta</v>
          </cell>
          <cell r="C333">
            <v>8</v>
          </cell>
          <cell r="D333" t="str">
            <v>GAA</v>
          </cell>
          <cell r="E333" t="str">
            <v>F</v>
          </cell>
          <cell r="F333" t="str">
            <v>VARSITY</v>
          </cell>
          <cell r="G333" t="str">
            <v>VARSITY GIRLS</v>
          </cell>
        </row>
        <row r="334">
          <cell r="A334">
            <v>924</v>
          </cell>
          <cell r="B334" t="str">
            <v>Isabella Trosky</v>
          </cell>
          <cell r="C334">
            <v>8</v>
          </cell>
          <cell r="D334" t="str">
            <v>GAA</v>
          </cell>
          <cell r="E334" t="str">
            <v>F</v>
          </cell>
          <cell r="F334" t="str">
            <v>VARSITY</v>
          </cell>
          <cell r="G334" t="str">
            <v>VARSITY GIRLS</v>
          </cell>
        </row>
        <row r="335">
          <cell r="A335">
            <v>935</v>
          </cell>
          <cell r="B335" t="str">
            <v>KEITH FISCHER</v>
          </cell>
          <cell r="C335">
            <v>3</v>
          </cell>
          <cell r="D335" t="str">
            <v>HCA</v>
          </cell>
          <cell r="E335" t="str">
            <v>M</v>
          </cell>
          <cell r="F335" t="str">
            <v>DEV</v>
          </cell>
          <cell r="G335" t="str">
            <v>DEV BOYS</v>
          </cell>
        </row>
        <row r="336">
          <cell r="A336">
            <v>936</v>
          </cell>
          <cell r="B336" t="str">
            <v>NOLAN LEVINE</v>
          </cell>
          <cell r="C336">
            <v>3</v>
          </cell>
          <cell r="D336" t="str">
            <v>HCA</v>
          </cell>
          <cell r="E336" t="str">
            <v>M</v>
          </cell>
          <cell r="F336" t="str">
            <v>DEV</v>
          </cell>
          <cell r="G336" t="str">
            <v>DEV BOYS</v>
          </cell>
        </row>
        <row r="337">
          <cell r="A337">
            <v>937</v>
          </cell>
          <cell r="B337" t="str">
            <v>JACKSON STUDEBAKER</v>
          </cell>
          <cell r="C337">
            <v>3</v>
          </cell>
          <cell r="D337" t="str">
            <v>HCA</v>
          </cell>
          <cell r="E337" t="str">
            <v>M</v>
          </cell>
          <cell r="F337" t="str">
            <v>DEV</v>
          </cell>
          <cell r="G337" t="str">
            <v>DEV BOYS</v>
          </cell>
        </row>
        <row r="338">
          <cell r="A338">
            <v>938</v>
          </cell>
          <cell r="B338" t="str">
            <v>SEBASTIAN LEMON</v>
          </cell>
          <cell r="C338">
            <v>4</v>
          </cell>
          <cell r="D338" t="str">
            <v>HCA</v>
          </cell>
          <cell r="E338" t="str">
            <v>M</v>
          </cell>
          <cell r="F338" t="str">
            <v>DEV</v>
          </cell>
          <cell r="G338" t="str">
            <v>DEV BOYS</v>
          </cell>
        </row>
        <row r="339">
          <cell r="A339">
            <v>939</v>
          </cell>
          <cell r="B339" t="str">
            <v>JUDE SYLVESTER</v>
          </cell>
          <cell r="C339">
            <v>4</v>
          </cell>
          <cell r="D339" t="str">
            <v>HCA</v>
          </cell>
          <cell r="E339" t="str">
            <v>M</v>
          </cell>
          <cell r="F339" t="str">
            <v>DEV</v>
          </cell>
          <cell r="G339" t="str">
            <v>DEV BOYS</v>
          </cell>
        </row>
        <row r="340">
          <cell r="A340">
            <v>940</v>
          </cell>
          <cell r="B340" t="str">
            <v>AVA EGERTER</v>
          </cell>
          <cell r="C340">
            <v>3</v>
          </cell>
          <cell r="D340" t="str">
            <v>HCA</v>
          </cell>
          <cell r="E340" t="str">
            <v>F</v>
          </cell>
          <cell r="F340" t="str">
            <v>DEV</v>
          </cell>
          <cell r="G340" t="str">
            <v>DEV GIRLS</v>
          </cell>
        </row>
        <row r="341">
          <cell r="A341">
            <v>941</v>
          </cell>
          <cell r="B341" t="str">
            <v>LOUISA MCDEVITT</v>
          </cell>
          <cell r="C341">
            <v>3</v>
          </cell>
          <cell r="D341" t="str">
            <v>HCA</v>
          </cell>
          <cell r="E341" t="str">
            <v>F</v>
          </cell>
          <cell r="F341" t="str">
            <v>DEV</v>
          </cell>
          <cell r="G341" t="str">
            <v>DEV GIRLS</v>
          </cell>
        </row>
        <row r="342">
          <cell r="A342">
            <v>942</v>
          </cell>
          <cell r="B342" t="str">
            <v>CLAIRE ODONNELL</v>
          </cell>
          <cell r="C342">
            <v>3</v>
          </cell>
          <cell r="D342" t="str">
            <v>HCA</v>
          </cell>
          <cell r="E342" t="str">
            <v>F</v>
          </cell>
          <cell r="F342" t="str">
            <v>DEV</v>
          </cell>
          <cell r="G342" t="str">
            <v>DEV GIRLS</v>
          </cell>
        </row>
        <row r="343">
          <cell r="A343">
            <v>943</v>
          </cell>
          <cell r="B343" t="str">
            <v>GWEN TARASI</v>
          </cell>
          <cell r="C343">
            <v>3</v>
          </cell>
          <cell r="D343" t="str">
            <v>HCA</v>
          </cell>
          <cell r="E343" t="str">
            <v>F</v>
          </cell>
          <cell r="F343" t="str">
            <v>DEV</v>
          </cell>
          <cell r="G343" t="str">
            <v>DEV GIRLS</v>
          </cell>
        </row>
        <row r="344">
          <cell r="A344">
            <v>944</v>
          </cell>
          <cell r="B344" t="str">
            <v>KATE TARASI</v>
          </cell>
          <cell r="C344">
            <v>3</v>
          </cell>
          <cell r="D344" t="str">
            <v>HCA</v>
          </cell>
          <cell r="E344" t="str">
            <v>F</v>
          </cell>
          <cell r="F344" t="str">
            <v>DEV</v>
          </cell>
          <cell r="G344" t="str">
            <v>DEV GIRLS</v>
          </cell>
        </row>
        <row r="345">
          <cell r="A345">
            <v>945</v>
          </cell>
          <cell r="B345" t="str">
            <v>ALAINA DEAL</v>
          </cell>
          <cell r="C345">
            <v>4</v>
          </cell>
          <cell r="D345" t="str">
            <v>HCA</v>
          </cell>
          <cell r="E345" t="str">
            <v>F</v>
          </cell>
          <cell r="F345" t="str">
            <v>DEV</v>
          </cell>
          <cell r="G345" t="str">
            <v>DEV GIRLS</v>
          </cell>
        </row>
        <row r="346">
          <cell r="A346">
            <v>946</v>
          </cell>
          <cell r="B346" t="str">
            <v>LEXI FRISCO</v>
          </cell>
          <cell r="C346">
            <v>4</v>
          </cell>
          <cell r="D346" t="str">
            <v>HCA</v>
          </cell>
          <cell r="E346" t="str">
            <v>F</v>
          </cell>
          <cell r="F346" t="str">
            <v>DEV</v>
          </cell>
          <cell r="G346" t="str">
            <v>DEV GIRLS</v>
          </cell>
        </row>
        <row r="347">
          <cell r="A347">
            <v>947</v>
          </cell>
          <cell r="B347" t="str">
            <v>MAURA JOYCE</v>
          </cell>
          <cell r="C347">
            <v>4</v>
          </cell>
          <cell r="D347" t="str">
            <v>HCA</v>
          </cell>
          <cell r="E347" t="str">
            <v>F</v>
          </cell>
          <cell r="F347" t="str">
            <v>DEV</v>
          </cell>
          <cell r="G347" t="str">
            <v>DEV GIRLS</v>
          </cell>
        </row>
        <row r="348">
          <cell r="A348">
            <v>948</v>
          </cell>
          <cell r="B348" t="str">
            <v>MATTHEW DIAMOND</v>
          </cell>
          <cell r="C348">
            <v>5</v>
          </cell>
          <cell r="D348" t="str">
            <v>HCA</v>
          </cell>
          <cell r="E348" t="str">
            <v>M</v>
          </cell>
          <cell r="F348" t="str">
            <v>JV</v>
          </cell>
          <cell r="G348" t="str">
            <v>JV BOYS</v>
          </cell>
        </row>
        <row r="349">
          <cell r="A349">
            <v>949</v>
          </cell>
          <cell r="B349" t="str">
            <v>JAMES FISCHER</v>
          </cell>
          <cell r="C349">
            <v>5</v>
          </cell>
          <cell r="D349" t="str">
            <v>HCA</v>
          </cell>
          <cell r="E349" t="str">
            <v>M</v>
          </cell>
          <cell r="F349" t="str">
            <v>JV</v>
          </cell>
          <cell r="G349" t="str">
            <v>JV BOYS</v>
          </cell>
        </row>
        <row r="350">
          <cell r="A350">
            <v>950</v>
          </cell>
          <cell r="B350" t="str">
            <v>DANTE SPAGNOLO</v>
          </cell>
          <cell r="C350">
            <v>5</v>
          </cell>
          <cell r="D350" t="str">
            <v>HCA</v>
          </cell>
          <cell r="E350" t="str">
            <v>M</v>
          </cell>
          <cell r="F350" t="str">
            <v>JV</v>
          </cell>
          <cell r="G350" t="str">
            <v>JV BOYS</v>
          </cell>
        </row>
        <row r="351">
          <cell r="A351">
            <v>951</v>
          </cell>
          <cell r="B351" t="str">
            <v>DILLON CARTER</v>
          </cell>
          <cell r="C351">
            <v>6</v>
          </cell>
          <cell r="D351" t="str">
            <v>HCA</v>
          </cell>
          <cell r="E351" t="str">
            <v>M</v>
          </cell>
          <cell r="F351" t="str">
            <v>JV</v>
          </cell>
          <cell r="G351" t="str">
            <v>JV BOYS</v>
          </cell>
        </row>
        <row r="352">
          <cell r="A352">
            <v>952</v>
          </cell>
          <cell r="B352" t="str">
            <v>JACK MAHONY</v>
          </cell>
          <cell r="C352">
            <v>6</v>
          </cell>
          <cell r="D352" t="str">
            <v>HCA</v>
          </cell>
          <cell r="E352" t="str">
            <v>M</v>
          </cell>
          <cell r="F352" t="str">
            <v>JV</v>
          </cell>
          <cell r="G352" t="str">
            <v>JV BOYS</v>
          </cell>
        </row>
        <row r="353">
          <cell r="A353">
            <v>953</v>
          </cell>
          <cell r="B353" t="str">
            <v>ISAAC MCDEVITT</v>
          </cell>
          <cell r="C353">
            <v>6</v>
          </cell>
          <cell r="D353" t="str">
            <v>HCA</v>
          </cell>
          <cell r="E353" t="str">
            <v>M</v>
          </cell>
          <cell r="F353" t="str">
            <v>JV</v>
          </cell>
          <cell r="G353" t="str">
            <v>JV BOYS</v>
          </cell>
        </row>
        <row r="354">
          <cell r="A354">
            <v>954</v>
          </cell>
          <cell r="B354" t="str">
            <v>DANIEL ODONNELL</v>
          </cell>
          <cell r="C354">
            <v>6</v>
          </cell>
          <cell r="D354" t="str">
            <v>HCA</v>
          </cell>
          <cell r="E354" t="str">
            <v>M</v>
          </cell>
          <cell r="F354" t="str">
            <v>JV</v>
          </cell>
          <cell r="G354" t="str">
            <v>JV BOYS</v>
          </cell>
        </row>
        <row r="355">
          <cell r="A355">
            <v>955</v>
          </cell>
          <cell r="B355" t="str">
            <v>GRACE MCCLELLAND</v>
          </cell>
          <cell r="C355">
            <v>6</v>
          </cell>
          <cell r="D355" t="str">
            <v>HCA</v>
          </cell>
          <cell r="E355" t="str">
            <v>F</v>
          </cell>
          <cell r="F355" t="str">
            <v>JV</v>
          </cell>
          <cell r="G355" t="str">
            <v>JV GIRLS</v>
          </cell>
        </row>
        <row r="356">
          <cell r="A356">
            <v>956</v>
          </cell>
          <cell r="B356" t="str">
            <v>MATTHEW FRISCO</v>
          </cell>
          <cell r="C356">
            <v>7</v>
          </cell>
          <cell r="D356" t="str">
            <v>HCA</v>
          </cell>
          <cell r="E356" t="str">
            <v>M</v>
          </cell>
          <cell r="F356" t="str">
            <v>VARSITY</v>
          </cell>
          <cell r="G356" t="str">
            <v>VARSITY BOYS</v>
          </cell>
        </row>
        <row r="357">
          <cell r="A357">
            <v>957</v>
          </cell>
          <cell r="B357" t="str">
            <v>JEREMIAH LEMON</v>
          </cell>
          <cell r="C357">
            <v>7</v>
          </cell>
          <cell r="D357" t="str">
            <v>HCA</v>
          </cell>
          <cell r="E357" t="str">
            <v>M</v>
          </cell>
          <cell r="F357" t="str">
            <v>VARSITY</v>
          </cell>
          <cell r="G357" t="str">
            <v>VARSITY BOYS</v>
          </cell>
        </row>
        <row r="358">
          <cell r="A358">
            <v>958</v>
          </cell>
          <cell r="B358" t="str">
            <v>FRANK FISCHER</v>
          </cell>
          <cell r="C358">
            <v>8</v>
          </cell>
          <cell r="D358" t="str">
            <v>HCA</v>
          </cell>
          <cell r="E358" t="str">
            <v>M</v>
          </cell>
          <cell r="F358" t="str">
            <v>VARSITY</v>
          </cell>
          <cell r="G358" t="str">
            <v>VARSITY BOYS</v>
          </cell>
        </row>
        <row r="359">
          <cell r="A359">
            <v>959</v>
          </cell>
          <cell r="B359" t="str">
            <v>ANTHONY FRISCO</v>
          </cell>
          <cell r="C359">
            <v>8</v>
          </cell>
          <cell r="D359" t="str">
            <v>HCA</v>
          </cell>
          <cell r="E359" t="str">
            <v>M</v>
          </cell>
          <cell r="F359" t="str">
            <v>VARSITY</v>
          </cell>
          <cell r="G359" t="str">
            <v>VARSITY BOYS</v>
          </cell>
        </row>
        <row r="360">
          <cell r="A360">
            <v>960</v>
          </cell>
          <cell r="B360" t="str">
            <v>WILLIE MAHONY</v>
          </cell>
          <cell r="C360">
            <v>8</v>
          </cell>
          <cell r="D360" t="str">
            <v>HCA</v>
          </cell>
          <cell r="E360" t="str">
            <v>M</v>
          </cell>
          <cell r="F360" t="str">
            <v>VARSITY</v>
          </cell>
          <cell r="G360" t="str">
            <v>VARSITY BOYS</v>
          </cell>
        </row>
        <row r="361">
          <cell r="A361">
            <v>961</v>
          </cell>
          <cell r="B361" t="str">
            <v>JOE MEISSNER</v>
          </cell>
          <cell r="C361">
            <v>8</v>
          </cell>
          <cell r="D361" t="str">
            <v>HCA</v>
          </cell>
          <cell r="E361" t="str">
            <v>M</v>
          </cell>
          <cell r="F361" t="str">
            <v>VARSITY</v>
          </cell>
          <cell r="G361" t="str">
            <v>VARSITY BOYS</v>
          </cell>
        </row>
        <row r="362">
          <cell r="A362">
            <v>962</v>
          </cell>
          <cell r="B362" t="str">
            <v>ROMAN SPAGNOLO</v>
          </cell>
          <cell r="C362">
            <v>8</v>
          </cell>
          <cell r="D362" t="str">
            <v>HCA</v>
          </cell>
          <cell r="E362" t="str">
            <v>M</v>
          </cell>
          <cell r="F362" t="str">
            <v>VARSITY</v>
          </cell>
          <cell r="G362" t="str">
            <v>VARSITY BOYS</v>
          </cell>
        </row>
        <row r="363">
          <cell r="A363">
            <v>963</v>
          </cell>
          <cell r="B363" t="str">
            <v>SANTINO STUDENY</v>
          </cell>
          <cell r="C363">
            <v>8</v>
          </cell>
          <cell r="D363" t="str">
            <v>HCA</v>
          </cell>
          <cell r="E363" t="str">
            <v>M</v>
          </cell>
          <cell r="F363" t="str">
            <v>VARSITY</v>
          </cell>
          <cell r="G363" t="str">
            <v>VARSITY BOYS</v>
          </cell>
        </row>
        <row r="364">
          <cell r="A364">
            <v>964</v>
          </cell>
          <cell r="B364" t="str">
            <v>BRIGID JOYCE</v>
          </cell>
          <cell r="C364">
            <v>7</v>
          </cell>
          <cell r="D364" t="str">
            <v>HCA</v>
          </cell>
          <cell r="E364" t="str">
            <v>F</v>
          </cell>
          <cell r="F364" t="str">
            <v>VARSITY</v>
          </cell>
          <cell r="G364" t="str">
            <v>VARSITY GIRLS</v>
          </cell>
        </row>
        <row r="365">
          <cell r="A365">
            <v>965</v>
          </cell>
          <cell r="B365" t="str">
            <v>MGGIE MAHONY</v>
          </cell>
          <cell r="C365">
            <v>7</v>
          </cell>
          <cell r="D365" t="str">
            <v>HCA</v>
          </cell>
          <cell r="E365" t="str">
            <v>F</v>
          </cell>
          <cell r="F365" t="str">
            <v>VARSITY</v>
          </cell>
          <cell r="G365" t="str">
            <v>VARSITY GIRLS</v>
          </cell>
        </row>
        <row r="366">
          <cell r="A366">
            <v>966</v>
          </cell>
          <cell r="B366" t="str">
            <v>ELLA NORDIN</v>
          </cell>
          <cell r="C366">
            <v>7</v>
          </cell>
          <cell r="D366" t="str">
            <v>HCA</v>
          </cell>
          <cell r="E366" t="str">
            <v>F</v>
          </cell>
          <cell r="F366" t="str">
            <v>VARSITY</v>
          </cell>
          <cell r="G366" t="str">
            <v>VARSITY GIRLS</v>
          </cell>
        </row>
        <row r="367">
          <cell r="A367">
            <v>967</v>
          </cell>
          <cell r="B367" t="str">
            <v>MADELINE WORGUL</v>
          </cell>
          <cell r="C367">
            <v>7</v>
          </cell>
          <cell r="D367" t="str">
            <v>HCA</v>
          </cell>
          <cell r="E367" t="str">
            <v>F</v>
          </cell>
          <cell r="F367" t="str">
            <v>VARSITY</v>
          </cell>
          <cell r="G367" t="str">
            <v>VARSITY GIRLS</v>
          </cell>
        </row>
        <row r="368">
          <cell r="A368">
            <v>968</v>
          </cell>
          <cell r="B368" t="str">
            <v>OLIVIA ZORN</v>
          </cell>
          <cell r="C368">
            <v>7</v>
          </cell>
          <cell r="D368" t="str">
            <v>HCA</v>
          </cell>
          <cell r="E368" t="str">
            <v>F</v>
          </cell>
          <cell r="F368" t="str">
            <v>VARSITY</v>
          </cell>
          <cell r="G368" t="str">
            <v>VARSITY GIRLS</v>
          </cell>
        </row>
        <row r="369">
          <cell r="A369">
            <v>969</v>
          </cell>
          <cell r="B369" t="str">
            <v>ABBY DIAMOND</v>
          </cell>
          <cell r="C369">
            <v>8</v>
          </cell>
          <cell r="D369" t="str">
            <v>HCA</v>
          </cell>
          <cell r="E369" t="str">
            <v>F</v>
          </cell>
          <cell r="F369" t="str">
            <v>VARSITY</v>
          </cell>
          <cell r="G369" t="str">
            <v>VARSITY GIRLS</v>
          </cell>
        </row>
        <row r="370">
          <cell r="A370">
            <v>970</v>
          </cell>
          <cell r="B370" t="str">
            <v>RHYAN DVORSKY</v>
          </cell>
          <cell r="C370">
            <v>8</v>
          </cell>
          <cell r="D370" t="str">
            <v>HCA</v>
          </cell>
          <cell r="E370" t="str">
            <v>F</v>
          </cell>
          <cell r="F370" t="str">
            <v>VARSITY</v>
          </cell>
          <cell r="G370" t="str">
            <v>VARSITY GIRLS</v>
          </cell>
        </row>
        <row r="371">
          <cell r="A371">
            <v>971</v>
          </cell>
          <cell r="B371" t="str">
            <v>KELSEY KULIFAY</v>
          </cell>
          <cell r="C371">
            <v>8</v>
          </cell>
          <cell r="D371" t="str">
            <v>HCA</v>
          </cell>
          <cell r="E371" t="str">
            <v>F</v>
          </cell>
          <cell r="F371" t="str">
            <v>VARSITY</v>
          </cell>
          <cell r="G371" t="str">
            <v>VARSITY GIRLS</v>
          </cell>
        </row>
        <row r="372">
          <cell r="A372">
            <v>972</v>
          </cell>
          <cell r="B372" t="str">
            <v>LILY LUU</v>
          </cell>
          <cell r="C372">
            <v>8</v>
          </cell>
          <cell r="D372" t="str">
            <v>HCA</v>
          </cell>
          <cell r="E372" t="str">
            <v>F</v>
          </cell>
          <cell r="F372" t="str">
            <v>VARSITY</v>
          </cell>
          <cell r="G372" t="str">
            <v>VARSITY GIRLS</v>
          </cell>
        </row>
        <row r="373">
          <cell r="A373">
            <v>973</v>
          </cell>
          <cell r="B373" t="str">
            <v>CAROLINE OPIELA</v>
          </cell>
          <cell r="C373">
            <v>8</v>
          </cell>
          <cell r="D373" t="str">
            <v>HCA</v>
          </cell>
          <cell r="E373" t="str">
            <v>F</v>
          </cell>
          <cell r="F373" t="str">
            <v>VARSITY</v>
          </cell>
          <cell r="G373" t="str">
            <v>VARSITY GIRLS</v>
          </cell>
        </row>
        <row r="374">
          <cell r="A374">
            <v>974</v>
          </cell>
          <cell r="B374" t="str">
            <v>KATHRYN RECHTORIK</v>
          </cell>
          <cell r="C374">
            <v>8</v>
          </cell>
          <cell r="D374" t="str">
            <v>HCA</v>
          </cell>
          <cell r="E374" t="str">
            <v>F</v>
          </cell>
          <cell r="F374" t="str">
            <v>VARSITY</v>
          </cell>
          <cell r="G374" t="str">
            <v>VARSITY GIRLS</v>
          </cell>
        </row>
        <row r="375">
          <cell r="A375">
            <v>975</v>
          </cell>
          <cell r="B375" t="str">
            <v>KEALLY ZICKEFOOSE</v>
          </cell>
          <cell r="C375">
            <v>8</v>
          </cell>
          <cell r="D375" t="str">
            <v>HCA</v>
          </cell>
          <cell r="E375" t="str">
            <v>F</v>
          </cell>
          <cell r="F375" t="str">
            <v>VARSITY</v>
          </cell>
          <cell r="G375" t="str">
            <v>VARSITY GIRLS</v>
          </cell>
        </row>
        <row r="376">
          <cell r="A376">
            <v>1250</v>
          </cell>
          <cell r="B376" t="str">
            <v>Jason Shelpman</v>
          </cell>
          <cell r="C376">
            <v>1</v>
          </cell>
          <cell r="D376" t="str">
            <v>NCA</v>
          </cell>
          <cell r="E376" t="str">
            <v>M</v>
          </cell>
          <cell r="F376" t="str">
            <v>DEV</v>
          </cell>
          <cell r="G376" t="str">
            <v>DEV BOYS</v>
          </cell>
        </row>
        <row r="377">
          <cell r="A377">
            <v>1251</v>
          </cell>
          <cell r="B377" t="str">
            <v>Jackson Harper</v>
          </cell>
          <cell r="C377">
            <v>2</v>
          </cell>
          <cell r="D377" t="str">
            <v>NCA</v>
          </cell>
          <cell r="E377" t="str">
            <v>M</v>
          </cell>
          <cell r="F377" t="str">
            <v>DEV</v>
          </cell>
          <cell r="G377" t="str">
            <v>DEV BOYS</v>
          </cell>
        </row>
        <row r="378">
          <cell r="A378">
            <v>1252</v>
          </cell>
          <cell r="B378" t="str">
            <v>Leopold Laneve</v>
          </cell>
          <cell r="C378">
            <v>2</v>
          </cell>
          <cell r="D378" t="str">
            <v>NCA</v>
          </cell>
          <cell r="E378" t="str">
            <v>M</v>
          </cell>
          <cell r="F378" t="str">
            <v>DEV</v>
          </cell>
          <cell r="G378" t="str">
            <v>DEV BOYS</v>
          </cell>
        </row>
        <row r="379">
          <cell r="A379">
            <v>1253</v>
          </cell>
          <cell r="B379" t="str">
            <v>Theodore Stehman</v>
          </cell>
          <cell r="C379">
            <v>2</v>
          </cell>
          <cell r="D379" t="str">
            <v>NCA</v>
          </cell>
          <cell r="E379" t="str">
            <v>M</v>
          </cell>
          <cell r="F379" t="str">
            <v>DEV</v>
          </cell>
          <cell r="G379" t="str">
            <v>DEV BOYS</v>
          </cell>
        </row>
        <row r="380">
          <cell r="A380">
            <v>1254</v>
          </cell>
          <cell r="B380" t="str">
            <v>Kash Missouri</v>
          </cell>
          <cell r="C380">
            <v>3</v>
          </cell>
          <cell r="D380" t="str">
            <v>NCA</v>
          </cell>
          <cell r="E380" t="str">
            <v>M</v>
          </cell>
          <cell r="F380" t="str">
            <v>DEV</v>
          </cell>
          <cell r="G380" t="str">
            <v>DEV BOYS</v>
          </cell>
        </row>
        <row r="381">
          <cell r="A381">
            <v>1255</v>
          </cell>
          <cell r="B381" t="str">
            <v>Jackson Stehman</v>
          </cell>
          <cell r="C381">
            <v>3</v>
          </cell>
          <cell r="D381" t="str">
            <v>NCA</v>
          </cell>
          <cell r="E381" t="str">
            <v>M</v>
          </cell>
          <cell r="F381" t="str">
            <v>DEV</v>
          </cell>
          <cell r="G381" t="str">
            <v>DEV BOYS</v>
          </cell>
        </row>
        <row r="382">
          <cell r="A382">
            <v>1256</v>
          </cell>
          <cell r="B382" t="str">
            <v>Ethan Harper</v>
          </cell>
          <cell r="C382">
            <v>4</v>
          </cell>
          <cell r="D382" t="str">
            <v>NCA</v>
          </cell>
          <cell r="E382" t="str">
            <v>M</v>
          </cell>
          <cell r="F382" t="str">
            <v>DEV</v>
          </cell>
          <cell r="G382" t="str">
            <v>DEV BOYS</v>
          </cell>
        </row>
        <row r="383">
          <cell r="A383">
            <v>1257</v>
          </cell>
          <cell r="B383" t="str">
            <v>Elise Harper</v>
          </cell>
          <cell r="C383">
            <v>1</v>
          </cell>
          <cell r="D383" t="str">
            <v>NCA</v>
          </cell>
          <cell r="E383" t="str">
            <v>F</v>
          </cell>
          <cell r="F383" t="str">
            <v>DEV</v>
          </cell>
          <cell r="G383" t="str">
            <v>DEV GIRLS</v>
          </cell>
        </row>
        <row r="384">
          <cell r="A384">
            <v>1258</v>
          </cell>
          <cell r="B384" t="str">
            <v>Coletta Kozora</v>
          </cell>
          <cell r="C384">
            <v>1</v>
          </cell>
          <cell r="D384" t="str">
            <v>NCA</v>
          </cell>
          <cell r="E384" t="str">
            <v>F</v>
          </cell>
          <cell r="F384" t="str">
            <v>DEV</v>
          </cell>
          <cell r="G384" t="str">
            <v>DEV GIRLS</v>
          </cell>
        </row>
        <row r="385">
          <cell r="A385">
            <v>1259</v>
          </cell>
          <cell r="B385" t="str">
            <v>Mercy Marwood</v>
          </cell>
          <cell r="C385">
            <v>1</v>
          </cell>
          <cell r="D385" t="str">
            <v>NCA</v>
          </cell>
          <cell r="E385" t="str">
            <v>F</v>
          </cell>
          <cell r="F385" t="str">
            <v>DEV</v>
          </cell>
          <cell r="G385" t="str">
            <v>DEV GIRLS</v>
          </cell>
        </row>
        <row r="386">
          <cell r="A386">
            <v>1260</v>
          </cell>
          <cell r="B386" t="str">
            <v>Saraia Patrick</v>
          </cell>
          <cell r="C386">
            <v>1</v>
          </cell>
          <cell r="D386" t="str">
            <v>NCA</v>
          </cell>
          <cell r="E386" t="str">
            <v>F</v>
          </cell>
          <cell r="F386" t="str">
            <v>DEV</v>
          </cell>
          <cell r="G386" t="str">
            <v>DEV GIRLS</v>
          </cell>
        </row>
        <row r="387">
          <cell r="A387">
            <v>1261</v>
          </cell>
          <cell r="B387" t="str">
            <v>Suki Sullivan</v>
          </cell>
          <cell r="C387">
            <v>2</v>
          </cell>
          <cell r="D387" t="str">
            <v>NCA</v>
          </cell>
          <cell r="E387" t="str">
            <v>F</v>
          </cell>
          <cell r="F387" t="str">
            <v>DEV</v>
          </cell>
          <cell r="G387" t="str">
            <v>DEV GIRLS</v>
          </cell>
        </row>
        <row r="388">
          <cell r="A388">
            <v>1262</v>
          </cell>
          <cell r="B388" t="str">
            <v>Madison Tolomeo</v>
          </cell>
          <cell r="C388">
            <v>2</v>
          </cell>
          <cell r="D388" t="str">
            <v>NCA</v>
          </cell>
          <cell r="E388" t="str">
            <v>F</v>
          </cell>
          <cell r="F388" t="str">
            <v>DEV</v>
          </cell>
          <cell r="G388" t="str">
            <v>DEV GIRLS</v>
          </cell>
        </row>
        <row r="389">
          <cell r="A389">
            <v>1263</v>
          </cell>
          <cell r="B389" t="str">
            <v>Ava Holmes</v>
          </cell>
          <cell r="C389">
            <v>3</v>
          </cell>
          <cell r="D389" t="str">
            <v>NCA</v>
          </cell>
          <cell r="E389" t="str">
            <v>F</v>
          </cell>
          <cell r="F389" t="str">
            <v>DEV</v>
          </cell>
          <cell r="G389" t="str">
            <v>DEV GIRLS</v>
          </cell>
        </row>
        <row r="390">
          <cell r="A390">
            <v>1264</v>
          </cell>
          <cell r="B390" t="str">
            <v>Maycie Bane</v>
          </cell>
          <cell r="C390">
            <v>4</v>
          </cell>
          <cell r="D390" t="str">
            <v>NCA</v>
          </cell>
          <cell r="E390" t="str">
            <v>F</v>
          </cell>
          <cell r="F390" t="str">
            <v>DEV</v>
          </cell>
          <cell r="G390" t="str">
            <v>DEV GIRLS</v>
          </cell>
        </row>
        <row r="391">
          <cell r="A391">
            <v>1265</v>
          </cell>
          <cell r="B391" t="str">
            <v>Vienna Caliguire</v>
          </cell>
          <cell r="C391">
            <v>4</v>
          </cell>
          <cell r="D391" t="str">
            <v>NCA</v>
          </cell>
          <cell r="E391" t="str">
            <v>F</v>
          </cell>
          <cell r="F391" t="str">
            <v>DEV</v>
          </cell>
          <cell r="G391" t="str">
            <v>DEV GIRLS</v>
          </cell>
        </row>
        <row r="392">
          <cell r="A392">
            <v>1266</v>
          </cell>
          <cell r="B392" t="str">
            <v>Ava Thompson</v>
          </cell>
          <cell r="C392">
            <v>4</v>
          </cell>
          <cell r="D392" t="str">
            <v>NCA</v>
          </cell>
          <cell r="E392" t="str">
            <v>F</v>
          </cell>
          <cell r="F392" t="str">
            <v>DEV</v>
          </cell>
          <cell r="G392" t="str">
            <v>DEV GIRLS</v>
          </cell>
        </row>
        <row r="393">
          <cell r="A393">
            <v>1267</v>
          </cell>
          <cell r="B393" t="str">
            <v>Brandon Ashley</v>
          </cell>
          <cell r="C393">
            <v>5</v>
          </cell>
          <cell r="D393" t="str">
            <v>NCA</v>
          </cell>
          <cell r="E393" t="str">
            <v>M</v>
          </cell>
          <cell r="F393" t="str">
            <v>JV</v>
          </cell>
          <cell r="G393" t="str">
            <v>JV BOYS</v>
          </cell>
        </row>
        <row r="394">
          <cell r="A394">
            <v>1268</v>
          </cell>
          <cell r="B394" t="str">
            <v>Brayden  Harper</v>
          </cell>
          <cell r="C394">
            <v>5</v>
          </cell>
          <cell r="D394" t="str">
            <v>NCA</v>
          </cell>
          <cell r="E394" t="str">
            <v>M</v>
          </cell>
          <cell r="F394" t="str">
            <v>JV</v>
          </cell>
          <cell r="G394" t="str">
            <v>JV BOYS</v>
          </cell>
        </row>
        <row r="395">
          <cell r="A395">
            <v>1269</v>
          </cell>
          <cell r="B395" t="str">
            <v>Frank Gondak</v>
          </cell>
          <cell r="C395">
            <v>5</v>
          </cell>
          <cell r="D395" t="str">
            <v>NCA</v>
          </cell>
          <cell r="E395" t="str">
            <v>M</v>
          </cell>
          <cell r="F395" t="str">
            <v>JV</v>
          </cell>
          <cell r="G395" t="str">
            <v>JV BOYS</v>
          </cell>
        </row>
        <row r="396">
          <cell r="A396">
            <v>1270</v>
          </cell>
          <cell r="B396" t="str">
            <v>Edward Jaworski</v>
          </cell>
          <cell r="C396">
            <v>5</v>
          </cell>
          <cell r="D396" t="str">
            <v>NCA</v>
          </cell>
          <cell r="E396" t="str">
            <v>M</v>
          </cell>
          <cell r="F396" t="str">
            <v>JV</v>
          </cell>
          <cell r="G396" t="str">
            <v>JV BOYS</v>
          </cell>
        </row>
        <row r="397">
          <cell r="A397">
            <v>1271</v>
          </cell>
          <cell r="B397" t="str">
            <v>Julian  Rice</v>
          </cell>
          <cell r="C397">
            <v>5</v>
          </cell>
          <cell r="D397" t="str">
            <v>NCA</v>
          </cell>
          <cell r="E397" t="str">
            <v>M</v>
          </cell>
          <cell r="F397" t="str">
            <v>JV</v>
          </cell>
          <cell r="G397" t="str">
            <v>JV BOYS</v>
          </cell>
        </row>
        <row r="398">
          <cell r="A398">
            <v>1272</v>
          </cell>
          <cell r="B398" t="str">
            <v>Cash Kozora</v>
          </cell>
          <cell r="C398">
            <v>5</v>
          </cell>
          <cell r="D398" t="str">
            <v>NCA</v>
          </cell>
          <cell r="E398" t="str">
            <v>M</v>
          </cell>
          <cell r="F398" t="str">
            <v>JV</v>
          </cell>
          <cell r="G398" t="str">
            <v>JV BOYS</v>
          </cell>
        </row>
        <row r="399">
          <cell r="A399">
            <v>1273</v>
          </cell>
          <cell r="B399" t="str">
            <v>Ewan Sullivan</v>
          </cell>
          <cell r="C399">
            <v>5</v>
          </cell>
          <cell r="D399" t="str">
            <v>NCA</v>
          </cell>
          <cell r="E399" t="str">
            <v>M</v>
          </cell>
          <cell r="F399" t="str">
            <v>JV</v>
          </cell>
          <cell r="G399" t="str">
            <v>JV BOYS</v>
          </cell>
        </row>
        <row r="400">
          <cell r="A400">
            <v>1274</v>
          </cell>
          <cell r="B400" t="str">
            <v>Austin Bane</v>
          </cell>
          <cell r="C400">
            <v>6</v>
          </cell>
          <cell r="D400" t="str">
            <v>NCA</v>
          </cell>
          <cell r="E400" t="str">
            <v>M</v>
          </cell>
          <cell r="F400" t="str">
            <v>JV</v>
          </cell>
          <cell r="G400" t="str">
            <v>JV BOYS</v>
          </cell>
        </row>
        <row r="401">
          <cell r="A401">
            <v>1275</v>
          </cell>
          <cell r="B401" t="str">
            <v>Hannah Cloonan</v>
          </cell>
          <cell r="C401">
            <v>5</v>
          </cell>
          <cell r="D401" t="str">
            <v>NCA</v>
          </cell>
          <cell r="E401" t="str">
            <v>F</v>
          </cell>
          <cell r="F401" t="str">
            <v>JV</v>
          </cell>
          <cell r="G401" t="str">
            <v>JV GIRLS</v>
          </cell>
        </row>
        <row r="402">
          <cell r="A402">
            <v>1276</v>
          </cell>
          <cell r="B402" t="str">
            <v>Lily Derkach</v>
          </cell>
          <cell r="C402">
            <v>5</v>
          </cell>
          <cell r="D402" t="str">
            <v>NCA</v>
          </cell>
          <cell r="E402" t="str">
            <v>F</v>
          </cell>
          <cell r="F402" t="str">
            <v>JV</v>
          </cell>
          <cell r="G402" t="str">
            <v>JV GIRLS</v>
          </cell>
        </row>
        <row r="403">
          <cell r="A403">
            <v>1277</v>
          </cell>
          <cell r="B403" t="str">
            <v>Johanna  Johnson</v>
          </cell>
          <cell r="C403">
            <v>5</v>
          </cell>
          <cell r="D403" t="str">
            <v>NCA</v>
          </cell>
          <cell r="E403" t="str">
            <v>F</v>
          </cell>
          <cell r="F403" t="str">
            <v>JV</v>
          </cell>
          <cell r="G403" t="str">
            <v>JV GIRLS</v>
          </cell>
        </row>
        <row r="404">
          <cell r="A404">
            <v>1278</v>
          </cell>
          <cell r="B404" t="str">
            <v>Ava Smith</v>
          </cell>
          <cell r="C404">
            <v>5</v>
          </cell>
          <cell r="D404" t="str">
            <v>NCA</v>
          </cell>
          <cell r="E404" t="str">
            <v>F</v>
          </cell>
          <cell r="F404" t="str">
            <v>JV</v>
          </cell>
          <cell r="G404" t="str">
            <v>JV GIRLS</v>
          </cell>
        </row>
        <row r="405">
          <cell r="A405">
            <v>1279</v>
          </cell>
          <cell r="B405" t="str">
            <v>Olivia Wasielewski</v>
          </cell>
          <cell r="C405">
            <v>5</v>
          </cell>
          <cell r="D405" t="str">
            <v>NCA</v>
          </cell>
          <cell r="E405" t="str">
            <v>F</v>
          </cell>
          <cell r="F405" t="str">
            <v>JV</v>
          </cell>
          <cell r="G405" t="str">
            <v>JV GIRLS</v>
          </cell>
        </row>
        <row r="406">
          <cell r="A406">
            <v>1280</v>
          </cell>
          <cell r="B406" t="str">
            <v>Maggie Pyle</v>
          </cell>
          <cell r="C406">
            <v>6</v>
          </cell>
          <cell r="D406" t="str">
            <v>NCA</v>
          </cell>
          <cell r="E406" t="str">
            <v>F</v>
          </cell>
          <cell r="F406" t="str">
            <v>JV</v>
          </cell>
          <cell r="G406" t="str">
            <v>JV GIRLS</v>
          </cell>
        </row>
        <row r="407">
          <cell r="A407">
            <v>1281</v>
          </cell>
          <cell r="B407" t="str">
            <v>Brayden  Bane</v>
          </cell>
          <cell r="C407">
            <v>7</v>
          </cell>
          <cell r="D407" t="str">
            <v>NCA</v>
          </cell>
          <cell r="E407" t="str">
            <v>M</v>
          </cell>
          <cell r="F407" t="str">
            <v>VARSITY</v>
          </cell>
          <cell r="G407" t="str">
            <v>VARSITY BOYS</v>
          </cell>
        </row>
        <row r="408">
          <cell r="A408">
            <v>1282</v>
          </cell>
          <cell r="B408" t="str">
            <v>Maximus  Rossmiller</v>
          </cell>
          <cell r="C408">
            <v>7</v>
          </cell>
          <cell r="D408" t="str">
            <v>NCA</v>
          </cell>
          <cell r="E408" t="str">
            <v>M</v>
          </cell>
          <cell r="F408" t="str">
            <v>VARSITY</v>
          </cell>
          <cell r="G408" t="str">
            <v>VARSITY BOYS</v>
          </cell>
        </row>
        <row r="409">
          <cell r="A409">
            <v>1283</v>
          </cell>
          <cell r="B409" t="str">
            <v>Eddy Hosack</v>
          </cell>
          <cell r="C409">
            <v>8</v>
          </cell>
          <cell r="D409" t="str">
            <v>NCA</v>
          </cell>
          <cell r="E409" t="str">
            <v>M</v>
          </cell>
          <cell r="F409" t="str">
            <v>VARSITY</v>
          </cell>
          <cell r="G409" t="str">
            <v>VARSITY BOYS</v>
          </cell>
        </row>
        <row r="410">
          <cell r="A410">
            <v>1284</v>
          </cell>
          <cell r="B410" t="str">
            <v>Ellie Green</v>
          </cell>
          <cell r="C410">
            <v>7</v>
          </cell>
          <cell r="D410" t="str">
            <v>NCA</v>
          </cell>
          <cell r="E410" t="str">
            <v>F</v>
          </cell>
          <cell r="F410" t="str">
            <v>VARSITY</v>
          </cell>
          <cell r="G410" t="str">
            <v>VARSITY GIRLS</v>
          </cell>
        </row>
        <row r="411">
          <cell r="A411">
            <v>1290</v>
          </cell>
          <cell r="B411" t="str">
            <v>Vincenzo Fox</v>
          </cell>
          <cell r="C411">
            <v>0</v>
          </cell>
          <cell r="D411" t="str">
            <v>OLF</v>
          </cell>
          <cell r="E411" t="str">
            <v>M</v>
          </cell>
          <cell r="F411" t="str">
            <v>DEV</v>
          </cell>
          <cell r="G411" t="str">
            <v>DEV BOYS</v>
          </cell>
        </row>
        <row r="412">
          <cell r="A412">
            <v>1291</v>
          </cell>
          <cell r="B412" t="str">
            <v>Bryce Bell</v>
          </cell>
          <cell r="C412">
            <v>2</v>
          </cell>
          <cell r="D412" t="str">
            <v>OLF</v>
          </cell>
          <cell r="E412" t="str">
            <v>M</v>
          </cell>
          <cell r="F412" t="str">
            <v>DEV</v>
          </cell>
          <cell r="G412" t="str">
            <v>DEV BOYS</v>
          </cell>
        </row>
        <row r="413">
          <cell r="A413">
            <v>1292</v>
          </cell>
          <cell r="B413" t="str">
            <v>Oscar  Glatz</v>
          </cell>
          <cell r="C413">
            <v>2</v>
          </cell>
          <cell r="D413" t="str">
            <v>OLF</v>
          </cell>
          <cell r="E413" t="str">
            <v>M</v>
          </cell>
          <cell r="F413" t="str">
            <v>DEV</v>
          </cell>
          <cell r="G413" t="str">
            <v>DEV BOYS</v>
          </cell>
        </row>
        <row r="414">
          <cell r="A414">
            <v>1293</v>
          </cell>
          <cell r="B414" t="str">
            <v>Charles Fadden</v>
          </cell>
          <cell r="C414">
            <v>3</v>
          </cell>
          <cell r="D414" t="str">
            <v>OLF</v>
          </cell>
          <cell r="E414" t="str">
            <v>M</v>
          </cell>
          <cell r="F414" t="str">
            <v>DEV</v>
          </cell>
          <cell r="G414" t="str">
            <v>DEV BOYS</v>
          </cell>
        </row>
        <row r="415">
          <cell r="A415">
            <v>1294</v>
          </cell>
          <cell r="B415" t="str">
            <v xml:space="preserve">Ava  DelTondo </v>
          </cell>
          <cell r="C415">
            <v>0</v>
          </cell>
          <cell r="D415" t="str">
            <v>OLF</v>
          </cell>
          <cell r="E415" t="str">
            <v>F</v>
          </cell>
          <cell r="F415" t="str">
            <v>DEV</v>
          </cell>
          <cell r="G415" t="str">
            <v>DEV GIRLS</v>
          </cell>
        </row>
        <row r="416">
          <cell r="A416">
            <v>1295</v>
          </cell>
          <cell r="B416" t="str">
            <v>Janna Medovich</v>
          </cell>
          <cell r="C416">
            <v>1</v>
          </cell>
          <cell r="D416" t="str">
            <v>OLF</v>
          </cell>
          <cell r="E416" t="str">
            <v>F</v>
          </cell>
          <cell r="F416" t="str">
            <v>DEV</v>
          </cell>
          <cell r="G416" t="str">
            <v>DEV GIRLS</v>
          </cell>
        </row>
        <row r="417">
          <cell r="A417">
            <v>1296</v>
          </cell>
          <cell r="B417" t="str">
            <v>Charlie Hoschar</v>
          </cell>
          <cell r="C417">
            <v>1</v>
          </cell>
          <cell r="D417" t="str">
            <v>OLF</v>
          </cell>
          <cell r="E417" t="str">
            <v>F</v>
          </cell>
          <cell r="F417" t="str">
            <v>DEV</v>
          </cell>
          <cell r="G417" t="str">
            <v>DEV GIRLS</v>
          </cell>
        </row>
        <row r="418">
          <cell r="A418">
            <v>1297</v>
          </cell>
          <cell r="B418" t="str">
            <v>Scarlet Ferrie</v>
          </cell>
          <cell r="C418">
            <v>2</v>
          </cell>
          <cell r="D418" t="str">
            <v>OLF</v>
          </cell>
          <cell r="E418" t="str">
            <v>F</v>
          </cell>
          <cell r="F418" t="str">
            <v>DEV</v>
          </cell>
          <cell r="G418" t="str">
            <v>DEV GIRLS</v>
          </cell>
        </row>
        <row r="419">
          <cell r="A419">
            <v>1298</v>
          </cell>
          <cell r="B419" t="str">
            <v xml:space="preserve">Annine DiCicco </v>
          </cell>
          <cell r="C419">
            <v>2</v>
          </cell>
          <cell r="D419" t="str">
            <v>OLF</v>
          </cell>
          <cell r="E419" t="str">
            <v>F</v>
          </cell>
          <cell r="F419" t="str">
            <v>DEV</v>
          </cell>
          <cell r="G419" t="str">
            <v>DEV GIRLS</v>
          </cell>
        </row>
        <row r="420">
          <cell r="A420">
            <v>1299</v>
          </cell>
          <cell r="B420" t="str">
            <v>Nora Valerino</v>
          </cell>
          <cell r="C420">
            <v>2</v>
          </cell>
          <cell r="D420" t="str">
            <v>OLF</v>
          </cell>
          <cell r="E420" t="str">
            <v>F</v>
          </cell>
          <cell r="F420" t="str">
            <v>DEV</v>
          </cell>
          <cell r="G420" t="str">
            <v>DEV GIRLS</v>
          </cell>
        </row>
        <row r="421">
          <cell r="A421">
            <v>1300</v>
          </cell>
          <cell r="B421" t="str">
            <v xml:space="preserve">Rosalie Fadden </v>
          </cell>
          <cell r="C421">
            <v>2</v>
          </cell>
          <cell r="D421" t="str">
            <v>OLF</v>
          </cell>
          <cell r="E421" t="str">
            <v>F</v>
          </cell>
          <cell r="F421" t="str">
            <v>DEV</v>
          </cell>
          <cell r="G421" t="str">
            <v>DEV GIRLS</v>
          </cell>
        </row>
        <row r="422">
          <cell r="A422">
            <v>1301</v>
          </cell>
          <cell r="B422" t="str">
            <v>Blair Cockfield</v>
          </cell>
          <cell r="C422">
            <v>3</v>
          </cell>
          <cell r="D422" t="str">
            <v>OLF</v>
          </cell>
          <cell r="E422" t="str">
            <v>F</v>
          </cell>
          <cell r="F422" t="str">
            <v>DEV</v>
          </cell>
          <cell r="G422" t="str">
            <v>DEV GIRLS</v>
          </cell>
        </row>
        <row r="423">
          <cell r="A423">
            <v>1302</v>
          </cell>
          <cell r="B423" t="str">
            <v>Arielle Valvo</v>
          </cell>
          <cell r="C423">
            <v>4</v>
          </cell>
          <cell r="D423" t="str">
            <v>OLF</v>
          </cell>
          <cell r="E423" t="str">
            <v>F</v>
          </cell>
          <cell r="F423" t="str">
            <v>DEV</v>
          </cell>
          <cell r="G423" t="str">
            <v>DEV GIRLS</v>
          </cell>
        </row>
        <row r="424">
          <cell r="A424">
            <v>1303</v>
          </cell>
          <cell r="B424" t="str">
            <v>Angelina DelTondo</v>
          </cell>
          <cell r="C424">
            <v>4</v>
          </cell>
          <cell r="D424" t="str">
            <v>OLF</v>
          </cell>
          <cell r="E424" t="str">
            <v>F</v>
          </cell>
          <cell r="F424" t="str">
            <v>DEV</v>
          </cell>
          <cell r="G424" t="str">
            <v>DEV GIRLS</v>
          </cell>
        </row>
        <row r="425">
          <cell r="A425">
            <v>1304</v>
          </cell>
          <cell r="B425" t="str">
            <v>Richard Baker</v>
          </cell>
          <cell r="C425">
            <v>1</v>
          </cell>
          <cell r="D425" t="str">
            <v>OLF</v>
          </cell>
          <cell r="E425" t="str">
            <v>M</v>
          </cell>
          <cell r="F425" t="str">
            <v>DEV</v>
          </cell>
          <cell r="G425" t="str">
            <v>DEV GIRLS</v>
          </cell>
        </row>
        <row r="426">
          <cell r="A426">
            <v>1305</v>
          </cell>
          <cell r="B426" t="str">
            <v>Giovanna Fox</v>
          </cell>
          <cell r="C426">
            <v>3</v>
          </cell>
          <cell r="D426" t="str">
            <v>OLF</v>
          </cell>
          <cell r="E426" t="str">
            <v>F</v>
          </cell>
          <cell r="F426" t="str">
            <v>DEV</v>
          </cell>
          <cell r="G426" t="str">
            <v xml:space="preserve">DEV GIRLS </v>
          </cell>
        </row>
        <row r="427">
          <cell r="A427">
            <v>1306</v>
          </cell>
          <cell r="B427" t="str">
            <v>Peter Fadden</v>
          </cell>
          <cell r="C427">
            <v>5</v>
          </cell>
          <cell r="D427" t="str">
            <v>OLF</v>
          </cell>
          <cell r="E427" t="str">
            <v>M</v>
          </cell>
          <cell r="F427" t="str">
            <v>JV</v>
          </cell>
          <cell r="G427" t="str">
            <v>JV BOYS</v>
          </cell>
        </row>
        <row r="428">
          <cell r="A428">
            <v>1307</v>
          </cell>
          <cell r="B428" t="str">
            <v>William Sagbaicela</v>
          </cell>
          <cell r="C428">
            <v>5</v>
          </cell>
          <cell r="D428" t="str">
            <v>OLF</v>
          </cell>
          <cell r="E428" t="str">
            <v>M</v>
          </cell>
          <cell r="F428" t="str">
            <v>JV</v>
          </cell>
          <cell r="G428" t="str">
            <v>JV BOYS</v>
          </cell>
        </row>
        <row r="429">
          <cell r="A429">
            <v>1308</v>
          </cell>
          <cell r="B429" t="str">
            <v>Hayley Poynar</v>
          </cell>
          <cell r="C429">
            <v>5</v>
          </cell>
          <cell r="D429" t="str">
            <v>OLF</v>
          </cell>
          <cell r="E429" t="str">
            <v>F</v>
          </cell>
          <cell r="F429" t="str">
            <v>JV</v>
          </cell>
          <cell r="G429" t="str">
            <v>JV GIRLS</v>
          </cell>
        </row>
        <row r="430">
          <cell r="A430">
            <v>1309</v>
          </cell>
          <cell r="B430" t="str">
            <v>Taylor Rigby</v>
          </cell>
          <cell r="C430">
            <v>6</v>
          </cell>
          <cell r="D430" t="str">
            <v>OLF</v>
          </cell>
          <cell r="E430" t="str">
            <v>F</v>
          </cell>
          <cell r="F430" t="str">
            <v>JV</v>
          </cell>
          <cell r="G430" t="str">
            <v>JV GIRLS</v>
          </cell>
        </row>
        <row r="431">
          <cell r="A431">
            <v>1310</v>
          </cell>
          <cell r="B431" t="str">
            <v>Londyn Daniel</v>
          </cell>
          <cell r="C431">
            <v>6</v>
          </cell>
          <cell r="D431" t="str">
            <v>OLF</v>
          </cell>
          <cell r="E431" t="str">
            <v>F</v>
          </cell>
          <cell r="F431" t="str">
            <v>JV</v>
          </cell>
          <cell r="G431" t="str">
            <v>JV GIRLS</v>
          </cell>
        </row>
        <row r="432">
          <cell r="A432">
            <v>1311</v>
          </cell>
          <cell r="B432" t="str">
            <v>Austin Bonacci</v>
          </cell>
          <cell r="C432">
            <v>7</v>
          </cell>
          <cell r="D432" t="str">
            <v>OLF</v>
          </cell>
          <cell r="E432" t="str">
            <v>M</v>
          </cell>
          <cell r="F432" t="str">
            <v>VARSITY</v>
          </cell>
          <cell r="G432" t="str">
            <v>VARSITY BOYS</v>
          </cell>
        </row>
        <row r="433">
          <cell r="A433">
            <v>1312</v>
          </cell>
          <cell r="B433" t="str">
            <v>Landon Bell</v>
          </cell>
          <cell r="C433">
            <v>7</v>
          </cell>
          <cell r="D433" t="str">
            <v>OLF</v>
          </cell>
          <cell r="E433" t="str">
            <v>M</v>
          </cell>
          <cell r="F433" t="str">
            <v>VARSITY</v>
          </cell>
          <cell r="G433" t="str">
            <v>VARSITY BOYS</v>
          </cell>
        </row>
        <row r="434">
          <cell r="A434">
            <v>1313</v>
          </cell>
          <cell r="B434" t="str">
            <v xml:space="preserve">Gage Couper </v>
          </cell>
          <cell r="C434">
            <v>7</v>
          </cell>
          <cell r="D434" t="str">
            <v>OLF</v>
          </cell>
          <cell r="E434" t="str">
            <v>M</v>
          </cell>
          <cell r="F434" t="str">
            <v>VARSITY</v>
          </cell>
          <cell r="G434" t="str">
            <v>VARSITY BOYS</v>
          </cell>
        </row>
        <row r="435">
          <cell r="A435">
            <v>1314</v>
          </cell>
          <cell r="B435" t="str">
            <v>Kalel Daniel</v>
          </cell>
          <cell r="C435">
            <v>7</v>
          </cell>
          <cell r="D435" t="str">
            <v>OLF</v>
          </cell>
          <cell r="E435" t="str">
            <v>M</v>
          </cell>
          <cell r="F435" t="str">
            <v>VARSITY</v>
          </cell>
          <cell r="G435" t="str">
            <v>VARSITY BOYS</v>
          </cell>
        </row>
        <row r="436">
          <cell r="A436">
            <v>1315</v>
          </cell>
          <cell r="B436" t="str">
            <v>DiIanna DelTondo</v>
          </cell>
          <cell r="C436">
            <v>7</v>
          </cell>
          <cell r="D436" t="str">
            <v>OLF</v>
          </cell>
          <cell r="E436" t="str">
            <v>F</v>
          </cell>
          <cell r="F436" t="str">
            <v>VARSITY</v>
          </cell>
          <cell r="G436" t="str">
            <v>VARSITY GIRLS</v>
          </cell>
        </row>
        <row r="437">
          <cell r="A437">
            <v>1316</v>
          </cell>
          <cell r="B437" t="str">
            <v>Rebekah  Mutschler</v>
          </cell>
          <cell r="C437">
            <v>7</v>
          </cell>
          <cell r="D437" t="str">
            <v>OLF</v>
          </cell>
          <cell r="E437" t="str">
            <v>F</v>
          </cell>
          <cell r="F437" t="str">
            <v>VARSITY</v>
          </cell>
          <cell r="G437" t="str">
            <v>VARSITY GIRLS</v>
          </cell>
        </row>
        <row r="438">
          <cell r="A438">
            <v>1317</v>
          </cell>
          <cell r="B438" t="str">
            <v xml:space="preserve">Sophia  Catanzarite </v>
          </cell>
          <cell r="C438">
            <v>7</v>
          </cell>
          <cell r="D438" t="str">
            <v>OLF</v>
          </cell>
          <cell r="E438" t="str">
            <v>F</v>
          </cell>
          <cell r="F438" t="str">
            <v>VARSITY</v>
          </cell>
          <cell r="G438" t="str">
            <v>VARSITY GIRLS</v>
          </cell>
        </row>
        <row r="439">
          <cell r="A439">
            <v>1400</v>
          </cell>
          <cell r="B439" t="str">
            <v>Brady Bryant</v>
          </cell>
          <cell r="C439">
            <v>1</v>
          </cell>
          <cell r="D439" t="str">
            <v>SJS</v>
          </cell>
          <cell r="E439" t="str">
            <v>M</v>
          </cell>
          <cell r="F439" t="str">
            <v>DEV</v>
          </cell>
          <cell r="G439" t="str">
            <v>DEV BOYS</v>
          </cell>
        </row>
        <row r="440">
          <cell r="A440">
            <v>1401</v>
          </cell>
          <cell r="B440" t="str">
            <v>David  Janas</v>
          </cell>
          <cell r="C440">
            <v>2</v>
          </cell>
          <cell r="D440" t="str">
            <v>SJS</v>
          </cell>
          <cell r="E440" t="str">
            <v>M</v>
          </cell>
          <cell r="F440" t="str">
            <v>DEV</v>
          </cell>
          <cell r="G440" t="str">
            <v>DEV BOYS</v>
          </cell>
        </row>
        <row r="441">
          <cell r="A441">
            <v>1402</v>
          </cell>
          <cell r="B441" t="str">
            <v>Max Smith</v>
          </cell>
          <cell r="C441">
            <v>2</v>
          </cell>
          <cell r="D441" t="str">
            <v>SJS</v>
          </cell>
          <cell r="E441" t="str">
            <v>M</v>
          </cell>
          <cell r="F441" t="str">
            <v>DEV</v>
          </cell>
          <cell r="G441" t="str">
            <v>DEV BOYS</v>
          </cell>
        </row>
        <row r="442">
          <cell r="A442">
            <v>1403</v>
          </cell>
          <cell r="B442" t="str">
            <v>Max Nast</v>
          </cell>
          <cell r="C442">
            <v>3</v>
          </cell>
          <cell r="D442" t="str">
            <v>SJS</v>
          </cell>
          <cell r="E442" t="str">
            <v>M</v>
          </cell>
          <cell r="F442" t="str">
            <v>DEV</v>
          </cell>
          <cell r="G442" t="str">
            <v>DEV BOYS</v>
          </cell>
        </row>
        <row r="443">
          <cell r="A443">
            <v>1404</v>
          </cell>
          <cell r="B443" t="str">
            <v>Chapman Klinvex</v>
          </cell>
          <cell r="C443">
            <v>4</v>
          </cell>
          <cell r="D443" t="str">
            <v>SJS</v>
          </cell>
          <cell r="E443" t="str">
            <v>M</v>
          </cell>
          <cell r="F443" t="str">
            <v>DEV</v>
          </cell>
          <cell r="G443" t="str">
            <v>DEV BOYS</v>
          </cell>
        </row>
        <row r="444">
          <cell r="A444">
            <v>1405</v>
          </cell>
          <cell r="B444" t="str">
            <v>Daniel Gauntner</v>
          </cell>
          <cell r="C444">
            <v>4</v>
          </cell>
          <cell r="D444" t="str">
            <v>SJS</v>
          </cell>
          <cell r="E444" t="str">
            <v>M</v>
          </cell>
          <cell r="F444" t="str">
            <v>DEV</v>
          </cell>
          <cell r="G444" t="str">
            <v>DEV BOYS</v>
          </cell>
        </row>
        <row r="445">
          <cell r="A445">
            <v>1406</v>
          </cell>
          <cell r="B445" t="str">
            <v>Henley Engel</v>
          </cell>
          <cell r="C445">
            <v>4</v>
          </cell>
          <cell r="D445" t="str">
            <v>SJS</v>
          </cell>
          <cell r="E445" t="str">
            <v>M</v>
          </cell>
          <cell r="F445" t="str">
            <v>DEV</v>
          </cell>
          <cell r="G445" t="str">
            <v>DEV BOYS</v>
          </cell>
        </row>
        <row r="446">
          <cell r="A446">
            <v>1407</v>
          </cell>
          <cell r="B446" t="str">
            <v>Isabella Morrida</v>
          </cell>
          <cell r="C446">
            <v>2</v>
          </cell>
          <cell r="D446" t="str">
            <v>SJS</v>
          </cell>
          <cell r="E446" t="str">
            <v>F</v>
          </cell>
          <cell r="F446" t="str">
            <v>DEV</v>
          </cell>
          <cell r="G446" t="str">
            <v>DEV GIRLS</v>
          </cell>
        </row>
        <row r="447">
          <cell r="A447">
            <v>1408</v>
          </cell>
          <cell r="B447" t="str">
            <v>Mona Klinvex</v>
          </cell>
          <cell r="C447">
            <v>2</v>
          </cell>
          <cell r="D447" t="str">
            <v>SJS</v>
          </cell>
          <cell r="E447" t="str">
            <v>F</v>
          </cell>
          <cell r="F447" t="str">
            <v>DEV</v>
          </cell>
          <cell r="G447" t="str">
            <v>DEV GIRLS</v>
          </cell>
        </row>
        <row r="448">
          <cell r="A448">
            <v>1409</v>
          </cell>
          <cell r="B448" t="str">
            <v>Estelle Turner</v>
          </cell>
          <cell r="C448">
            <v>2</v>
          </cell>
          <cell r="D448" t="str">
            <v>SJS</v>
          </cell>
          <cell r="E448" t="str">
            <v>F</v>
          </cell>
          <cell r="F448" t="str">
            <v>DEV</v>
          </cell>
          <cell r="G448" t="str">
            <v>DEV GIRLS</v>
          </cell>
        </row>
        <row r="449">
          <cell r="A449">
            <v>1410</v>
          </cell>
          <cell r="B449" t="str">
            <v>Giada Morrida</v>
          </cell>
          <cell r="C449">
            <v>4</v>
          </cell>
          <cell r="D449" t="str">
            <v>SJS</v>
          </cell>
          <cell r="E449" t="str">
            <v>F</v>
          </cell>
          <cell r="F449" t="str">
            <v>DEV</v>
          </cell>
          <cell r="G449" t="str">
            <v>DEV GIRLS</v>
          </cell>
        </row>
        <row r="450">
          <cell r="A450">
            <v>1411</v>
          </cell>
          <cell r="B450" t="str">
            <v>Giuliana Bucci</v>
          </cell>
          <cell r="C450">
            <v>4</v>
          </cell>
          <cell r="D450" t="str">
            <v>SJS</v>
          </cell>
          <cell r="E450" t="str">
            <v>F</v>
          </cell>
          <cell r="F450" t="str">
            <v>DEV</v>
          </cell>
          <cell r="G450" t="str">
            <v>DEV GIRLS</v>
          </cell>
        </row>
        <row r="451">
          <cell r="A451">
            <v>1412</v>
          </cell>
          <cell r="B451" t="str">
            <v>Grace Turner</v>
          </cell>
          <cell r="C451">
            <v>4</v>
          </cell>
          <cell r="D451" t="str">
            <v>SJS</v>
          </cell>
          <cell r="E451" t="str">
            <v>F</v>
          </cell>
          <cell r="F451" t="str">
            <v>DEV</v>
          </cell>
          <cell r="G451" t="str">
            <v>DEV GIRLS</v>
          </cell>
        </row>
        <row r="452">
          <cell r="A452">
            <v>1413</v>
          </cell>
          <cell r="B452" t="str">
            <v>Adam Thear</v>
          </cell>
          <cell r="C452">
            <v>5</v>
          </cell>
          <cell r="D452" t="str">
            <v>SJS</v>
          </cell>
          <cell r="E452" t="str">
            <v>M</v>
          </cell>
          <cell r="F452" t="str">
            <v>JV</v>
          </cell>
          <cell r="G452" t="str">
            <v>JV BOYS</v>
          </cell>
        </row>
        <row r="453">
          <cell r="A453">
            <v>1414</v>
          </cell>
          <cell r="B453" t="str">
            <v>Dominic Gauntner</v>
          </cell>
          <cell r="C453">
            <v>6</v>
          </cell>
          <cell r="D453" t="str">
            <v>SJS</v>
          </cell>
          <cell r="E453" t="str">
            <v>M</v>
          </cell>
          <cell r="F453" t="str">
            <v>JV</v>
          </cell>
          <cell r="G453" t="str">
            <v>JV BOYS</v>
          </cell>
        </row>
        <row r="454">
          <cell r="A454">
            <v>1415</v>
          </cell>
          <cell r="B454" t="str">
            <v>Dustin Daniel</v>
          </cell>
          <cell r="C454">
            <v>6</v>
          </cell>
          <cell r="D454" t="str">
            <v>SJS</v>
          </cell>
          <cell r="E454" t="str">
            <v>M</v>
          </cell>
          <cell r="F454" t="str">
            <v>JV</v>
          </cell>
          <cell r="G454" t="str">
            <v>JV BOYS</v>
          </cell>
        </row>
        <row r="455">
          <cell r="A455">
            <v>1416</v>
          </cell>
          <cell r="B455" t="str">
            <v>Ian Hamilton</v>
          </cell>
          <cell r="C455">
            <v>6</v>
          </cell>
          <cell r="D455" t="str">
            <v>SJS</v>
          </cell>
          <cell r="E455" t="str">
            <v>M</v>
          </cell>
          <cell r="F455" t="str">
            <v>JV</v>
          </cell>
          <cell r="G455" t="str">
            <v>JV BOYS</v>
          </cell>
        </row>
        <row r="456">
          <cell r="A456">
            <v>1417</v>
          </cell>
          <cell r="B456" t="str">
            <v>Violet Price</v>
          </cell>
          <cell r="C456">
            <v>6</v>
          </cell>
          <cell r="D456" t="str">
            <v>SJS</v>
          </cell>
          <cell r="E456" t="str">
            <v>F</v>
          </cell>
          <cell r="F456" t="str">
            <v>JV</v>
          </cell>
          <cell r="G456" t="str">
            <v>JV GIRLS</v>
          </cell>
        </row>
        <row r="457">
          <cell r="A457">
            <v>1418</v>
          </cell>
          <cell r="B457" t="str">
            <v>Derek Daniel</v>
          </cell>
          <cell r="C457">
            <v>8</v>
          </cell>
          <cell r="D457" t="str">
            <v>SJS</v>
          </cell>
          <cell r="E457" t="str">
            <v>M</v>
          </cell>
          <cell r="F457" t="str">
            <v>VARSITY</v>
          </cell>
          <cell r="G457" t="str">
            <v>VARSITY BOYS</v>
          </cell>
        </row>
        <row r="458">
          <cell r="A458">
            <v>1419</v>
          </cell>
          <cell r="B458" t="str">
            <v>Lucas Jones</v>
          </cell>
          <cell r="C458">
            <v>8</v>
          </cell>
          <cell r="D458" t="str">
            <v>SJS</v>
          </cell>
          <cell r="E458" t="str">
            <v>M</v>
          </cell>
          <cell r="F458" t="str">
            <v>VARSITY</v>
          </cell>
          <cell r="G458" t="str">
            <v>VARSITY BOYS</v>
          </cell>
        </row>
        <row r="459">
          <cell r="A459">
            <v>1430</v>
          </cell>
          <cell r="B459" t="str">
            <v>Mason Arnold</v>
          </cell>
          <cell r="C459">
            <v>3</v>
          </cell>
          <cell r="D459" t="str">
            <v>SKS</v>
          </cell>
          <cell r="E459" t="str">
            <v>M</v>
          </cell>
          <cell r="F459" t="str">
            <v>DEV</v>
          </cell>
          <cell r="G459" t="str">
            <v>DEV BOYS</v>
          </cell>
        </row>
        <row r="460">
          <cell r="A460">
            <v>1431</v>
          </cell>
          <cell r="B460" t="str">
            <v>Benjamin Bassaly</v>
          </cell>
          <cell r="C460">
            <v>3</v>
          </cell>
          <cell r="D460" t="str">
            <v>SKS</v>
          </cell>
          <cell r="E460" t="str">
            <v>M</v>
          </cell>
          <cell r="F460" t="str">
            <v>DEV</v>
          </cell>
          <cell r="G460" t="str">
            <v>DEV BOYS</v>
          </cell>
        </row>
        <row r="461">
          <cell r="A461">
            <v>1432</v>
          </cell>
          <cell r="B461" t="str">
            <v>Padraig Begley</v>
          </cell>
          <cell r="C461">
            <v>3</v>
          </cell>
          <cell r="D461" t="str">
            <v>SKS</v>
          </cell>
          <cell r="E461" t="str">
            <v>M</v>
          </cell>
          <cell r="F461" t="str">
            <v>DEV</v>
          </cell>
          <cell r="G461" t="str">
            <v>DEV BOYS</v>
          </cell>
        </row>
        <row r="462">
          <cell r="A462">
            <v>1433</v>
          </cell>
          <cell r="B462" t="str">
            <v>George Bernacki</v>
          </cell>
          <cell r="C462">
            <v>3</v>
          </cell>
          <cell r="D462" t="str">
            <v>SKS</v>
          </cell>
          <cell r="E462" t="str">
            <v>M</v>
          </cell>
          <cell r="F462" t="str">
            <v>DEV</v>
          </cell>
          <cell r="G462" t="str">
            <v>DEV BOYS</v>
          </cell>
        </row>
        <row r="463">
          <cell r="A463">
            <v>1434</v>
          </cell>
          <cell r="B463" t="str">
            <v>Jordan Bossong</v>
          </cell>
          <cell r="C463">
            <v>3</v>
          </cell>
          <cell r="D463" t="str">
            <v>SKS</v>
          </cell>
          <cell r="E463" t="str">
            <v>M</v>
          </cell>
          <cell r="F463" t="str">
            <v>DEV</v>
          </cell>
          <cell r="G463" t="str">
            <v>DEV BOYS</v>
          </cell>
        </row>
        <row r="464">
          <cell r="A464">
            <v>1435</v>
          </cell>
          <cell r="B464" t="str">
            <v>Aiden Coberly</v>
          </cell>
          <cell r="C464">
            <v>3</v>
          </cell>
          <cell r="D464" t="str">
            <v>SKS</v>
          </cell>
          <cell r="E464" t="str">
            <v>M</v>
          </cell>
          <cell r="F464" t="str">
            <v>DEV</v>
          </cell>
          <cell r="G464" t="str">
            <v>DEV BOYS</v>
          </cell>
        </row>
        <row r="465">
          <cell r="A465">
            <v>1436</v>
          </cell>
          <cell r="B465" t="str">
            <v>Weston Goossen</v>
          </cell>
          <cell r="C465">
            <v>3</v>
          </cell>
          <cell r="D465" t="str">
            <v>SKS</v>
          </cell>
          <cell r="E465" t="str">
            <v>M</v>
          </cell>
          <cell r="F465" t="str">
            <v>DEV</v>
          </cell>
          <cell r="G465" t="str">
            <v>DEV BOYS</v>
          </cell>
        </row>
        <row r="466">
          <cell r="A466">
            <v>1437</v>
          </cell>
          <cell r="B466" t="str">
            <v>Logan Hostetler</v>
          </cell>
          <cell r="C466">
            <v>3</v>
          </cell>
          <cell r="D466" t="str">
            <v>SKS</v>
          </cell>
          <cell r="E466" t="str">
            <v>M</v>
          </cell>
          <cell r="F466" t="str">
            <v>DEV</v>
          </cell>
          <cell r="G466" t="str">
            <v>DEV BOYS</v>
          </cell>
        </row>
        <row r="467">
          <cell r="A467">
            <v>1438</v>
          </cell>
          <cell r="B467" t="str">
            <v>Dominic Iaquinta</v>
          </cell>
          <cell r="C467">
            <v>3</v>
          </cell>
          <cell r="D467" t="str">
            <v>SKS</v>
          </cell>
          <cell r="E467" t="str">
            <v>M</v>
          </cell>
          <cell r="F467" t="str">
            <v>DEV</v>
          </cell>
          <cell r="G467" t="str">
            <v>DEV BOYS</v>
          </cell>
        </row>
        <row r="468">
          <cell r="A468">
            <v>1439</v>
          </cell>
          <cell r="B468" t="str">
            <v>William Kurpeikis</v>
          </cell>
          <cell r="C468">
            <v>3</v>
          </cell>
          <cell r="D468" t="str">
            <v>SKS</v>
          </cell>
          <cell r="E468" t="str">
            <v>M</v>
          </cell>
          <cell r="F468" t="str">
            <v>DEV</v>
          </cell>
          <cell r="G468" t="str">
            <v>DEV BOYS</v>
          </cell>
        </row>
        <row r="469">
          <cell r="A469">
            <v>1440</v>
          </cell>
          <cell r="B469" t="str">
            <v>Owen Pawlowicz</v>
          </cell>
          <cell r="C469">
            <v>3</v>
          </cell>
          <cell r="D469" t="str">
            <v>SKS</v>
          </cell>
          <cell r="E469" t="str">
            <v>M</v>
          </cell>
          <cell r="F469" t="str">
            <v>DEV</v>
          </cell>
          <cell r="G469" t="str">
            <v>DEV BOYS</v>
          </cell>
        </row>
        <row r="470">
          <cell r="A470">
            <v>1441</v>
          </cell>
          <cell r="B470" t="str">
            <v>Alden Stall</v>
          </cell>
          <cell r="C470">
            <v>3</v>
          </cell>
          <cell r="D470" t="str">
            <v>SKS</v>
          </cell>
          <cell r="E470" t="str">
            <v>M</v>
          </cell>
          <cell r="F470" t="str">
            <v>DEV</v>
          </cell>
          <cell r="G470" t="str">
            <v>DEV BOYS</v>
          </cell>
        </row>
        <row r="471">
          <cell r="A471">
            <v>1442</v>
          </cell>
          <cell r="B471" t="str">
            <v>Troy Steineman</v>
          </cell>
          <cell r="C471">
            <v>3</v>
          </cell>
          <cell r="D471" t="str">
            <v>SKS</v>
          </cell>
          <cell r="E471" t="str">
            <v>M</v>
          </cell>
          <cell r="F471" t="str">
            <v>DEV</v>
          </cell>
          <cell r="G471" t="str">
            <v>DEV BOYS</v>
          </cell>
        </row>
        <row r="472">
          <cell r="A472">
            <v>1443</v>
          </cell>
          <cell r="B472" t="str">
            <v>Carson Vilano</v>
          </cell>
          <cell r="C472">
            <v>3</v>
          </cell>
          <cell r="D472" t="str">
            <v>SKS</v>
          </cell>
          <cell r="E472" t="str">
            <v>M</v>
          </cell>
          <cell r="F472" t="str">
            <v>DEV</v>
          </cell>
          <cell r="G472" t="str">
            <v>DEV BOYS</v>
          </cell>
        </row>
        <row r="473">
          <cell r="A473">
            <v>1444</v>
          </cell>
          <cell r="B473" t="str">
            <v>Evan Wagner</v>
          </cell>
          <cell r="C473">
            <v>3</v>
          </cell>
          <cell r="D473" t="str">
            <v>SKS</v>
          </cell>
          <cell r="E473" t="str">
            <v>M</v>
          </cell>
          <cell r="F473" t="str">
            <v>DEV</v>
          </cell>
          <cell r="G473" t="str">
            <v>DEV BOYS</v>
          </cell>
        </row>
        <row r="474">
          <cell r="A474">
            <v>1445</v>
          </cell>
          <cell r="B474" t="str">
            <v>Tanner Arnold</v>
          </cell>
          <cell r="C474">
            <v>4</v>
          </cell>
          <cell r="D474" t="str">
            <v>SKS</v>
          </cell>
          <cell r="E474" t="str">
            <v>M</v>
          </cell>
          <cell r="F474" t="str">
            <v>DEV</v>
          </cell>
          <cell r="G474" t="str">
            <v>DEV BOYS</v>
          </cell>
        </row>
        <row r="475">
          <cell r="A475">
            <v>1446</v>
          </cell>
          <cell r="B475" t="str">
            <v>Gavin Guyton</v>
          </cell>
          <cell r="C475">
            <v>4</v>
          </cell>
          <cell r="D475" t="str">
            <v>SKS</v>
          </cell>
          <cell r="E475" t="str">
            <v>M</v>
          </cell>
          <cell r="F475" t="str">
            <v>DEV</v>
          </cell>
          <cell r="G475" t="str">
            <v>DEV BOYS</v>
          </cell>
        </row>
        <row r="476">
          <cell r="A476">
            <v>1447</v>
          </cell>
          <cell r="B476" t="str">
            <v>Thatcher Degnan</v>
          </cell>
          <cell r="C476">
            <v>4</v>
          </cell>
          <cell r="D476" t="str">
            <v>SKS</v>
          </cell>
          <cell r="E476" t="str">
            <v>M</v>
          </cell>
          <cell r="F476" t="str">
            <v>DEV</v>
          </cell>
          <cell r="G476" t="str">
            <v>DEV BOYS</v>
          </cell>
        </row>
        <row r="477">
          <cell r="A477">
            <v>1448</v>
          </cell>
          <cell r="B477" t="str">
            <v>Brody DiLoreto</v>
          </cell>
          <cell r="C477">
            <v>4</v>
          </cell>
          <cell r="D477" t="str">
            <v>SKS</v>
          </cell>
          <cell r="E477" t="str">
            <v>M</v>
          </cell>
          <cell r="F477" t="str">
            <v>DEV</v>
          </cell>
          <cell r="G477" t="str">
            <v>DEV BOYS</v>
          </cell>
        </row>
        <row r="478">
          <cell r="A478">
            <v>1449</v>
          </cell>
          <cell r="B478" t="str">
            <v>Joseph DiMatteo</v>
          </cell>
          <cell r="C478">
            <v>4</v>
          </cell>
          <cell r="D478" t="str">
            <v>SKS</v>
          </cell>
          <cell r="E478" t="str">
            <v>M</v>
          </cell>
          <cell r="F478" t="str">
            <v>DEV</v>
          </cell>
          <cell r="G478" t="str">
            <v>DEV BOYS</v>
          </cell>
        </row>
        <row r="479">
          <cell r="A479">
            <v>1450</v>
          </cell>
          <cell r="B479" t="str">
            <v>Michael Flamino</v>
          </cell>
          <cell r="C479">
            <v>4</v>
          </cell>
          <cell r="D479" t="str">
            <v>SKS</v>
          </cell>
          <cell r="E479" t="str">
            <v>M</v>
          </cell>
          <cell r="F479" t="str">
            <v>DEV</v>
          </cell>
          <cell r="G479" t="str">
            <v>DEV BOYS</v>
          </cell>
        </row>
        <row r="480">
          <cell r="A480">
            <v>1451</v>
          </cell>
          <cell r="B480" t="str">
            <v>Colby Hunt</v>
          </cell>
          <cell r="C480">
            <v>4</v>
          </cell>
          <cell r="D480" t="str">
            <v>SKS</v>
          </cell>
          <cell r="E480" t="str">
            <v>M</v>
          </cell>
          <cell r="F480" t="str">
            <v>DEV</v>
          </cell>
          <cell r="G480" t="str">
            <v>DEV BOYS</v>
          </cell>
        </row>
        <row r="481">
          <cell r="A481">
            <v>1452</v>
          </cell>
          <cell r="B481" t="str">
            <v>Sawyer Lacina</v>
          </cell>
          <cell r="C481">
            <v>4</v>
          </cell>
          <cell r="D481" t="str">
            <v>SKS</v>
          </cell>
          <cell r="E481" t="str">
            <v>M</v>
          </cell>
          <cell r="F481" t="str">
            <v>DEV</v>
          </cell>
          <cell r="G481" t="str">
            <v>DEV BOYS</v>
          </cell>
        </row>
        <row r="482">
          <cell r="A482">
            <v>1453</v>
          </cell>
          <cell r="B482" t="str">
            <v>Kevin Mcdonough</v>
          </cell>
          <cell r="C482">
            <v>4</v>
          </cell>
          <cell r="D482" t="str">
            <v>SKS</v>
          </cell>
          <cell r="E482" t="str">
            <v>M</v>
          </cell>
          <cell r="F482" t="str">
            <v>DEV</v>
          </cell>
          <cell r="G482" t="str">
            <v>DEV BOYS</v>
          </cell>
        </row>
        <row r="483">
          <cell r="A483">
            <v>1454</v>
          </cell>
          <cell r="B483" t="str">
            <v>Beckett Murphy</v>
          </cell>
          <cell r="C483">
            <v>4</v>
          </cell>
          <cell r="D483" t="str">
            <v>SKS</v>
          </cell>
          <cell r="E483" t="str">
            <v>M</v>
          </cell>
          <cell r="F483" t="str">
            <v>DEV</v>
          </cell>
          <cell r="G483" t="str">
            <v>DEV BOYS</v>
          </cell>
        </row>
        <row r="484">
          <cell r="A484">
            <v>1455</v>
          </cell>
          <cell r="B484" t="str">
            <v>Vonn Steineman</v>
          </cell>
          <cell r="C484">
            <v>4</v>
          </cell>
          <cell r="D484" t="str">
            <v>SKS</v>
          </cell>
          <cell r="E484" t="str">
            <v>M</v>
          </cell>
          <cell r="F484" t="str">
            <v>DEV</v>
          </cell>
          <cell r="G484" t="str">
            <v>DEV BOYS</v>
          </cell>
        </row>
        <row r="485">
          <cell r="A485">
            <v>1456</v>
          </cell>
          <cell r="B485" t="str">
            <v>Andrew Thomas</v>
          </cell>
          <cell r="C485">
            <v>4</v>
          </cell>
          <cell r="D485" t="str">
            <v>SKS</v>
          </cell>
          <cell r="E485" t="str">
            <v>M</v>
          </cell>
          <cell r="F485" t="str">
            <v>DEV</v>
          </cell>
          <cell r="G485" t="str">
            <v>DEV BOYS</v>
          </cell>
        </row>
        <row r="486">
          <cell r="A486">
            <v>1457</v>
          </cell>
          <cell r="B486" t="str">
            <v>Mackenzie Bittner</v>
          </cell>
          <cell r="C486">
            <v>3</v>
          </cell>
          <cell r="D486" t="str">
            <v>SKS</v>
          </cell>
          <cell r="E486" t="str">
            <v>F</v>
          </cell>
          <cell r="F486" t="str">
            <v>DEV</v>
          </cell>
          <cell r="G486" t="str">
            <v>DEV GIRLS</v>
          </cell>
        </row>
        <row r="487">
          <cell r="A487">
            <v>1458</v>
          </cell>
          <cell r="B487" t="str">
            <v>Reese Blevins</v>
          </cell>
          <cell r="C487">
            <v>3</v>
          </cell>
          <cell r="D487" t="str">
            <v>SKS</v>
          </cell>
          <cell r="E487" t="str">
            <v>F</v>
          </cell>
          <cell r="F487" t="str">
            <v>DEV</v>
          </cell>
          <cell r="G487" t="str">
            <v>DEV GIRLS</v>
          </cell>
        </row>
        <row r="488">
          <cell r="A488">
            <v>1459</v>
          </cell>
          <cell r="B488" t="str">
            <v>Mabel Boburczak</v>
          </cell>
          <cell r="C488">
            <v>3</v>
          </cell>
          <cell r="D488" t="str">
            <v>SKS</v>
          </cell>
          <cell r="E488" t="str">
            <v>F</v>
          </cell>
          <cell r="F488" t="str">
            <v>DEV</v>
          </cell>
          <cell r="G488" t="str">
            <v>DEV GIRLS</v>
          </cell>
        </row>
        <row r="489">
          <cell r="A489">
            <v>1460</v>
          </cell>
          <cell r="B489" t="str">
            <v>Adele Fejes</v>
          </cell>
          <cell r="C489">
            <v>3</v>
          </cell>
          <cell r="D489" t="str">
            <v>SKS</v>
          </cell>
          <cell r="E489" t="str">
            <v>F</v>
          </cell>
          <cell r="F489" t="str">
            <v>DEV</v>
          </cell>
          <cell r="G489" t="str">
            <v>DEV GIRLS</v>
          </cell>
        </row>
        <row r="490">
          <cell r="A490">
            <v>1461</v>
          </cell>
          <cell r="B490" t="str">
            <v>Matisse Greca</v>
          </cell>
          <cell r="C490">
            <v>3</v>
          </cell>
          <cell r="D490" t="str">
            <v>SKS</v>
          </cell>
          <cell r="E490" t="str">
            <v>F</v>
          </cell>
          <cell r="F490" t="str">
            <v>DEV</v>
          </cell>
          <cell r="G490" t="str">
            <v>DEV GIRLS</v>
          </cell>
        </row>
        <row r="491">
          <cell r="A491">
            <v>1462</v>
          </cell>
          <cell r="B491" t="str">
            <v>Elizabeth Klingensmith</v>
          </cell>
          <cell r="C491">
            <v>3</v>
          </cell>
          <cell r="D491" t="str">
            <v>SKS</v>
          </cell>
          <cell r="E491" t="str">
            <v>F</v>
          </cell>
          <cell r="F491" t="str">
            <v>DEV</v>
          </cell>
          <cell r="G491" t="str">
            <v>DEV GIRLS</v>
          </cell>
        </row>
        <row r="492">
          <cell r="A492">
            <v>1463</v>
          </cell>
          <cell r="B492" t="str">
            <v>Sophia Knight</v>
          </cell>
          <cell r="C492">
            <v>3</v>
          </cell>
          <cell r="D492" t="str">
            <v>SKS</v>
          </cell>
          <cell r="E492" t="str">
            <v>F</v>
          </cell>
          <cell r="F492" t="str">
            <v>DEV</v>
          </cell>
          <cell r="G492" t="str">
            <v>DEV GIRLS</v>
          </cell>
        </row>
        <row r="493">
          <cell r="A493">
            <v>1464</v>
          </cell>
          <cell r="B493" t="str">
            <v>Karissa Lakomy</v>
          </cell>
          <cell r="C493">
            <v>3</v>
          </cell>
          <cell r="D493" t="str">
            <v>SKS</v>
          </cell>
          <cell r="E493" t="str">
            <v>F</v>
          </cell>
          <cell r="F493" t="str">
            <v>DEV</v>
          </cell>
          <cell r="G493" t="str">
            <v>DEV GIRLS</v>
          </cell>
        </row>
        <row r="494">
          <cell r="A494">
            <v>1465</v>
          </cell>
          <cell r="B494" t="str">
            <v>Greta Narwold</v>
          </cell>
          <cell r="C494">
            <v>3</v>
          </cell>
          <cell r="D494" t="str">
            <v>SKS</v>
          </cell>
          <cell r="E494" t="str">
            <v>F</v>
          </cell>
          <cell r="F494" t="str">
            <v>DEV</v>
          </cell>
          <cell r="G494" t="str">
            <v>DEV GIRLS</v>
          </cell>
        </row>
        <row r="495">
          <cell r="A495">
            <v>1466</v>
          </cell>
          <cell r="B495" t="str">
            <v>Amelia Nguyen</v>
          </cell>
          <cell r="C495">
            <v>3</v>
          </cell>
          <cell r="D495" t="str">
            <v>SKS</v>
          </cell>
          <cell r="E495" t="str">
            <v>F</v>
          </cell>
          <cell r="F495" t="str">
            <v>DEV</v>
          </cell>
          <cell r="G495" t="str">
            <v>DEV GIRLS</v>
          </cell>
        </row>
        <row r="496">
          <cell r="A496">
            <v>1467</v>
          </cell>
          <cell r="B496" t="str">
            <v>Anna Schnelle</v>
          </cell>
          <cell r="C496">
            <v>3</v>
          </cell>
          <cell r="D496" t="str">
            <v>SKS</v>
          </cell>
          <cell r="E496" t="str">
            <v>F</v>
          </cell>
          <cell r="F496" t="str">
            <v>DEV</v>
          </cell>
          <cell r="G496" t="str">
            <v>DEV GIRLS</v>
          </cell>
        </row>
        <row r="497">
          <cell r="A497">
            <v>1468</v>
          </cell>
          <cell r="B497" t="str">
            <v>Madelyn Baker</v>
          </cell>
          <cell r="C497">
            <v>4</v>
          </cell>
          <cell r="D497" t="str">
            <v>SKS</v>
          </cell>
          <cell r="E497" t="str">
            <v>F</v>
          </cell>
          <cell r="F497" t="str">
            <v>DEV</v>
          </cell>
          <cell r="G497" t="str">
            <v>DEV GIRLS</v>
          </cell>
        </row>
        <row r="498">
          <cell r="A498">
            <v>1469</v>
          </cell>
          <cell r="B498" t="str">
            <v>Mila Benso</v>
          </cell>
          <cell r="C498">
            <v>4</v>
          </cell>
          <cell r="D498" t="str">
            <v>SKS</v>
          </cell>
          <cell r="E498" t="str">
            <v>F</v>
          </cell>
          <cell r="F498" t="str">
            <v>DEV</v>
          </cell>
          <cell r="G498" t="str">
            <v>DEV GIRLS</v>
          </cell>
        </row>
        <row r="499">
          <cell r="A499">
            <v>1470</v>
          </cell>
          <cell r="B499" t="str">
            <v>Nadia Buchwald</v>
          </cell>
          <cell r="C499">
            <v>4</v>
          </cell>
          <cell r="D499" t="str">
            <v>SKS</v>
          </cell>
          <cell r="E499" t="str">
            <v>F</v>
          </cell>
          <cell r="F499" t="str">
            <v>DEV</v>
          </cell>
          <cell r="G499" t="str">
            <v>DEV GIRLS</v>
          </cell>
        </row>
        <row r="500">
          <cell r="A500">
            <v>1471</v>
          </cell>
          <cell r="B500" t="str">
            <v>Gianna Conklin</v>
          </cell>
          <cell r="C500">
            <v>4</v>
          </cell>
          <cell r="D500" t="str">
            <v>SKS</v>
          </cell>
          <cell r="E500" t="str">
            <v>F</v>
          </cell>
          <cell r="F500" t="str">
            <v>DEV</v>
          </cell>
          <cell r="G500" t="str">
            <v>DEV GIRLS</v>
          </cell>
        </row>
        <row r="501">
          <cell r="A501">
            <v>1472</v>
          </cell>
          <cell r="B501" t="str">
            <v>Penelope Fejes</v>
          </cell>
          <cell r="C501">
            <v>4</v>
          </cell>
          <cell r="D501" t="str">
            <v>SKS</v>
          </cell>
          <cell r="E501" t="str">
            <v>F</v>
          </cell>
          <cell r="F501" t="str">
            <v>DEV</v>
          </cell>
          <cell r="G501" t="str">
            <v>DEV GIRLS</v>
          </cell>
        </row>
        <row r="502">
          <cell r="A502">
            <v>1473</v>
          </cell>
          <cell r="B502" t="str">
            <v>Juna Jochum</v>
          </cell>
          <cell r="C502">
            <v>4</v>
          </cell>
          <cell r="D502" t="str">
            <v>SKS</v>
          </cell>
          <cell r="E502" t="str">
            <v>F</v>
          </cell>
          <cell r="F502" t="str">
            <v>DEV</v>
          </cell>
          <cell r="G502" t="str">
            <v>DEV GIRLS</v>
          </cell>
        </row>
        <row r="503">
          <cell r="A503">
            <v>1474</v>
          </cell>
          <cell r="B503" t="str">
            <v>Lucia Kilkeary</v>
          </cell>
          <cell r="C503">
            <v>4</v>
          </cell>
          <cell r="D503" t="str">
            <v>SKS</v>
          </cell>
          <cell r="E503" t="str">
            <v>F</v>
          </cell>
          <cell r="F503" t="str">
            <v>DEV</v>
          </cell>
          <cell r="G503" t="str">
            <v>DEV GIRLS</v>
          </cell>
        </row>
        <row r="504">
          <cell r="A504">
            <v>1475</v>
          </cell>
          <cell r="B504" t="str">
            <v>Maizie Lapic</v>
          </cell>
          <cell r="C504">
            <v>4</v>
          </cell>
          <cell r="D504" t="str">
            <v>SKS</v>
          </cell>
          <cell r="E504" t="str">
            <v>F</v>
          </cell>
          <cell r="F504" t="str">
            <v>DEV</v>
          </cell>
          <cell r="G504" t="str">
            <v>DEV GIRLS</v>
          </cell>
        </row>
        <row r="505">
          <cell r="A505">
            <v>1476</v>
          </cell>
          <cell r="B505" t="str">
            <v>Serafina Masuga</v>
          </cell>
          <cell r="C505">
            <v>4</v>
          </cell>
          <cell r="D505" t="str">
            <v>SKS</v>
          </cell>
          <cell r="E505" t="str">
            <v>F</v>
          </cell>
          <cell r="F505" t="str">
            <v>DEV</v>
          </cell>
          <cell r="G505" t="str">
            <v>DEV GIRLS</v>
          </cell>
        </row>
        <row r="506">
          <cell r="A506">
            <v>1477</v>
          </cell>
          <cell r="B506" t="str">
            <v>Kyleigh Morvay</v>
          </cell>
          <cell r="C506">
            <v>4</v>
          </cell>
          <cell r="D506" t="str">
            <v>SKS</v>
          </cell>
          <cell r="E506" t="str">
            <v>F</v>
          </cell>
          <cell r="F506" t="str">
            <v>DEV</v>
          </cell>
          <cell r="G506" t="str">
            <v>DEV GIRLS</v>
          </cell>
        </row>
        <row r="507">
          <cell r="A507">
            <v>1478</v>
          </cell>
          <cell r="B507" t="str">
            <v>Ashley Pollet</v>
          </cell>
          <cell r="C507">
            <v>4</v>
          </cell>
          <cell r="D507" t="str">
            <v>SKS</v>
          </cell>
          <cell r="E507" t="str">
            <v>F</v>
          </cell>
          <cell r="F507" t="str">
            <v>DEV</v>
          </cell>
          <cell r="G507" t="str">
            <v>DEV GIRLS</v>
          </cell>
        </row>
        <row r="508">
          <cell r="A508">
            <v>1479</v>
          </cell>
          <cell r="B508" t="str">
            <v>Sadie Rushlander</v>
          </cell>
          <cell r="C508">
            <v>4</v>
          </cell>
          <cell r="D508" t="str">
            <v>SKS</v>
          </cell>
          <cell r="E508" t="str">
            <v>F</v>
          </cell>
          <cell r="F508" t="str">
            <v>DEV</v>
          </cell>
          <cell r="G508" t="str">
            <v>DEV GIRLS</v>
          </cell>
        </row>
        <row r="509">
          <cell r="A509">
            <v>1480</v>
          </cell>
          <cell r="B509" t="str">
            <v>Kiera Snyder</v>
          </cell>
          <cell r="C509">
            <v>4</v>
          </cell>
          <cell r="D509" t="str">
            <v>SKS</v>
          </cell>
          <cell r="E509" t="str">
            <v>F</v>
          </cell>
          <cell r="F509" t="str">
            <v>DEV</v>
          </cell>
          <cell r="G509" t="str">
            <v>DEV GIRLS</v>
          </cell>
        </row>
        <row r="510">
          <cell r="A510">
            <v>1481</v>
          </cell>
          <cell r="B510" t="str">
            <v>Avery Van Balen</v>
          </cell>
          <cell r="C510">
            <v>4</v>
          </cell>
          <cell r="D510" t="str">
            <v>SKS</v>
          </cell>
          <cell r="E510" t="str">
            <v>F</v>
          </cell>
          <cell r="F510" t="str">
            <v>DEV</v>
          </cell>
          <cell r="G510" t="str">
            <v>DEV GIRLS</v>
          </cell>
        </row>
        <row r="511">
          <cell r="A511">
            <v>1482</v>
          </cell>
          <cell r="B511" t="str">
            <v>Deklan Balogi</v>
          </cell>
          <cell r="C511">
            <v>5</v>
          </cell>
          <cell r="D511" t="str">
            <v>SKS</v>
          </cell>
          <cell r="E511" t="str">
            <v>M</v>
          </cell>
          <cell r="F511" t="str">
            <v>JV</v>
          </cell>
          <cell r="G511" t="str">
            <v>JV BOYS</v>
          </cell>
        </row>
        <row r="512">
          <cell r="A512">
            <v>1483</v>
          </cell>
          <cell r="B512" t="str">
            <v>Henry Bernacki IV</v>
          </cell>
          <cell r="C512">
            <v>5</v>
          </cell>
          <cell r="D512" t="str">
            <v>SKS</v>
          </cell>
          <cell r="E512" t="str">
            <v>M</v>
          </cell>
          <cell r="F512" t="str">
            <v>JV</v>
          </cell>
          <cell r="G512" t="str">
            <v>JV BOYS</v>
          </cell>
        </row>
        <row r="513">
          <cell r="A513">
            <v>1484</v>
          </cell>
          <cell r="B513" t="str">
            <v>Logan Brode</v>
          </cell>
          <cell r="C513">
            <v>5</v>
          </cell>
          <cell r="D513" t="str">
            <v>SKS</v>
          </cell>
          <cell r="E513" t="str">
            <v>M</v>
          </cell>
          <cell r="F513" t="str">
            <v>JV</v>
          </cell>
          <cell r="G513" t="str">
            <v>JV BOYS</v>
          </cell>
        </row>
        <row r="514">
          <cell r="A514">
            <v>1485</v>
          </cell>
          <cell r="B514" t="str">
            <v>Sam DiChiazza</v>
          </cell>
          <cell r="C514">
            <v>5</v>
          </cell>
          <cell r="D514" t="str">
            <v>SKS</v>
          </cell>
          <cell r="E514" t="str">
            <v>M</v>
          </cell>
          <cell r="F514" t="str">
            <v>JV</v>
          </cell>
          <cell r="G514" t="str">
            <v>JV BOYS</v>
          </cell>
        </row>
        <row r="515">
          <cell r="A515">
            <v>1486</v>
          </cell>
          <cell r="B515" t="str">
            <v>Zachary Fairman</v>
          </cell>
          <cell r="C515">
            <v>5</v>
          </cell>
          <cell r="D515" t="str">
            <v>SKS</v>
          </cell>
          <cell r="E515" t="str">
            <v>M</v>
          </cell>
          <cell r="F515" t="str">
            <v>JV</v>
          </cell>
          <cell r="G515" t="str">
            <v>JV BOYS</v>
          </cell>
        </row>
        <row r="516">
          <cell r="A516">
            <v>1487</v>
          </cell>
          <cell r="B516" t="str">
            <v>Roman Farabaugh</v>
          </cell>
          <cell r="C516">
            <v>5</v>
          </cell>
          <cell r="D516" t="str">
            <v>SKS</v>
          </cell>
          <cell r="E516" t="str">
            <v>M</v>
          </cell>
          <cell r="F516" t="str">
            <v>JV</v>
          </cell>
          <cell r="G516" t="str">
            <v>JV BOYS</v>
          </cell>
        </row>
        <row r="517">
          <cell r="A517">
            <v>1488</v>
          </cell>
          <cell r="B517" t="str">
            <v>James Funk</v>
          </cell>
          <cell r="C517">
            <v>5</v>
          </cell>
          <cell r="D517" t="str">
            <v>SKS</v>
          </cell>
          <cell r="E517" t="str">
            <v>M</v>
          </cell>
          <cell r="F517" t="str">
            <v>JV</v>
          </cell>
          <cell r="G517" t="str">
            <v>JV BOYS</v>
          </cell>
        </row>
        <row r="518">
          <cell r="A518">
            <v>1489</v>
          </cell>
          <cell r="B518" t="str">
            <v>Maxwell Goossen</v>
          </cell>
          <cell r="C518">
            <v>5</v>
          </cell>
          <cell r="D518" t="str">
            <v>SKS</v>
          </cell>
          <cell r="E518" t="str">
            <v>M</v>
          </cell>
          <cell r="F518" t="str">
            <v>JV</v>
          </cell>
          <cell r="G518" t="str">
            <v>JV BOYS</v>
          </cell>
        </row>
        <row r="519">
          <cell r="A519">
            <v>1490</v>
          </cell>
          <cell r="B519" t="str">
            <v>Brendan Menz</v>
          </cell>
          <cell r="C519">
            <v>5</v>
          </cell>
          <cell r="D519" t="str">
            <v>SKS</v>
          </cell>
          <cell r="E519" t="str">
            <v>M</v>
          </cell>
          <cell r="F519" t="str">
            <v>JV</v>
          </cell>
          <cell r="G519" t="str">
            <v>JV BOYS</v>
          </cell>
        </row>
        <row r="520">
          <cell r="A520">
            <v>1491</v>
          </cell>
          <cell r="B520" t="str">
            <v>Benjamin Nguyen</v>
          </cell>
          <cell r="C520">
            <v>5</v>
          </cell>
          <cell r="D520" t="str">
            <v>SKS</v>
          </cell>
          <cell r="E520" t="str">
            <v>M</v>
          </cell>
          <cell r="F520" t="str">
            <v>JV</v>
          </cell>
          <cell r="G520" t="str">
            <v>JV BOYS</v>
          </cell>
        </row>
        <row r="521">
          <cell r="A521">
            <v>1492</v>
          </cell>
          <cell r="B521" t="str">
            <v>Jace Novak</v>
          </cell>
          <cell r="C521">
            <v>5</v>
          </cell>
          <cell r="D521" t="str">
            <v>SKS</v>
          </cell>
          <cell r="E521" t="str">
            <v>M</v>
          </cell>
          <cell r="F521" t="str">
            <v>JV</v>
          </cell>
          <cell r="G521" t="str">
            <v>JV BOYS</v>
          </cell>
        </row>
        <row r="522">
          <cell r="A522">
            <v>1493</v>
          </cell>
          <cell r="B522" t="str">
            <v>Henry Stall</v>
          </cell>
          <cell r="C522">
            <v>5</v>
          </cell>
          <cell r="D522" t="str">
            <v>SKS</v>
          </cell>
          <cell r="E522" t="str">
            <v>M</v>
          </cell>
          <cell r="F522" t="str">
            <v>JV</v>
          </cell>
          <cell r="G522" t="str">
            <v>JV BOYS</v>
          </cell>
        </row>
        <row r="523">
          <cell r="A523">
            <v>1494</v>
          </cell>
          <cell r="B523" t="str">
            <v>Connor Stokes</v>
          </cell>
          <cell r="C523">
            <v>5</v>
          </cell>
          <cell r="D523" t="str">
            <v>SKS</v>
          </cell>
          <cell r="E523" t="str">
            <v>M</v>
          </cell>
          <cell r="F523" t="str">
            <v>JV</v>
          </cell>
          <cell r="G523" t="str">
            <v>JV BOYS</v>
          </cell>
        </row>
        <row r="524">
          <cell r="A524">
            <v>1495</v>
          </cell>
          <cell r="B524" t="str">
            <v>Connor Vilano</v>
          </cell>
          <cell r="C524">
            <v>5</v>
          </cell>
          <cell r="D524" t="str">
            <v>SKS</v>
          </cell>
          <cell r="E524" t="str">
            <v>M</v>
          </cell>
          <cell r="F524" t="str">
            <v>JV</v>
          </cell>
          <cell r="G524" t="str">
            <v>JV BOYS</v>
          </cell>
        </row>
        <row r="525">
          <cell r="A525">
            <v>1496</v>
          </cell>
          <cell r="B525" t="str">
            <v>Christopher Braun</v>
          </cell>
          <cell r="C525">
            <v>6</v>
          </cell>
          <cell r="D525" t="str">
            <v>SKS</v>
          </cell>
          <cell r="E525" t="str">
            <v>M</v>
          </cell>
          <cell r="F525" t="str">
            <v>JV</v>
          </cell>
          <cell r="G525" t="str">
            <v>JV BOYS</v>
          </cell>
        </row>
        <row r="526">
          <cell r="A526">
            <v>1497</v>
          </cell>
          <cell r="B526" t="str">
            <v>Josh Conklin</v>
          </cell>
          <cell r="C526">
            <v>6</v>
          </cell>
          <cell r="D526" t="str">
            <v>SKS</v>
          </cell>
          <cell r="E526" t="str">
            <v>M</v>
          </cell>
          <cell r="F526" t="str">
            <v>JV</v>
          </cell>
          <cell r="G526" t="str">
            <v>JV BOYS</v>
          </cell>
        </row>
        <row r="527">
          <cell r="A527">
            <v>1498</v>
          </cell>
          <cell r="B527" t="str">
            <v>Fionn Degnan</v>
          </cell>
          <cell r="C527">
            <v>6</v>
          </cell>
          <cell r="D527" t="str">
            <v>SKS</v>
          </cell>
          <cell r="E527" t="str">
            <v>M</v>
          </cell>
          <cell r="F527" t="str">
            <v>JV</v>
          </cell>
          <cell r="G527" t="str">
            <v>JV BOYS</v>
          </cell>
        </row>
        <row r="528">
          <cell r="A528">
            <v>1499</v>
          </cell>
          <cell r="B528" t="str">
            <v>Gannon Haibach</v>
          </cell>
          <cell r="C528">
            <v>6</v>
          </cell>
          <cell r="D528" t="str">
            <v>SKS</v>
          </cell>
          <cell r="E528" t="str">
            <v>M</v>
          </cell>
          <cell r="F528" t="str">
            <v>JV</v>
          </cell>
          <cell r="G528" t="str">
            <v>JV BOYS</v>
          </cell>
        </row>
        <row r="529">
          <cell r="A529">
            <v>1500</v>
          </cell>
          <cell r="B529" t="str">
            <v>Leonard Kurpeikis</v>
          </cell>
          <cell r="C529">
            <v>6</v>
          </cell>
          <cell r="D529" t="str">
            <v>SKS</v>
          </cell>
          <cell r="E529" t="str">
            <v>M</v>
          </cell>
          <cell r="F529" t="str">
            <v>JV</v>
          </cell>
          <cell r="G529" t="str">
            <v>JV BOYS</v>
          </cell>
        </row>
        <row r="530">
          <cell r="A530">
            <v>1501</v>
          </cell>
          <cell r="B530" t="str">
            <v>Jaxson Niemeier</v>
          </cell>
          <cell r="C530">
            <v>6</v>
          </cell>
          <cell r="D530" t="str">
            <v>SKS</v>
          </cell>
          <cell r="E530" t="str">
            <v>M</v>
          </cell>
          <cell r="F530" t="str">
            <v>JV</v>
          </cell>
          <cell r="G530" t="str">
            <v>JV BOYS</v>
          </cell>
        </row>
        <row r="531">
          <cell r="A531">
            <v>1502</v>
          </cell>
          <cell r="B531" t="str">
            <v>Vincent Offi</v>
          </cell>
          <cell r="C531">
            <v>6</v>
          </cell>
          <cell r="D531" t="str">
            <v>SKS</v>
          </cell>
          <cell r="E531" t="str">
            <v>M</v>
          </cell>
          <cell r="F531" t="str">
            <v>JV</v>
          </cell>
          <cell r="G531" t="str">
            <v>JV BOYS</v>
          </cell>
        </row>
        <row r="532">
          <cell r="A532">
            <v>1503</v>
          </cell>
          <cell r="B532" t="str">
            <v>Thad Pawlowicz</v>
          </cell>
          <cell r="C532">
            <v>6</v>
          </cell>
          <cell r="D532" t="str">
            <v>SKS</v>
          </cell>
          <cell r="E532" t="str">
            <v>M</v>
          </cell>
          <cell r="F532" t="str">
            <v>JV</v>
          </cell>
          <cell r="G532" t="str">
            <v>JV BOYS</v>
          </cell>
        </row>
        <row r="533">
          <cell r="A533">
            <v>1504</v>
          </cell>
          <cell r="B533" t="str">
            <v>Jesse Ronnenberg</v>
          </cell>
          <cell r="C533">
            <v>6</v>
          </cell>
          <cell r="D533" t="str">
            <v>SKS</v>
          </cell>
          <cell r="E533" t="str">
            <v>M</v>
          </cell>
          <cell r="F533" t="str">
            <v>JV</v>
          </cell>
          <cell r="G533" t="str">
            <v>JV BOYS</v>
          </cell>
        </row>
        <row r="534">
          <cell r="A534">
            <v>1505</v>
          </cell>
          <cell r="B534" t="str">
            <v>Robbie Singer</v>
          </cell>
          <cell r="C534">
            <v>6</v>
          </cell>
          <cell r="D534" t="str">
            <v>SKS</v>
          </cell>
          <cell r="E534" t="str">
            <v>M</v>
          </cell>
          <cell r="F534" t="str">
            <v>JV</v>
          </cell>
          <cell r="G534" t="str">
            <v>JV BOYS</v>
          </cell>
        </row>
        <row r="535">
          <cell r="A535">
            <v>1506</v>
          </cell>
          <cell r="B535" t="str">
            <v>Lucas Stewart</v>
          </cell>
          <cell r="C535">
            <v>6</v>
          </cell>
          <cell r="D535" t="str">
            <v>SKS</v>
          </cell>
          <cell r="E535" t="str">
            <v>M</v>
          </cell>
          <cell r="F535" t="str">
            <v>JV</v>
          </cell>
          <cell r="G535" t="str">
            <v>JV BOYS</v>
          </cell>
        </row>
        <row r="536">
          <cell r="A536">
            <v>1507</v>
          </cell>
          <cell r="B536" t="str">
            <v>Ainsley Coberly</v>
          </cell>
          <cell r="C536">
            <v>5</v>
          </cell>
          <cell r="D536" t="str">
            <v>SKS</v>
          </cell>
          <cell r="E536" t="str">
            <v>F</v>
          </cell>
          <cell r="F536" t="str">
            <v>JV</v>
          </cell>
          <cell r="G536" t="str">
            <v>JV GIRLS</v>
          </cell>
        </row>
        <row r="537">
          <cell r="A537">
            <v>1508</v>
          </cell>
          <cell r="B537" t="str">
            <v>Isabel Costigan</v>
          </cell>
          <cell r="C537">
            <v>5</v>
          </cell>
          <cell r="D537" t="str">
            <v>SKS</v>
          </cell>
          <cell r="E537" t="str">
            <v>F</v>
          </cell>
          <cell r="F537" t="str">
            <v>JV</v>
          </cell>
          <cell r="G537" t="str">
            <v>JV GIRLS</v>
          </cell>
        </row>
        <row r="538">
          <cell r="A538">
            <v>1509</v>
          </cell>
          <cell r="B538" t="str">
            <v>Aralia DePaoli</v>
          </cell>
          <cell r="C538">
            <v>5</v>
          </cell>
          <cell r="D538" t="str">
            <v>SKS</v>
          </cell>
          <cell r="E538" t="str">
            <v>F</v>
          </cell>
          <cell r="F538" t="str">
            <v>JV</v>
          </cell>
          <cell r="G538" t="str">
            <v>JV GIRLS</v>
          </cell>
        </row>
        <row r="539">
          <cell r="A539">
            <v>1510</v>
          </cell>
          <cell r="B539" t="str">
            <v>Kiera Klinefelter</v>
          </cell>
          <cell r="C539">
            <v>5</v>
          </cell>
          <cell r="D539" t="str">
            <v>SKS</v>
          </cell>
          <cell r="E539" t="str">
            <v>F</v>
          </cell>
          <cell r="F539" t="str">
            <v>JV</v>
          </cell>
          <cell r="G539" t="str">
            <v>JV GIRLS</v>
          </cell>
        </row>
        <row r="540">
          <cell r="A540">
            <v>1511</v>
          </cell>
          <cell r="B540" t="str">
            <v>Anna Klingensmith</v>
          </cell>
          <cell r="C540">
            <v>5</v>
          </cell>
          <cell r="D540" t="str">
            <v>SKS</v>
          </cell>
          <cell r="E540" t="str">
            <v>F</v>
          </cell>
          <cell r="F540" t="str">
            <v>JV</v>
          </cell>
          <cell r="G540" t="str">
            <v>JV GIRLS</v>
          </cell>
        </row>
        <row r="541">
          <cell r="A541">
            <v>1512</v>
          </cell>
          <cell r="B541" t="str">
            <v>Lyla McElravy</v>
          </cell>
          <cell r="C541">
            <v>5</v>
          </cell>
          <cell r="D541" t="str">
            <v>SKS</v>
          </cell>
          <cell r="E541" t="str">
            <v>F</v>
          </cell>
          <cell r="F541" t="str">
            <v>JV</v>
          </cell>
          <cell r="G541" t="str">
            <v>JV GIRLS</v>
          </cell>
        </row>
        <row r="542">
          <cell r="A542">
            <v>1513</v>
          </cell>
          <cell r="B542" t="str">
            <v>Anna Narwold</v>
          </cell>
          <cell r="C542">
            <v>5</v>
          </cell>
          <cell r="D542" t="str">
            <v>SKS</v>
          </cell>
          <cell r="E542" t="str">
            <v>F</v>
          </cell>
          <cell r="F542" t="str">
            <v>JV</v>
          </cell>
          <cell r="G542" t="str">
            <v>JV GIRLS</v>
          </cell>
        </row>
        <row r="543">
          <cell r="A543">
            <v>1514</v>
          </cell>
          <cell r="B543" t="str">
            <v>Charlotte Wohar</v>
          </cell>
          <cell r="C543">
            <v>5</v>
          </cell>
          <cell r="D543" t="str">
            <v>SKS</v>
          </cell>
          <cell r="E543" t="str">
            <v>F</v>
          </cell>
          <cell r="F543" t="str">
            <v>JV</v>
          </cell>
          <cell r="G543" t="str">
            <v>JV GIRLS</v>
          </cell>
        </row>
        <row r="544">
          <cell r="A544">
            <v>1515</v>
          </cell>
          <cell r="B544" t="str">
            <v>Brigid Baker</v>
          </cell>
          <cell r="C544">
            <v>6</v>
          </cell>
          <cell r="D544" t="str">
            <v>SKS</v>
          </cell>
          <cell r="E544" t="str">
            <v>F</v>
          </cell>
          <cell r="F544" t="str">
            <v>JV</v>
          </cell>
          <cell r="G544" t="str">
            <v>JV GIRLS</v>
          </cell>
        </row>
        <row r="545">
          <cell r="A545">
            <v>1516</v>
          </cell>
          <cell r="B545" t="str">
            <v>Morgan Blevins</v>
          </cell>
          <cell r="C545">
            <v>6</v>
          </cell>
          <cell r="D545" t="str">
            <v>SKS</v>
          </cell>
          <cell r="E545" t="str">
            <v>F</v>
          </cell>
          <cell r="F545" t="str">
            <v>JV</v>
          </cell>
          <cell r="G545" t="str">
            <v>JV GIRLS</v>
          </cell>
        </row>
        <row r="546">
          <cell r="A546">
            <v>1517</v>
          </cell>
          <cell r="B546" t="str">
            <v>Cora Cole</v>
          </cell>
          <cell r="C546">
            <v>6</v>
          </cell>
          <cell r="D546" t="str">
            <v>SKS</v>
          </cell>
          <cell r="E546" t="str">
            <v>F</v>
          </cell>
          <cell r="F546" t="str">
            <v>JV</v>
          </cell>
          <cell r="G546" t="str">
            <v>JV GIRLS</v>
          </cell>
        </row>
        <row r="547">
          <cell r="A547">
            <v>1518</v>
          </cell>
          <cell r="B547" t="str">
            <v>Kennedy Killen</v>
          </cell>
          <cell r="C547">
            <v>6</v>
          </cell>
          <cell r="D547" t="str">
            <v>SKS</v>
          </cell>
          <cell r="E547" t="str">
            <v>F</v>
          </cell>
          <cell r="F547" t="str">
            <v>JV</v>
          </cell>
          <cell r="G547" t="str">
            <v>JV GIRLS</v>
          </cell>
        </row>
        <row r="548">
          <cell r="A548">
            <v>1519</v>
          </cell>
          <cell r="B548" t="str">
            <v>Gabriella McDonough</v>
          </cell>
          <cell r="C548">
            <v>6</v>
          </cell>
          <cell r="D548" t="str">
            <v>SKS</v>
          </cell>
          <cell r="E548" t="str">
            <v>F</v>
          </cell>
          <cell r="F548" t="str">
            <v>JV</v>
          </cell>
          <cell r="G548" t="str">
            <v>JV GIRLS</v>
          </cell>
        </row>
        <row r="549">
          <cell r="A549">
            <v>1520</v>
          </cell>
          <cell r="B549" t="str">
            <v>Ella Scaltz</v>
          </cell>
          <cell r="C549">
            <v>6</v>
          </cell>
          <cell r="D549" t="str">
            <v>SKS</v>
          </cell>
          <cell r="E549" t="str">
            <v>F</v>
          </cell>
          <cell r="F549" t="str">
            <v>JV</v>
          </cell>
          <cell r="G549" t="str">
            <v>JV GIRLS</v>
          </cell>
        </row>
        <row r="550">
          <cell r="A550">
            <v>1521</v>
          </cell>
          <cell r="B550" t="str">
            <v>Quinn Snyder</v>
          </cell>
          <cell r="C550">
            <v>6</v>
          </cell>
          <cell r="D550" t="str">
            <v>SKS</v>
          </cell>
          <cell r="E550" t="str">
            <v>F</v>
          </cell>
          <cell r="F550" t="str">
            <v>JV</v>
          </cell>
          <cell r="G550" t="str">
            <v>JV GIRLS</v>
          </cell>
        </row>
        <row r="551">
          <cell r="A551">
            <v>1522</v>
          </cell>
          <cell r="B551" t="str">
            <v>Joshua Bondra</v>
          </cell>
          <cell r="C551">
            <v>7</v>
          </cell>
          <cell r="D551" t="str">
            <v>SKS</v>
          </cell>
          <cell r="E551" t="str">
            <v>M</v>
          </cell>
          <cell r="F551" t="str">
            <v>VARSITY</v>
          </cell>
          <cell r="G551" t="str">
            <v>VARSITY BOYS</v>
          </cell>
        </row>
        <row r="552">
          <cell r="A552">
            <v>1523</v>
          </cell>
          <cell r="B552" t="str">
            <v>Milo Greca</v>
          </cell>
          <cell r="C552">
            <v>7</v>
          </cell>
          <cell r="D552" t="str">
            <v>SKS</v>
          </cell>
          <cell r="E552" t="str">
            <v>M</v>
          </cell>
          <cell r="F552" t="str">
            <v>VARSITY</v>
          </cell>
          <cell r="G552" t="str">
            <v>VARSITY BOYS</v>
          </cell>
        </row>
        <row r="553">
          <cell r="A553">
            <v>1524</v>
          </cell>
          <cell r="B553" t="str">
            <v>Xavier Kush</v>
          </cell>
          <cell r="C553">
            <v>7</v>
          </cell>
          <cell r="D553" t="str">
            <v>SKS</v>
          </cell>
          <cell r="E553" t="str">
            <v>M</v>
          </cell>
          <cell r="F553" t="str">
            <v>VARSITY</v>
          </cell>
          <cell r="G553" t="str">
            <v>VARSITY BOYS</v>
          </cell>
        </row>
        <row r="554">
          <cell r="A554">
            <v>1525</v>
          </cell>
          <cell r="B554" t="str">
            <v>Brody Mardis</v>
          </cell>
          <cell r="C554">
            <v>7</v>
          </cell>
          <cell r="D554" t="str">
            <v>SKS</v>
          </cell>
          <cell r="E554" t="str">
            <v>M</v>
          </cell>
          <cell r="F554" t="str">
            <v>VARSITY</v>
          </cell>
          <cell r="G554" t="str">
            <v>VARSITY BOYS</v>
          </cell>
        </row>
        <row r="555">
          <cell r="A555">
            <v>1526</v>
          </cell>
          <cell r="B555" t="str">
            <v>Josh Montes</v>
          </cell>
          <cell r="C555">
            <v>7</v>
          </cell>
          <cell r="D555" t="str">
            <v>SKS</v>
          </cell>
          <cell r="E555" t="str">
            <v>M</v>
          </cell>
          <cell r="F555" t="str">
            <v>VARSITY</v>
          </cell>
          <cell r="G555" t="str">
            <v>VARSITY BOYS</v>
          </cell>
        </row>
        <row r="556">
          <cell r="A556">
            <v>1527</v>
          </cell>
          <cell r="B556" t="str">
            <v>Graham Pappas</v>
          </cell>
          <cell r="C556">
            <v>7</v>
          </cell>
          <cell r="D556" t="str">
            <v>SKS</v>
          </cell>
          <cell r="E556" t="str">
            <v>M</v>
          </cell>
          <cell r="F556" t="str">
            <v>VARSITY</v>
          </cell>
          <cell r="G556" t="str">
            <v>VARSITY BOYS</v>
          </cell>
        </row>
        <row r="557">
          <cell r="A557">
            <v>1528</v>
          </cell>
          <cell r="B557" t="str">
            <v>Colin Pilla</v>
          </cell>
          <cell r="C557">
            <v>7</v>
          </cell>
          <cell r="D557" t="str">
            <v>SKS</v>
          </cell>
          <cell r="E557" t="str">
            <v>M</v>
          </cell>
          <cell r="F557" t="str">
            <v>VARSITY</v>
          </cell>
          <cell r="G557" t="str">
            <v>VARSITY BOYS</v>
          </cell>
        </row>
        <row r="558">
          <cell r="A558">
            <v>1529</v>
          </cell>
          <cell r="B558" t="str">
            <v>Michael Scaltz</v>
          </cell>
          <cell r="C558">
            <v>7</v>
          </cell>
          <cell r="D558" t="str">
            <v>SKS</v>
          </cell>
          <cell r="E558" t="str">
            <v>M</v>
          </cell>
          <cell r="F558" t="str">
            <v>VARSITY</v>
          </cell>
          <cell r="G558" t="str">
            <v>VARSITY BOYS</v>
          </cell>
        </row>
        <row r="559">
          <cell r="A559">
            <v>1530</v>
          </cell>
          <cell r="B559" t="str">
            <v>Isaac Vangura</v>
          </cell>
          <cell r="C559">
            <v>7</v>
          </cell>
          <cell r="D559" t="str">
            <v>SKS</v>
          </cell>
          <cell r="E559" t="str">
            <v>M</v>
          </cell>
          <cell r="F559" t="str">
            <v>VARSITY</v>
          </cell>
          <cell r="G559" t="str">
            <v>VARSITY BOYS</v>
          </cell>
        </row>
        <row r="560">
          <cell r="A560">
            <v>1531</v>
          </cell>
          <cell r="B560" t="str">
            <v>Thomas Baier</v>
          </cell>
          <cell r="C560">
            <v>8</v>
          </cell>
          <cell r="D560" t="str">
            <v>SKS</v>
          </cell>
          <cell r="E560" t="str">
            <v>M</v>
          </cell>
          <cell r="F560" t="str">
            <v>VARSITY</v>
          </cell>
          <cell r="G560" t="str">
            <v>VARSITY BOYS</v>
          </cell>
        </row>
        <row r="561">
          <cell r="A561">
            <v>1532</v>
          </cell>
          <cell r="B561" t="str">
            <v>Jack Croft</v>
          </cell>
          <cell r="C561">
            <v>8</v>
          </cell>
          <cell r="D561" t="str">
            <v>SKS</v>
          </cell>
          <cell r="E561" t="str">
            <v>M</v>
          </cell>
          <cell r="F561" t="str">
            <v>VARSITY</v>
          </cell>
          <cell r="G561" t="str">
            <v>VARSITY BOYS</v>
          </cell>
        </row>
        <row r="562">
          <cell r="A562">
            <v>1533</v>
          </cell>
          <cell r="B562" t="str">
            <v>Dominic Farabaugh</v>
          </cell>
          <cell r="C562">
            <v>8</v>
          </cell>
          <cell r="D562" t="str">
            <v>SKS</v>
          </cell>
          <cell r="E562" t="str">
            <v>M</v>
          </cell>
          <cell r="F562" t="str">
            <v>VARSITY</v>
          </cell>
          <cell r="G562" t="str">
            <v>VARSITY BOYS</v>
          </cell>
        </row>
        <row r="563">
          <cell r="A563">
            <v>1534</v>
          </cell>
          <cell r="B563" t="str">
            <v>Shaun Guyton jr</v>
          </cell>
          <cell r="C563">
            <v>8</v>
          </cell>
          <cell r="D563" t="str">
            <v>SKS</v>
          </cell>
          <cell r="E563" t="str">
            <v>M</v>
          </cell>
          <cell r="F563" t="str">
            <v>VARSITY</v>
          </cell>
          <cell r="G563" t="str">
            <v>VARSITY BOYS</v>
          </cell>
        </row>
        <row r="564">
          <cell r="A564">
            <v>1535</v>
          </cell>
          <cell r="B564" t="str">
            <v>Giancarlo Josephs</v>
          </cell>
          <cell r="C564">
            <v>8</v>
          </cell>
          <cell r="D564" t="str">
            <v>SKS</v>
          </cell>
          <cell r="E564" t="str">
            <v>M</v>
          </cell>
          <cell r="F564" t="str">
            <v>VARSITY</v>
          </cell>
          <cell r="G564" t="str">
            <v>VARSITY BOYS</v>
          </cell>
        </row>
        <row r="565">
          <cell r="A565">
            <v>1536</v>
          </cell>
          <cell r="B565" t="str">
            <v>Jack Masuga</v>
          </cell>
          <cell r="C565">
            <v>8</v>
          </cell>
          <cell r="D565" t="str">
            <v>SKS</v>
          </cell>
          <cell r="E565" t="str">
            <v>M</v>
          </cell>
          <cell r="F565" t="str">
            <v>VARSITY</v>
          </cell>
          <cell r="G565" t="str">
            <v>VARSITY BOYS</v>
          </cell>
        </row>
        <row r="566">
          <cell r="A566">
            <v>1537</v>
          </cell>
          <cell r="B566" t="str">
            <v>Quentin Peterson</v>
          </cell>
          <cell r="C566">
            <v>8</v>
          </cell>
          <cell r="D566" t="str">
            <v>SKS</v>
          </cell>
          <cell r="E566" t="str">
            <v>M</v>
          </cell>
          <cell r="F566" t="str">
            <v>VARSITY</v>
          </cell>
          <cell r="G566" t="str">
            <v>VARSITY BOYS</v>
          </cell>
        </row>
        <row r="567">
          <cell r="A567">
            <v>1538</v>
          </cell>
          <cell r="B567" t="str">
            <v>Gabriel Wohar</v>
          </cell>
          <cell r="C567">
            <v>8</v>
          </cell>
          <cell r="D567" t="str">
            <v>SKS</v>
          </cell>
          <cell r="E567" t="str">
            <v>M</v>
          </cell>
          <cell r="F567" t="str">
            <v>VARSITY</v>
          </cell>
          <cell r="G567" t="str">
            <v>VARSITY BOYS</v>
          </cell>
        </row>
        <row r="568">
          <cell r="A568">
            <v>1539</v>
          </cell>
          <cell r="B568" t="str">
            <v>Olivia Colangelo</v>
          </cell>
          <cell r="C568">
            <v>7</v>
          </cell>
          <cell r="D568" t="str">
            <v>SKS</v>
          </cell>
          <cell r="E568" t="str">
            <v>F</v>
          </cell>
          <cell r="F568" t="str">
            <v>VARSITY</v>
          </cell>
          <cell r="G568" t="str">
            <v>VARSITY GIRLS</v>
          </cell>
        </row>
        <row r="569">
          <cell r="A569">
            <v>1540</v>
          </cell>
          <cell r="B569" t="str">
            <v>Sophia Colangelo</v>
          </cell>
          <cell r="C569">
            <v>7</v>
          </cell>
          <cell r="D569" t="str">
            <v>SKS</v>
          </cell>
          <cell r="E569" t="str">
            <v>F</v>
          </cell>
          <cell r="F569" t="str">
            <v>VARSITY</v>
          </cell>
          <cell r="G569" t="str">
            <v>VARSITY GIRLS</v>
          </cell>
        </row>
        <row r="570">
          <cell r="A570">
            <v>1541</v>
          </cell>
          <cell r="B570" t="str">
            <v>Audrey Costigan</v>
          </cell>
          <cell r="C570">
            <v>7</v>
          </cell>
          <cell r="D570" t="str">
            <v>SKS</v>
          </cell>
          <cell r="E570" t="str">
            <v>F</v>
          </cell>
          <cell r="F570" t="str">
            <v>VARSITY</v>
          </cell>
          <cell r="G570" t="str">
            <v>VARSITY GIRLS</v>
          </cell>
        </row>
        <row r="571">
          <cell r="A571">
            <v>1542</v>
          </cell>
          <cell r="B571" t="str">
            <v>Olivia Costigan</v>
          </cell>
          <cell r="C571">
            <v>7</v>
          </cell>
          <cell r="D571" t="str">
            <v>SKS</v>
          </cell>
          <cell r="E571" t="str">
            <v>F</v>
          </cell>
          <cell r="F571" t="str">
            <v>VARSITY</v>
          </cell>
          <cell r="G571" t="str">
            <v>VARSITY GIRLS</v>
          </cell>
        </row>
        <row r="572">
          <cell r="A572">
            <v>1543</v>
          </cell>
          <cell r="B572" t="str">
            <v>Grace Frederick</v>
          </cell>
          <cell r="C572">
            <v>7</v>
          </cell>
          <cell r="D572" t="str">
            <v>SKS</v>
          </cell>
          <cell r="E572" t="str">
            <v>F</v>
          </cell>
          <cell r="F572" t="str">
            <v>VARSITY</v>
          </cell>
          <cell r="G572" t="str">
            <v>VARSITY GIRLS</v>
          </cell>
        </row>
        <row r="573">
          <cell r="A573">
            <v>1544</v>
          </cell>
          <cell r="B573" t="str">
            <v>Hannah Funk</v>
          </cell>
          <cell r="C573">
            <v>7</v>
          </cell>
          <cell r="D573" t="str">
            <v>SKS</v>
          </cell>
          <cell r="E573" t="str">
            <v>F</v>
          </cell>
          <cell r="F573" t="str">
            <v>VARSITY</v>
          </cell>
          <cell r="G573" t="str">
            <v>VARSITY GIRLS</v>
          </cell>
        </row>
        <row r="574">
          <cell r="A574">
            <v>1545</v>
          </cell>
          <cell r="B574" t="str">
            <v>Avery Hunt</v>
          </cell>
          <cell r="C574">
            <v>7</v>
          </cell>
          <cell r="D574" t="str">
            <v>SKS</v>
          </cell>
          <cell r="E574" t="str">
            <v>F</v>
          </cell>
          <cell r="F574" t="str">
            <v>VARSITY</v>
          </cell>
          <cell r="G574" t="str">
            <v>VARSITY GIRLS</v>
          </cell>
        </row>
        <row r="575">
          <cell r="A575">
            <v>1546</v>
          </cell>
          <cell r="B575" t="str">
            <v>Jovie Jochum</v>
          </cell>
          <cell r="C575">
            <v>7</v>
          </cell>
          <cell r="D575" t="str">
            <v>SKS</v>
          </cell>
          <cell r="E575" t="str">
            <v>F</v>
          </cell>
          <cell r="F575" t="str">
            <v>VARSITY</v>
          </cell>
          <cell r="G575" t="str">
            <v>VARSITY GIRLS</v>
          </cell>
        </row>
        <row r="576">
          <cell r="A576">
            <v>1547</v>
          </cell>
          <cell r="B576" t="str">
            <v>Allison Jones</v>
          </cell>
          <cell r="C576">
            <v>7</v>
          </cell>
          <cell r="D576" t="str">
            <v>SKS</v>
          </cell>
          <cell r="E576" t="str">
            <v>F</v>
          </cell>
          <cell r="F576" t="str">
            <v>VARSITY</v>
          </cell>
          <cell r="G576" t="str">
            <v>VARSITY GIRLS</v>
          </cell>
        </row>
        <row r="577">
          <cell r="A577">
            <v>1548</v>
          </cell>
          <cell r="B577" t="str">
            <v>Hannah Kaminski</v>
          </cell>
          <cell r="C577">
            <v>7</v>
          </cell>
          <cell r="D577" t="str">
            <v>SKS</v>
          </cell>
          <cell r="E577" t="str">
            <v>F</v>
          </cell>
          <cell r="F577" t="str">
            <v>VARSITY</v>
          </cell>
          <cell r="G577" t="str">
            <v>VARSITY GIRLS</v>
          </cell>
        </row>
        <row r="578">
          <cell r="A578">
            <v>1549</v>
          </cell>
          <cell r="B578" t="str">
            <v>Olivia Menz</v>
          </cell>
          <cell r="C578">
            <v>7</v>
          </cell>
          <cell r="D578" t="str">
            <v>SKS</v>
          </cell>
          <cell r="E578" t="str">
            <v>F</v>
          </cell>
          <cell r="F578" t="str">
            <v>VARSITY</v>
          </cell>
          <cell r="G578" t="str">
            <v>VARSITY GIRLS</v>
          </cell>
        </row>
        <row r="579">
          <cell r="A579">
            <v>1550</v>
          </cell>
          <cell r="B579" t="str">
            <v>Rowan Mondi</v>
          </cell>
          <cell r="C579">
            <v>7</v>
          </cell>
          <cell r="D579" t="str">
            <v>SKS</v>
          </cell>
          <cell r="E579" t="str">
            <v>F</v>
          </cell>
          <cell r="F579" t="str">
            <v>VARSITY</v>
          </cell>
          <cell r="G579" t="str">
            <v>VARSITY GIRLS</v>
          </cell>
        </row>
        <row r="580">
          <cell r="A580">
            <v>1551</v>
          </cell>
          <cell r="B580" t="str">
            <v>Emma Morvay</v>
          </cell>
          <cell r="C580">
            <v>7</v>
          </cell>
          <cell r="D580" t="str">
            <v>SKS</v>
          </cell>
          <cell r="E580" t="str">
            <v>F</v>
          </cell>
          <cell r="F580" t="str">
            <v>VARSITY</v>
          </cell>
          <cell r="G580" t="str">
            <v>VARSITY GIRLS</v>
          </cell>
        </row>
        <row r="581">
          <cell r="A581">
            <v>1552</v>
          </cell>
          <cell r="B581" t="str">
            <v>Nora Narwold</v>
          </cell>
          <cell r="C581">
            <v>7</v>
          </cell>
          <cell r="D581" t="str">
            <v>SKS</v>
          </cell>
          <cell r="E581" t="str">
            <v>F</v>
          </cell>
          <cell r="F581" t="str">
            <v>VARSITY</v>
          </cell>
          <cell r="G581" t="str">
            <v>VARSITY GIRLS</v>
          </cell>
        </row>
        <row r="582">
          <cell r="A582">
            <v>1553</v>
          </cell>
          <cell r="B582" t="str">
            <v>Maddy Racette</v>
          </cell>
          <cell r="C582">
            <v>7</v>
          </cell>
          <cell r="D582" t="str">
            <v>SKS</v>
          </cell>
          <cell r="E582" t="str">
            <v>F</v>
          </cell>
          <cell r="F582" t="str">
            <v>VARSITY</v>
          </cell>
          <cell r="G582" t="str">
            <v>VARSITY GIRLS</v>
          </cell>
        </row>
        <row r="583">
          <cell r="A583">
            <v>1554</v>
          </cell>
          <cell r="B583" t="str">
            <v>Reagan Riley</v>
          </cell>
          <cell r="C583">
            <v>7</v>
          </cell>
          <cell r="D583" t="str">
            <v>SKS</v>
          </cell>
          <cell r="E583" t="str">
            <v>F</v>
          </cell>
          <cell r="F583" t="str">
            <v>VARSITY</v>
          </cell>
          <cell r="G583" t="str">
            <v>VARSITY GIRLS</v>
          </cell>
        </row>
        <row r="584">
          <cell r="A584">
            <v>1555</v>
          </cell>
          <cell r="B584" t="str">
            <v>Elle Steineman</v>
          </cell>
          <cell r="C584">
            <v>7</v>
          </cell>
          <cell r="D584" t="str">
            <v>SKS</v>
          </cell>
          <cell r="E584" t="str">
            <v>F</v>
          </cell>
          <cell r="F584" t="str">
            <v>VARSITY</v>
          </cell>
          <cell r="G584" t="str">
            <v>VARSITY GIRLS</v>
          </cell>
        </row>
        <row r="585">
          <cell r="A585">
            <v>1556</v>
          </cell>
          <cell r="B585" t="str">
            <v>Stella Suisham</v>
          </cell>
          <cell r="C585">
            <v>7</v>
          </cell>
          <cell r="D585" t="str">
            <v>SKS</v>
          </cell>
          <cell r="E585" t="str">
            <v>F</v>
          </cell>
          <cell r="F585" t="str">
            <v>VARSITY</v>
          </cell>
          <cell r="G585" t="str">
            <v>VARSITY GIRLS</v>
          </cell>
        </row>
        <row r="586">
          <cell r="A586">
            <v>1557</v>
          </cell>
          <cell r="B586" t="str">
            <v>Carmella Verdi</v>
          </cell>
          <cell r="C586">
            <v>7</v>
          </cell>
          <cell r="D586" t="str">
            <v>SKS</v>
          </cell>
          <cell r="E586" t="str">
            <v>F</v>
          </cell>
          <cell r="F586" t="str">
            <v>VARSITY</v>
          </cell>
          <cell r="G586" t="str">
            <v>VARSITY GIRLS</v>
          </cell>
        </row>
        <row r="587">
          <cell r="A587">
            <v>1558</v>
          </cell>
          <cell r="B587" t="str">
            <v>Mia Battalini</v>
          </cell>
          <cell r="C587">
            <v>8</v>
          </cell>
          <cell r="D587" t="str">
            <v>SKS</v>
          </cell>
          <cell r="E587" t="str">
            <v>F</v>
          </cell>
          <cell r="F587" t="str">
            <v>VARSITY</v>
          </cell>
          <cell r="G587" t="str">
            <v>VARSITY GIRLS</v>
          </cell>
        </row>
        <row r="588">
          <cell r="A588">
            <v>1559</v>
          </cell>
          <cell r="B588" t="str">
            <v>Chloe Cole</v>
          </cell>
          <cell r="C588">
            <v>8</v>
          </cell>
          <cell r="D588" t="str">
            <v>SKS</v>
          </cell>
          <cell r="E588" t="str">
            <v>F</v>
          </cell>
          <cell r="F588" t="str">
            <v>VARSITY</v>
          </cell>
          <cell r="G588" t="str">
            <v>VARSITY GIRLS</v>
          </cell>
        </row>
        <row r="589">
          <cell r="A589">
            <v>1560</v>
          </cell>
          <cell r="B589" t="str">
            <v>Elle Degnan</v>
          </cell>
          <cell r="C589">
            <v>8</v>
          </cell>
          <cell r="D589" t="str">
            <v>SKS</v>
          </cell>
          <cell r="E589" t="str">
            <v>F</v>
          </cell>
          <cell r="F589" t="str">
            <v>VARSITY</v>
          </cell>
          <cell r="G589" t="str">
            <v>VARSITY GIRLS</v>
          </cell>
        </row>
        <row r="590">
          <cell r="A590">
            <v>1561</v>
          </cell>
          <cell r="B590" t="str">
            <v>Mila Goncalves</v>
          </cell>
          <cell r="C590">
            <v>8</v>
          </cell>
          <cell r="D590" t="str">
            <v>SKS</v>
          </cell>
          <cell r="E590" t="str">
            <v>F</v>
          </cell>
          <cell r="F590" t="str">
            <v>VARSITY</v>
          </cell>
          <cell r="G590" t="str">
            <v>VARSITY GIRLS</v>
          </cell>
        </row>
        <row r="591">
          <cell r="A591">
            <v>1562</v>
          </cell>
          <cell r="B591" t="str">
            <v>Megan Heinbach</v>
          </cell>
          <cell r="C591">
            <v>8</v>
          </cell>
          <cell r="D591" t="str">
            <v>SKS</v>
          </cell>
          <cell r="E591" t="str">
            <v>F</v>
          </cell>
          <cell r="F591" t="str">
            <v>VARSITY</v>
          </cell>
          <cell r="G591" t="str">
            <v>VARSITY GIRLS</v>
          </cell>
        </row>
        <row r="592">
          <cell r="A592">
            <v>1563</v>
          </cell>
          <cell r="B592" t="str">
            <v>Alaina Howes</v>
          </cell>
          <cell r="C592">
            <v>8</v>
          </cell>
          <cell r="D592" t="str">
            <v>SKS</v>
          </cell>
          <cell r="E592" t="str">
            <v>F</v>
          </cell>
          <cell r="F592" t="str">
            <v>VARSITY</v>
          </cell>
          <cell r="G592" t="str">
            <v>VARSITY GIRLS</v>
          </cell>
        </row>
        <row r="593">
          <cell r="A593">
            <v>1564</v>
          </cell>
          <cell r="B593" t="str">
            <v>Olivia Kaminski</v>
          </cell>
          <cell r="C593">
            <v>8</v>
          </cell>
          <cell r="D593" t="str">
            <v>SKS</v>
          </cell>
          <cell r="E593" t="str">
            <v>F</v>
          </cell>
          <cell r="F593" t="str">
            <v>VARSITY</v>
          </cell>
          <cell r="G593" t="str">
            <v>VARSITY GIRLS</v>
          </cell>
        </row>
        <row r="594">
          <cell r="A594">
            <v>1565</v>
          </cell>
          <cell r="B594" t="str">
            <v>Jada Lichtenwalter</v>
          </cell>
          <cell r="C594">
            <v>8</v>
          </cell>
          <cell r="D594" t="str">
            <v>SKS</v>
          </cell>
          <cell r="E594" t="str">
            <v>F</v>
          </cell>
          <cell r="F594" t="str">
            <v>VARSITY</v>
          </cell>
          <cell r="G594" t="str">
            <v>VARSITY GIRLS</v>
          </cell>
        </row>
        <row r="595">
          <cell r="A595">
            <v>1566</v>
          </cell>
          <cell r="B595" t="str">
            <v>Mia Liscinsky</v>
          </cell>
          <cell r="C595">
            <v>8</v>
          </cell>
          <cell r="D595" t="str">
            <v>SKS</v>
          </cell>
          <cell r="E595" t="str">
            <v>F</v>
          </cell>
          <cell r="F595" t="str">
            <v>VARSITY</v>
          </cell>
          <cell r="G595" t="str">
            <v>VARSITY GIRLS</v>
          </cell>
        </row>
        <row r="596">
          <cell r="A596">
            <v>1567</v>
          </cell>
          <cell r="B596" t="str">
            <v>Payton Mcelravy</v>
          </cell>
          <cell r="C596">
            <v>8</v>
          </cell>
          <cell r="D596" t="str">
            <v>SKS</v>
          </cell>
          <cell r="E596" t="str">
            <v>F</v>
          </cell>
          <cell r="F596" t="str">
            <v>VARSITY</v>
          </cell>
          <cell r="G596" t="str">
            <v>VARSITY GIRLS</v>
          </cell>
        </row>
        <row r="597">
          <cell r="A597">
            <v>1568</v>
          </cell>
          <cell r="B597" t="str">
            <v>Saige Robertson</v>
          </cell>
          <cell r="C597">
            <v>8</v>
          </cell>
          <cell r="D597" t="str">
            <v>SKS</v>
          </cell>
          <cell r="E597" t="str">
            <v>F</v>
          </cell>
          <cell r="F597" t="str">
            <v>VARSITY</v>
          </cell>
          <cell r="G597" t="str">
            <v>VARSITY GIRLS</v>
          </cell>
        </row>
        <row r="598">
          <cell r="A598">
            <v>1569</v>
          </cell>
          <cell r="B598" t="str">
            <v>Alegria Sisto</v>
          </cell>
          <cell r="C598">
            <v>8</v>
          </cell>
          <cell r="D598" t="str">
            <v>SKS</v>
          </cell>
          <cell r="E598" t="str">
            <v>F</v>
          </cell>
          <cell r="F598" t="str">
            <v>VARSITY</v>
          </cell>
          <cell r="G598" t="str">
            <v>VARSITY GIRLS</v>
          </cell>
        </row>
        <row r="599">
          <cell r="A599">
            <v>1570</v>
          </cell>
          <cell r="B599" t="str">
            <v>Anna Wishart</v>
          </cell>
          <cell r="C599">
            <v>8</v>
          </cell>
          <cell r="D599" t="str">
            <v>SKS</v>
          </cell>
          <cell r="E599" t="str">
            <v>F</v>
          </cell>
          <cell r="F599" t="str">
            <v>VARSITY</v>
          </cell>
          <cell r="G599" t="str">
            <v>VARSITY GIRLS</v>
          </cell>
        </row>
        <row r="600">
          <cell r="A600">
            <v>1571</v>
          </cell>
          <cell r="B600" t="str">
            <v>Natalie Yeager</v>
          </cell>
          <cell r="C600">
            <v>8</v>
          </cell>
          <cell r="D600" t="str">
            <v>SKS</v>
          </cell>
          <cell r="E600" t="str">
            <v>F</v>
          </cell>
          <cell r="F600" t="str">
            <v>VARSITY</v>
          </cell>
          <cell r="G600" t="str">
            <v>VARSITY GIRLS</v>
          </cell>
        </row>
        <row r="601">
          <cell r="A601">
            <v>1600</v>
          </cell>
          <cell r="B601" t="str">
            <v>Patrick Egan</v>
          </cell>
          <cell r="C601">
            <v>2</v>
          </cell>
          <cell r="D601" t="str">
            <v>SPP</v>
          </cell>
          <cell r="E601" t="str">
            <v>M</v>
          </cell>
          <cell r="F601" t="str">
            <v>DEV</v>
          </cell>
          <cell r="G601" t="str">
            <v>DEV BOYS</v>
          </cell>
        </row>
        <row r="602">
          <cell r="A602">
            <v>1601</v>
          </cell>
          <cell r="B602" t="str">
            <v>Santino Grossi</v>
          </cell>
          <cell r="C602">
            <v>2</v>
          </cell>
          <cell r="D602" t="str">
            <v>SPP</v>
          </cell>
          <cell r="E602" t="str">
            <v>M</v>
          </cell>
          <cell r="F602" t="str">
            <v>DEV</v>
          </cell>
          <cell r="G602" t="str">
            <v>DEV BOYS</v>
          </cell>
        </row>
        <row r="603">
          <cell r="A603">
            <v>1602</v>
          </cell>
          <cell r="B603" t="str">
            <v>Logan Walter</v>
          </cell>
          <cell r="C603">
            <v>2</v>
          </cell>
          <cell r="D603" t="str">
            <v>SPP</v>
          </cell>
          <cell r="E603" t="str">
            <v>M</v>
          </cell>
          <cell r="F603" t="str">
            <v>DEV</v>
          </cell>
          <cell r="G603" t="str">
            <v>DEV BOYS</v>
          </cell>
        </row>
        <row r="604">
          <cell r="A604">
            <v>1603</v>
          </cell>
          <cell r="B604" t="str">
            <v>Parker Gilbert</v>
          </cell>
          <cell r="C604">
            <v>2</v>
          </cell>
          <cell r="D604" t="str">
            <v>SPP</v>
          </cell>
          <cell r="E604" t="str">
            <v>M</v>
          </cell>
          <cell r="F604" t="str">
            <v>DEV</v>
          </cell>
          <cell r="G604" t="str">
            <v>DEV BOYS</v>
          </cell>
        </row>
        <row r="605">
          <cell r="A605">
            <v>1604</v>
          </cell>
          <cell r="B605" t="str">
            <v>John Ronayne</v>
          </cell>
          <cell r="C605">
            <v>3</v>
          </cell>
          <cell r="D605" t="str">
            <v>SPP</v>
          </cell>
          <cell r="E605" t="str">
            <v>M</v>
          </cell>
          <cell r="F605" t="str">
            <v>DEV</v>
          </cell>
          <cell r="G605" t="str">
            <v>DEV BOYS</v>
          </cell>
        </row>
        <row r="606">
          <cell r="A606">
            <v>1605</v>
          </cell>
          <cell r="B606" t="str">
            <v>Daniel Egan</v>
          </cell>
          <cell r="C606">
            <v>0</v>
          </cell>
          <cell r="D606" t="str">
            <v>SPP</v>
          </cell>
          <cell r="E606" t="str">
            <v>M</v>
          </cell>
          <cell r="F606" t="str">
            <v>DEV</v>
          </cell>
          <cell r="G606" t="str">
            <v>DEV BOYS</v>
          </cell>
        </row>
        <row r="607">
          <cell r="A607">
            <v>1606</v>
          </cell>
          <cell r="B607" t="str">
            <v>Deacon Forster</v>
          </cell>
          <cell r="C607">
            <v>0</v>
          </cell>
          <cell r="D607" t="str">
            <v>SPP</v>
          </cell>
          <cell r="E607" t="str">
            <v>M</v>
          </cell>
          <cell r="F607" t="str">
            <v>DEV</v>
          </cell>
          <cell r="G607" t="str">
            <v>DEV BOYS</v>
          </cell>
        </row>
        <row r="608">
          <cell r="A608">
            <v>1607</v>
          </cell>
          <cell r="B608" t="str">
            <v>Theo Gordon</v>
          </cell>
          <cell r="C608">
            <v>0</v>
          </cell>
          <cell r="D608" t="str">
            <v>SPP</v>
          </cell>
          <cell r="E608" t="str">
            <v>M</v>
          </cell>
          <cell r="F608" t="str">
            <v>DEV</v>
          </cell>
          <cell r="G608" t="str">
            <v>DEV BOYS</v>
          </cell>
        </row>
        <row r="609">
          <cell r="A609">
            <v>1608</v>
          </cell>
          <cell r="B609" t="str">
            <v>Ashton Striffler</v>
          </cell>
          <cell r="C609">
            <v>0</v>
          </cell>
          <cell r="D609" t="str">
            <v>SPP</v>
          </cell>
          <cell r="E609" t="str">
            <v>M</v>
          </cell>
          <cell r="F609" t="str">
            <v>DEV</v>
          </cell>
          <cell r="G609" t="str">
            <v>DEV BOYS</v>
          </cell>
        </row>
        <row r="610">
          <cell r="A610">
            <v>1609</v>
          </cell>
          <cell r="B610" t="str">
            <v>Marla Moyer-Cowden</v>
          </cell>
          <cell r="C610">
            <v>2</v>
          </cell>
          <cell r="D610" t="str">
            <v>SPP</v>
          </cell>
          <cell r="E610" t="str">
            <v>F</v>
          </cell>
          <cell r="F610" t="str">
            <v>DEV</v>
          </cell>
          <cell r="G610" t="str">
            <v>DEV GIRLS</v>
          </cell>
        </row>
        <row r="611">
          <cell r="A611">
            <v>1610</v>
          </cell>
          <cell r="B611" t="str">
            <v>Susie Gordon</v>
          </cell>
          <cell r="C611">
            <v>2</v>
          </cell>
          <cell r="D611" t="str">
            <v>SPP</v>
          </cell>
          <cell r="E611" t="str">
            <v>F</v>
          </cell>
          <cell r="F611" t="str">
            <v>DEV</v>
          </cell>
          <cell r="G611" t="str">
            <v>DEV GIRLS</v>
          </cell>
        </row>
        <row r="612">
          <cell r="A612">
            <v>1611</v>
          </cell>
          <cell r="B612" t="str">
            <v>Lydia Pantaleo</v>
          </cell>
          <cell r="C612">
            <v>2</v>
          </cell>
          <cell r="D612" t="str">
            <v>SPP</v>
          </cell>
          <cell r="E612" t="str">
            <v>F</v>
          </cell>
          <cell r="F612" t="str">
            <v>DEV</v>
          </cell>
          <cell r="G612" t="str">
            <v>DEV GIRLS</v>
          </cell>
        </row>
        <row r="613">
          <cell r="A613">
            <v>1612</v>
          </cell>
          <cell r="B613" t="str">
            <v>Aubriella Craft</v>
          </cell>
          <cell r="C613">
            <v>2</v>
          </cell>
          <cell r="D613" t="str">
            <v>SPP</v>
          </cell>
          <cell r="E613" t="str">
            <v>F</v>
          </cell>
          <cell r="F613" t="str">
            <v>DEV</v>
          </cell>
          <cell r="G613" t="str">
            <v>DEV GIRLS</v>
          </cell>
        </row>
        <row r="614">
          <cell r="A614">
            <v>1613</v>
          </cell>
          <cell r="B614" t="str">
            <v>Luccia Vitali</v>
          </cell>
          <cell r="C614">
            <v>3</v>
          </cell>
          <cell r="D614" t="str">
            <v>SPP</v>
          </cell>
          <cell r="E614" t="str">
            <v>F</v>
          </cell>
          <cell r="F614" t="str">
            <v>DEV</v>
          </cell>
          <cell r="G614" t="str">
            <v>DEV GIRLS</v>
          </cell>
        </row>
        <row r="615">
          <cell r="A615">
            <v>1614</v>
          </cell>
          <cell r="B615" t="str">
            <v>Lucia Bianco</v>
          </cell>
          <cell r="C615">
            <v>4</v>
          </cell>
          <cell r="D615" t="str">
            <v>SPP</v>
          </cell>
          <cell r="E615" t="str">
            <v>F</v>
          </cell>
          <cell r="F615" t="str">
            <v>DEV</v>
          </cell>
          <cell r="G615" t="str">
            <v>DEV GIRLS</v>
          </cell>
        </row>
        <row r="616">
          <cell r="A616">
            <v>1615</v>
          </cell>
          <cell r="B616" t="str">
            <v>Timothy Brown</v>
          </cell>
          <cell r="C616">
            <v>5</v>
          </cell>
          <cell r="D616" t="str">
            <v>SPP</v>
          </cell>
          <cell r="E616" t="str">
            <v>M</v>
          </cell>
          <cell r="F616" t="str">
            <v>JV</v>
          </cell>
          <cell r="G616" t="str">
            <v>JV BOYS</v>
          </cell>
        </row>
        <row r="617">
          <cell r="A617">
            <v>1616</v>
          </cell>
          <cell r="B617" t="str">
            <v>Giovanni Bianco</v>
          </cell>
          <cell r="C617">
            <v>6</v>
          </cell>
          <cell r="D617" t="str">
            <v>SPP</v>
          </cell>
          <cell r="E617" t="str">
            <v>M</v>
          </cell>
          <cell r="F617" t="str">
            <v>JV</v>
          </cell>
          <cell r="G617" t="str">
            <v>JV BOYS</v>
          </cell>
        </row>
        <row r="618">
          <cell r="A618">
            <v>1617</v>
          </cell>
          <cell r="B618" t="str">
            <v>Benny Votilla</v>
          </cell>
          <cell r="C618">
            <v>6</v>
          </cell>
          <cell r="D618" t="str">
            <v>SPP</v>
          </cell>
          <cell r="E618" t="str">
            <v>M</v>
          </cell>
          <cell r="F618" t="str">
            <v>JV</v>
          </cell>
          <cell r="G618" t="str">
            <v>JV BOYS</v>
          </cell>
        </row>
        <row r="619">
          <cell r="A619">
            <v>1618</v>
          </cell>
          <cell r="B619" t="str">
            <v>Emerson Ochtun</v>
          </cell>
          <cell r="C619">
            <v>6</v>
          </cell>
          <cell r="D619" t="str">
            <v>SPP</v>
          </cell>
          <cell r="E619" t="str">
            <v>M</v>
          </cell>
          <cell r="F619" t="str">
            <v>JV</v>
          </cell>
          <cell r="G619" t="str">
            <v>JV BOYS</v>
          </cell>
        </row>
        <row r="620">
          <cell r="A620">
            <v>1619</v>
          </cell>
          <cell r="B620" t="str">
            <v>Kinely Tekula</v>
          </cell>
          <cell r="C620">
            <v>5</v>
          </cell>
          <cell r="D620" t="str">
            <v>SPP</v>
          </cell>
          <cell r="E620" t="str">
            <v>F</v>
          </cell>
          <cell r="F620" t="str">
            <v>JV</v>
          </cell>
          <cell r="G620" t="str">
            <v>JV GIRLS</v>
          </cell>
        </row>
        <row r="621">
          <cell r="A621">
            <v>1620</v>
          </cell>
          <cell r="B621" t="str">
            <v>Mary Peluso</v>
          </cell>
          <cell r="C621">
            <v>5</v>
          </cell>
          <cell r="D621" t="str">
            <v>SPP</v>
          </cell>
          <cell r="E621" t="str">
            <v>F</v>
          </cell>
          <cell r="F621" t="str">
            <v>JV</v>
          </cell>
          <cell r="G621" t="str">
            <v>JV GIRLS</v>
          </cell>
        </row>
        <row r="622">
          <cell r="A622">
            <v>1621</v>
          </cell>
          <cell r="B622" t="str">
            <v>Milania Tekula</v>
          </cell>
          <cell r="C622">
            <v>6</v>
          </cell>
          <cell r="D622" t="str">
            <v>SPP</v>
          </cell>
          <cell r="E622" t="str">
            <v>F</v>
          </cell>
          <cell r="F622" t="str">
            <v>JV</v>
          </cell>
          <cell r="G622" t="str">
            <v>JV GIRLS</v>
          </cell>
        </row>
        <row r="623">
          <cell r="A623">
            <v>1622</v>
          </cell>
          <cell r="B623" t="str">
            <v>Luke Martin</v>
          </cell>
          <cell r="C623">
            <v>7</v>
          </cell>
          <cell r="D623" t="str">
            <v>SPP</v>
          </cell>
          <cell r="E623" t="str">
            <v>M</v>
          </cell>
          <cell r="F623" t="str">
            <v>VARSITY</v>
          </cell>
          <cell r="G623" t="str">
            <v>VARSITY BOYS</v>
          </cell>
        </row>
        <row r="624">
          <cell r="A624">
            <v>1623</v>
          </cell>
          <cell r="B624" t="str">
            <v>Jake Liller</v>
          </cell>
          <cell r="C624">
            <v>7</v>
          </cell>
          <cell r="D624" t="str">
            <v>SPP</v>
          </cell>
          <cell r="E624" t="str">
            <v>M</v>
          </cell>
          <cell r="F624" t="str">
            <v>VARSITY</v>
          </cell>
          <cell r="G624" t="str">
            <v>VARSITY BOYS</v>
          </cell>
        </row>
        <row r="625">
          <cell r="A625">
            <v>1624</v>
          </cell>
          <cell r="B625" t="str">
            <v>Ava Martin</v>
          </cell>
          <cell r="C625">
            <v>8</v>
          </cell>
          <cell r="D625" t="str">
            <v>SPP</v>
          </cell>
          <cell r="E625" t="str">
            <v>F</v>
          </cell>
          <cell r="F625" t="str">
            <v>VARSITY</v>
          </cell>
          <cell r="G625" t="str">
            <v>VARSITY GIRLS</v>
          </cell>
        </row>
        <row r="626">
          <cell r="A626">
            <v>1625</v>
          </cell>
          <cell r="B626" t="str">
            <v>Marley Cianfaglione</v>
          </cell>
          <cell r="C626">
            <v>8</v>
          </cell>
          <cell r="D626" t="str">
            <v>SPP</v>
          </cell>
          <cell r="E626" t="str">
            <v>F</v>
          </cell>
          <cell r="F626" t="str">
            <v>VARSITY</v>
          </cell>
          <cell r="G626" t="str">
            <v>VARSITY GIRLS</v>
          </cell>
        </row>
        <row r="627">
          <cell r="A627">
            <v>1635</v>
          </cell>
          <cell r="B627" t="str">
            <v>Michael Catanese</v>
          </cell>
          <cell r="C627">
            <v>0</v>
          </cell>
          <cell r="D627" t="str">
            <v>STG</v>
          </cell>
          <cell r="E627" t="str">
            <v>M</v>
          </cell>
          <cell r="F627" t="str">
            <v>DEV</v>
          </cell>
          <cell r="G627" t="str">
            <v>DEV BOYS</v>
          </cell>
        </row>
        <row r="628">
          <cell r="A628">
            <v>1636</v>
          </cell>
          <cell r="B628" t="str">
            <v>Bryson Espey</v>
          </cell>
          <cell r="C628">
            <v>0</v>
          </cell>
          <cell r="D628" t="str">
            <v>STG</v>
          </cell>
          <cell r="E628" t="str">
            <v>M</v>
          </cell>
          <cell r="F628" t="str">
            <v>DEV</v>
          </cell>
          <cell r="G628" t="str">
            <v>DEV BOYS</v>
          </cell>
        </row>
        <row r="629">
          <cell r="A629">
            <v>1637</v>
          </cell>
          <cell r="B629" t="str">
            <v>Sam Heisel</v>
          </cell>
          <cell r="C629">
            <v>0</v>
          </cell>
          <cell r="D629" t="str">
            <v>STG</v>
          </cell>
          <cell r="E629" t="str">
            <v>M</v>
          </cell>
          <cell r="F629" t="str">
            <v>DEV</v>
          </cell>
          <cell r="G629" t="str">
            <v>DEV BOYS</v>
          </cell>
        </row>
        <row r="630">
          <cell r="A630">
            <v>1638</v>
          </cell>
          <cell r="B630" t="str">
            <v>Knox Kirschner</v>
          </cell>
          <cell r="C630">
            <v>0</v>
          </cell>
          <cell r="D630" t="str">
            <v>STG</v>
          </cell>
          <cell r="E630" t="str">
            <v>M</v>
          </cell>
          <cell r="F630" t="str">
            <v>DEV</v>
          </cell>
          <cell r="G630" t="str">
            <v>DEV BOYS</v>
          </cell>
        </row>
        <row r="631">
          <cell r="A631">
            <v>1639</v>
          </cell>
          <cell r="B631" t="str">
            <v>Edward Lariviere</v>
          </cell>
          <cell r="C631">
            <v>0</v>
          </cell>
          <cell r="D631" t="str">
            <v>STG</v>
          </cell>
          <cell r="E631" t="str">
            <v>M</v>
          </cell>
          <cell r="F631" t="str">
            <v>DEV</v>
          </cell>
          <cell r="G631" t="str">
            <v>DEV BOYS</v>
          </cell>
        </row>
        <row r="632">
          <cell r="A632">
            <v>1640</v>
          </cell>
          <cell r="B632" t="str">
            <v>Roman Lopez</v>
          </cell>
          <cell r="C632">
            <v>0</v>
          </cell>
          <cell r="D632" t="str">
            <v>STG</v>
          </cell>
          <cell r="E632" t="str">
            <v>M</v>
          </cell>
          <cell r="F632" t="str">
            <v>DEV</v>
          </cell>
          <cell r="G632" t="str">
            <v>DEV BOYS</v>
          </cell>
        </row>
        <row r="633">
          <cell r="A633">
            <v>1641</v>
          </cell>
          <cell r="B633" t="str">
            <v>Liam Ray</v>
          </cell>
          <cell r="C633">
            <v>0</v>
          </cell>
          <cell r="D633" t="str">
            <v>STG</v>
          </cell>
          <cell r="E633" t="str">
            <v>M</v>
          </cell>
          <cell r="F633" t="str">
            <v>DEV</v>
          </cell>
          <cell r="G633" t="str">
            <v>DEV BOYS</v>
          </cell>
        </row>
        <row r="634">
          <cell r="A634">
            <v>1642</v>
          </cell>
          <cell r="B634" t="str">
            <v>Johnny Urban</v>
          </cell>
          <cell r="C634">
            <v>0</v>
          </cell>
          <cell r="D634" t="str">
            <v>STG</v>
          </cell>
          <cell r="E634" t="str">
            <v>M</v>
          </cell>
          <cell r="F634" t="str">
            <v>DEV</v>
          </cell>
          <cell r="G634" t="str">
            <v>DEV BOYS</v>
          </cell>
        </row>
        <row r="635">
          <cell r="A635">
            <v>1643</v>
          </cell>
          <cell r="B635" t="str">
            <v>Anthony Catterton</v>
          </cell>
          <cell r="C635">
            <v>1</v>
          </cell>
          <cell r="D635" t="str">
            <v>STG</v>
          </cell>
          <cell r="E635" t="str">
            <v>M</v>
          </cell>
          <cell r="F635" t="str">
            <v>DEV</v>
          </cell>
          <cell r="G635" t="str">
            <v>DEV BOYS</v>
          </cell>
        </row>
        <row r="636">
          <cell r="A636">
            <v>1644</v>
          </cell>
          <cell r="B636" t="str">
            <v>Grayson Edwards</v>
          </cell>
          <cell r="C636">
            <v>1</v>
          </cell>
          <cell r="D636" t="str">
            <v>STG</v>
          </cell>
          <cell r="E636" t="str">
            <v>M</v>
          </cell>
          <cell r="F636" t="str">
            <v>DEV</v>
          </cell>
          <cell r="G636" t="str">
            <v>DEV BOYS</v>
          </cell>
        </row>
        <row r="637">
          <cell r="A637">
            <v>1645</v>
          </cell>
          <cell r="B637" t="str">
            <v>Beau Lozosky</v>
          </cell>
          <cell r="C637">
            <v>1</v>
          </cell>
          <cell r="D637" t="str">
            <v>STG</v>
          </cell>
          <cell r="E637" t="str">
            <v>M</v>
          </cell>
          <cell r="F637" t="str">
            <v>DEV</v>
          </cell>
          <cell r="G637" t="str">
            <v>DEV BOYS</v>
          </cell>
        </row>
        <row r="638">
          <cell r="A638">
            <v>1646</v>
          </cell>
          <cell r="B638" t="str">
            <v>Julian Marquez</v>
          </cell>
          <cell r="C638">
            <v>1</v>
          </cell>
          <cell r="D638" t="str">
            <v>STG</v>
          </cell>
          <cell r="E638" t="str">
            <v>M</v>
          </cell>
          <cell r="F638" t="str">
            <v>DEV</v>
          </cell>
          <cell r="G638" t="str">
            <v>DEV BOYS</v>
          </cell>
        </row>
        <row r="639">
          <cell r="A639">
            <v>1647</v>
          </cell>
          <cell r="B639" t="str">
            <v>Warner Speicher</v>
          </cell>
          <cell r="C639">
            <v>1</v>
          </cell>
          <cell r="D639" t="str">
            <v>STG</v>
          </cell>
          <cell r="E639" t="str">
            <v>M</v>
          </cell>
          <cell r="F639" t="str">
            <v>DEV</v>
          </cell>
          <cell r="G639" t="str">
            <v>DEV BOYS</v>
          </cell>
        </row>
        <row r="640">
          <cell r="A640">
            <v>1648</v>
          </cell>
          <cell r="B640" t="str">
            <v>Eric Strosnider</v>
          </cell>
          <cell r="C640">
            <v>1</v>
          </cell>
          <cell r="D640" t="str">
            <v>STG</v>
          </cell>
          <cell r="E640" t="str">
            <v>M</v>
          </cell>
          <cell r="F640" t="str">
            <v>DEV</v>
          </cell>
          <cell r="G640" t="str">
            <v>DEV BOYS</v>
          </cell>
        </row>
        <row r="641">
          <cell r="A641">
            <v>1649</v>
          </cell>
          <cell r="B641" t="str">
            <v>Paul Urban</v>
          </cell>
          <cell r="C641">
            <v>2</v>
          </cell>
          <cell r="D641" t="str">
            <v>STG</v>
          </cell>
          <cell r="E641" t="str">
            <v>M</v>
          </cell>
          <cell r="F641" t="str">
            <v>DEV</v>
          </cell>
          <cell r="G641" t="str">
            <v>DEV BOYS</v>
          </cell>
        </row>
        <row r="642">
          <cell r="A642">
            <v>1650</v>
          </cell>
          <cell r="B642" t="str">
            <v>Leland Wesley</v>
          </cell>
          <cell r="C642">
            <v>2</v>
          </cell>
          <cell r="D642" t="str">
            <v>STG</v>
          </cell>
          <cell r="E642" t="str">
            <v>M</v>
          </cell>
          <cell r="F642" t="str">
            <v>DEV</v>
          </cell>
          <cell r="G642" t="str">
            <v>DEV BOYS</v>
          </cell>
        </row>
        <row r="643">
          <cell r="A643">
            <v>1651</v>
          </cell>
          <cell r="B643" t="str">
            <v>Jack Boosel</v>
          </cell>
          <cell r="C643">
            <v>3</v>
          </cell>
          <cell r="D643" t="str">
            <v>STG</v>
          </cell>
          <cell r="E643" t="str">
            <v>M</v>
          </cell>
          <cell r="F643" t="str">
            <v>DEV</v>
          </cell>
          <cell r="G643" t="str">
            <v>DEV BOYS</v>
          </cell>
        </row>
        <row r="644">
          <cell r="A644">
            <v>1652</v>
          </cell>
          <cell r="B644" t="str">
            <v>Tyler Catterton</v>
          </cell>
          <cell r="C644">
            <v>3</v>
          </cell>
          <cell r="D644" t="str">
            <v>STG</v>
          </cell>
          <cell r="E644" t="str">
            <v>M</v>
          </cell>
          <cell r="F644" t="str">
            <v>DEV</v>
          </cell>
          <cell r="G644" t="str">
            <v>DEV BOYS</v>
          </cell>
        </row>
        <row r="645">
          <cell r="A645">
            <v>1653</v>
          </cell>
          <cell r="B645" t="str">
            <v>Lyle Marquez</v>
          </cell>
          <cell r="C645">
            <v>3</v>
          </cell>
          <cell r="D645" t="str">
            <v>STG</v>
          </cell>
          <cell r="E645" t="str">
            <v>M</v>
          </cell>
          <cell r="F645" t="str">
            <v>DEV</v>
          </cell>
          <cell r="G645" t="str">
            <v>DEV BOYS</v>
          </cell>
        </row>
        <row r="646">
          <cell r="A646">
            <v>1654</v>
          </cell>
          <cell r="B646" t="str">
            <v>Colin Ray</v>
          </cell>
          <cell r="C646">
            <v>3</v>
          </cell>
          <cell r="D646" t="str">
            <v>STG</v>
          </cell>
          <cell r="E646" t="str">
            <v>M</v>
          </cell>
          <cell r="F646" t="str">
            <v>DEV</v>
          </cell>
          <cell r="G646" t="str">
            <v>DEV BOYS</v>
          </cell>
        </row>
        <row r="647">
          <cell r="A647">
            <v>1655</v>
          </cell>
          <cell r="B647" t="str">
            <v>Luke Urban</v>
          </cell>
          <cell r="C647">
            <v>3</v>
          </cell>
          <cell r="D647" t="str">
            <v>STG</v>
          </cell>
          <cell r="E647" t="str">
            <v>M</v>
          </cell>
          <cell r="F647" t="str">
            <v>DEV</v>
          </cell>
          <cell r="G647" t="str">
            <v>DEV BOYS</v>
          </cell>
        </row>
        <row r="648">
          <cell r="A648">
            <v>1656</v>
          </cell>
          <cell r="B648" t="str">
            <v>Danny Heisel</v>
          </cell>
          <cell r="C648">
            <v>4</v>
          </cell>
          <cell r="D648" t="str">
            <v>STG</v>
          </cell>
          <cell r="E648" t="str">
            <v>M</v>
          </cell>
          <cell r="F648" t="str">
            <v>DEV</v>
          </cell>
          <cell r="G648" t="str">
            <v>DEV BOYS</v>
          </cell>
        </row>
        <row r="649">
          <cell r="A649">
            <v>1657</v>
          </cell>
          <cell r="B649" t="str">
            <v>Logan Jacobs</v>
          </cell>
          <cell r="C649">
            <v>4</v>
          </cell>
          <cell r="D649" t="str">
            <v>STG</v>
          </cell>
          <cell r="E649" t="str">
            <v>M</v>
          </cell>
          <cell r="F649" t="str">
            <v>DEV</v>
          </cell>
          <cell r="G649" t="str">
            <v>DEV BOYS</v>
          </cell>
        </row>
        <row r="650">
          <cell r="A650">
            <v>1658</v>
          </cell>
          <cell r="B650" t="str">
            <v>Joey Kress</v>
          </cell>
          <cell r="C650">
            <v>4</v>
          </cell>
          <cell r="D650" t="str">
            <v>STG</v>
          </cell>
          <cell r="E650" t="str">
            <v>M</v>
          </cell>
          <cell r="F650" t="str">
            <v>DEV</v>
          </cell>
          <cell r="G650" t="str">
            <v>DEV BOYS</v>
          </cell>
        </row>
        <row r="651">
          <cell r="A651">
            <v>1659</v>
          </cell>
          <cell r="B651" t="str">
            <v>Luke Lariviere</v>
          </cell>
          <cell r="C651">
            <v>4</v>
          </cell>
          <cell r="D651" t="str">
            <v>STG</v>
          </cell>
          <cell r="E651" t="str">
            <v>M</v>
          </cell>
          <cell r="F651" t="str">
            <v>DEV</v>
          </cell>
          <cell r="G651" t="str">
            <v>DEV BOYS</v>
          </cell>
        </row>
        <row r="652">
          <cell r="A652">
            <v>1660</v>
          </cell>
          <cell r="B652" t="str">
            <v>Grady Schaeffer</v>
          </cell>
          <cell r="C652">
            <v>4</v>
          </cell>
          <cell r="D652" t="str">
            <v>STG</v>
          </cell>
          <cell r="E652" t="str">
            <v>M</v>
          </cell>
          <cell r="F652" t="str">
            <v>DEV</v>
          </cell>
          <cell r="G652" t="str">
            <v>DEV BOYS</v>
          </cell>
        </row>
        <row r="653">
          <cell r="A653">
            <v>1661</v>
          </cell>
          <cell r="B653" t="str">
            <v>David Sloka</v>
          </cell>
          <cell r="C653">
            <v>4</v>
          </cell>
          <cell r="D653" t="str">
            <v>STG</v>
          </cell>
          <cell r="E653" t="str">
            <v>M</v>
          </cell>
          <cell r="F653" t="str">
            <v>DEV</v>
          </cell>
          <cell r="G653" t="str">
            <v>DEV BOYS</v>
          </cell>
        </row>
        <row r="654">
          <cell r="A654">
            <v>1662</v>
          </cell>
          <cell r="B654" t="str">
            <v>Nico Sposito</v>
          </cell>
          <cell r="C654">
            <v>4</v>
          </cell>
          <cell r="D654" t="str">
            <v>STG</v>
          </cell>
          <cell r="E654" t="str">
            <v>M</v>
          </cell>
          <cell r="F654" t="str">
            <v>DEV</v>
          </cell>
          <cell r="G654" t="str">
            <v>DEV BOYS</v>
          </cell>
        </row>
        <row r="655">
          <cell r="A655">
            <v>1663</v>
          </cell>
          <cell r="B655" t="str">
            <v>Lucia Deem</v>
          </cell>
          <cell r="C655">
            <v>0</v>
          </cell>
          <cell r="D655" t="str">
            <v>STG</v>
          </cell>
          <cell r="E655" t="str">
            <v>F</v>
          </cell>
          <cell r="F655" t="str">
            <v>DEV</v>
          </cell>
          <cell r="G655" t="str">
            <v>DEV GIRLS</v>
          </cell>
        </row>
        <row r="656">
          <cell r="A656">
            <v>1664</v>
          </cell>
          <cell r="B656" t="str">
            <v>Paige Lindgren</v>
          </cell>
          <cell r="C656">
            <v>0</v>
          </cell>
          <cell r="D656" t="str">
            <v>STG</v>
          </cell>
          <cell r="E656" t="str">
            <v>F</v>
          </cell>
          <cell r="F656" t="str">
            <v>DEV</v>
          </cell>
          <cell r="G656" t="str">
            <v>DEV GIRLS</v>
          </cell>
        </row>
        <row r="657">
          <cell r="A657">
            <v>1665</v>
          </cell>
          <cell r="B657" t="str">
            <v>Riley Nedzelski</v>
          </cell>
          <cell r="C657">
            <v>0</v>
          </cell>
          <cell r="D657" t="str">
            <v>STG</v>
          </cell>
          <cell r="E657" t="str">
            <v>F</v>
          </cell>
          <cell r="F657" t="str">
            <v>DEV</v>
          </cell>
          <cell r="G657" t="str">
            <v>DEV GIRLS</v>
          </cell>
        </row>
        <row r="658">
          <cell r="A658">
            <v>1667</v>
          </cell>
          <cell r="B658" t="str">
            <v>Elizabeth Lowery</v>
          </cell>
          <cell r="C658">
            <v>1</v>
          </cell>
          <cell r="D658" t="str">
            <v>STG</v>
          </cell>
          <cell r="E658" t="str">
            <v>F</v>
          </cell>
          <cell r="F658" t="str">
            <v>DEV</v>
          </cell>
          <cell r="G658" t="str">
            <v>DEV GIRLS</v>
          </cell>
        </row>
        <row r="659">
          <cell r="A659">
            <v>1668</v>
          </cell>
          <cell r="B659" t="str">
            <v>Wren Cortez</v>
          </cell>
          <cell r="C659">
            <v>2</v>
          </cell>
          <cell r="D659" t="str">
            <v>STG</v>
          </cell>
          <cell r="E659" t="str">
            <v>F</v>
          </cell>
          <cell r="F659" t="str">
            <v>DEV</v>
          </cell>
          <cell r="G659" t="str">
            <v>DEV GIRLS</v>
          </cell>
        </row>
        <row r="660">
          <cell r="A660">
            <v>1669</v>
          </cell>
          <cell r="B660" t="str">
            <v>Luciana Lopez</v>
          </cell>
          <cell r="C660">
            <v>2</v>
          </cell>
          <cell r="D660" t="str">
            <v>STG</v>
          </cell>
          <cell r="E660" t="str">
            <v>F</v>
          </cell>
          <cell r="F660" t="str">
            <v>DEV</v>
          </cell>
          <cell r="G660" t="str">
            <v>DEV GIRLS</v>
          </cell>
        </row>
        <row r="661">
          <cell r="A661">
            <v>1670</v>
          </cell>
          <cell r="B661" t="str">
            <v>Elena Sparacino</v>
          </cell>
          <cell r="C661">
            <v>2</v>
          </cell>
          <cell r="D661" t="str">
            <v>STG</v>
          </cell>
          <cell r="E661" t="str">
            <v>F</v>
          </cell>
          <cell r="F661" t="str">
            <v>DEV</v>
          </cell>
          <cell r="G661" t="str">
            <v>DEV GIRLS</v>
          </cell>
        </row>
        <row r="662">
          <cell r="A662">
            <v>1671</v>
          </cell>
          <cell r="B662" t="str">
            <v>Vayda Micu</v>
          </cell>
          <cell r="C662">
            <v>3</v>
          </cell>
          <cell r="D662" t="str">
            <v>STG</v>
          </cell>
          <cell r="E662" t="str">
            <v>F</v>
          </cell>
          <cell r="F662" t="str">
            <v>DEV</v>
          </cell>
          <cell r="G662" t="str">
            <v>DEV GIRLS</v>
          </cell>
        </row>
        <row r="663">
          <cell r="A663">
            <v>1672</v>
          </cell>
          <cell r="B663" t="str">
            <v>Marcina Deem</v>
          </cell>
          <cell r="C663">
            <v>4</v>
          </cell>
          <cell r="D663" t="str">
            <v>STG</v>
          </cell>
          <cell r="E663" t="str">
            <v>F</v>
          </cell>
          <cell r="F663" t="str">
            <v>DEV</v>
          </cell>
          <cell r="G663" t="str">
            <v>DEV GIRLS</v>
          </cell>
        </row>
        <row r="664">
          <cell r="A664">
            <v>1673</v>
          </cell>
          <cell r="B664" t="str">
            <v>Madeline Harmanos</v>
          </cell>
          <cell r="C664">
            <v>4</v>
          </cell>
          <cell r="D664" t="str">
            <v>STG</v>
          </cell>
          <cell r="E664" t="str">
            <v>F</v>
          </cell>
          <cell r="F664" t="str">
            <v>DEV</v>
          </cell>
          <cell r="G664" t="str">
            <v>DEV GIRLS</v>
          </cell>
        </row>
        <row r="665">
          <cell r="A665">
            <v>1674</v>
          </cell>
          <cell r="B665" t="str">
            <v>Meera Lindgren</v>
          </cell>
          <cell r="C665">
            <v>4</v>
          </cell>
          <cell r="D665" t="str">
            <v>STG</v>
          </cell>
          <cell r="E665" t="str">
            <v>F</v>
          </cell>
          <cell r="F665" t="str">
            <v>DEV</v>
          </cell>
          <cell r="G665" t="str">
            <v>DEV GIRLS</v>
          </cell>
        </row>
        <row r="666">
          <cell r="A666">
            <v>1675</v>
          </cell>
          <cell r="B666" t="str">
            <v>Grady McGuinness</v>
          </cell>
          <cell r="C666">
            <v>5</v>
          </cell>
          <cell r="D666" t="str">
            <v>STG</v>
          </cell>
          <cell r="E666" t="str">
            <v>M</v>
          </cell>
          <cell r="F666" t="str">
            <v>JV</v>
          </cell>
          <cell r="G666" t="str">
            <v>JV BOYS</v>
          </cell>
        </row>
        <row r="667">
          <cell r="A667">
            <v>1676</v>
          </cell>
          <cell r="B667" t="str">
            <v>James Urban</v>
          </cell>
          <cell r="C667">
            <v>5</v>
          </cell>
          <cell r="D667" t="str">
            <v>STG</v>
          </cell>
          <cell r="E667" t="str">
            <v>M</v>
          </cell>
          <cell r="F667" t="str">
            <v>JV</v>
          </cell>
          <cell r="G667" t="str">
            <v>JV BOYS</v>
          </cell>
        </row>
        <row r="668">
          <cell r="A668">
            <v>1677</v>
          </cell>
          <cell r="B668" t="str">
            <v>Tommy Heisel</v>
          </cell>
          <cell r="C668">
            <v>6</v>
          </cell>
          <cell r="D668" t="str">
            <v>STG</v>
          </cell>
          <cell r="E668" t="str">
            <v>M</v>
          </cell>
          <cell r="F668" t="str">
            <v>JV</v>
          </cell>
          <cell r="G668" t="str">
            <v>JV BOYS</v>
          </cell>
        </row>
        <row r="669">
          <cell r="A669">
            <v>1678</v>
          </cell>
          <cell r="B669" t="str">
            <v>Marcus McClain</v>
          </cell>
          <cell r="C669">
            <v>6</v>
          </cell>
          <cell r="D669" t="str">
            <v>STG</v>
          </cell>
          <cell r="E669" t="str">
            <v>M</v>
          </cell>
          <cell r="F669" t="str">
            <v>JV</v>
          </cell>
          <cell r="G669" t="str">
            <v>JV BOYS</v>
          </cell>
        </row>
        <row r="670">
          <cell r="A670">
            <v>1679</v>
          </cell>
          <cell r="B670" t="str">
            <v>Mathieu Sloka</v>
          </cell>
          <cell r="C670">
            <v>6</v>
          </cell>
          <cell r="D670" t="str">
            <v>STG</v>
          </cell>
          <cell r="E670" t="str">
            <v>M</v>
          </cell>
          <cell r="F670" t="str">
            <v>JV</v>
          </cell>
          <cell r="G670" t="str">
            <v>JV BOYS</v>
          </cell>
        </row>
        <row r="671">
          <cell r="A671">
            <v>1680</v>
          </cell>
          <cell r="B671" t="str">
            <v>Gabe Urban</v>
          </cell>
          <cell r="C671">
            <v>6</v>
          </cell>
          <cell r="D671" t="str">
            <v>STG</v>
          </cell>
          <cell r="E671" t="str">
            <v>M</v>
          </cell>
          <cell r="F671" t="str">
            <v>JV</v>
          </cell>
          <cell r="G671" t="str">
            <v>JV BOYS</v>
          </cell>
        </row>
        <row r="672">
          <cell r="A672">
            <v>1681</v>
          </cell>
          <cell r="B672" t="str">
            <v>Brigid Boosel</v>
          </cell>
          <cell r="C672">
            <v>5</v>
          </cell>
          <cell r="D672" t="str">
            <v>STG</v>
          </cell>
          <cell r="E672" t="str">
            <v>F</v>
          </cell>
          <cell r="F672" t="str">
            <v>JV</v>
          </cell>
          <cell r="G672" t="str">
            <v>JV GIRLS</v>
          </cell>
        </row>
        <row r="673">
          <cell r="A673">
            <v>1682</v>
          </cell>
          <cell r="B673" t="str">
            <v>Lena Espey</v>
          </cell>
          <cell r="C673">
            <v>5</v>
          </cell>
          <cell r="D673" t="str">
            <v>STG</v>
          </cell>
          <cell r="E673" t="str">
            <v>F</v>
          </cell>
          <cell r="F673" t="str">
            <v>JV</v>
          </cell>
          <cell r="G673" t="str">
            <v>JV GIRLS</v>
          </cell>
        </row>
        <row r="674">
          <cell r="A674">
            <v>1683</v>
          </cell>
          <cell r="B674" t="str">
            <v>Mary Lariviere</v>
          </cell>
          <cell r="C674">
            <v>5</v>
          </cell>
          <cell r="D674" t="str">
            <v>STG</v>
          </cell>
          <cell r="E674" t="str">
            <v>F</v>
          </cell>
          <cell r="F674" t="str">
            <v>JV</v>
          </cell>
          <cell r="G674" t="str">
            <v>JV GIRLS</v>
          </cell>
        </row>
        <row r="675">
          <cell r="A675">
            <v>1684</v>
          </cell>
          <cell r="B675" t="str">
            <v>Hannah Thomas</v>
          </cell>
          <cell r="C675">
            <v>5</v>
          </cell>
          <cell r="D675" t="str">
            <v>STG</v>
          </cell>
          <cell r="E675" t="str">
            <v>F</v>
          </cell>
          <cell r="F675" t="str">
            <v>JV</v>
          </cell>
          <cell r="G675" t="str">
            <v>JV GIRLS</v>
          </cell>
        </row>
        <row r="676">
          <cell r="A676">
            <v>1685</v>
          </cell>
          <cell r="B676" t="str">
            <v>Eleanor Wesley</v>
          </cell>
          <cell r="C676">
            <v>5</v>
          </cell>
          <cell r="D676" t="str">
            <v>STG</v>
          </cell>
          <cell r="E676" t="str">
            <v>F</v>
          </cell>
          <cell r="F676" t="str">
            <v>JV</v>
          </cell>
          <cell r="G676" t="str">
            <v>JV GIRLS</v>
          </cell>
        </row>
        <row r="677">
          <cell r="A677">
            <v>1686</v>
          </cell>
          <cell r="B677" t="str">
            <v>Ayla Espey</v>
          </cell>
          <cell r="C677">
            <v>6</v>
          </cell>
          <cell r="D677" t="str">
            <v>STG</v>
          </cell>
          <cell r="E677" t="str">
            <v>F</v>
          </cell>
          <cell r="F677" t="str">
            <v>JV</v>
          </cell>
          <cell r="G677" t="str">
            <v>JV GIRLS</v>
          </cell>
        </row>
        <row r="678">
          <cell r="A678">
            <v>1687</v>
          </cell>
          <cell r="B678" t="str">
            <v>Dylan Sparacino</v>
          </cell>
          <cell r="C678">
            <v>7</v>
          </cell>
          <cell r="D678" t="str">
            <v>STG</v>
          </cell>
          <cell r="E678" t="str">
            <v>M</v>
          </cell>
          <cell r="F678" t="str">
            <v>VARSITY</v>
          </cell>
          <cell r="G678" t="str">
            <v>VARSITY BOYS</v>
          </cell>
        </row>
        <row r="679">
          <cell r="A679">
            <v>1688</v>
          </cell>
          <cell r="B679" t="str">
            <v>Chloe Boosel</v>
          </cell>
          <cell r="C679">
            <v>7</v>
          </cell>
          <cell r="D679" t="str">
            <v>STG</v>
          </cell>
          <cell r="E679" t="str">
            <v>F</v>
          </cell>
          <cell r="F679" t="str">
            <v>VARSITY</v>
          </cell>
          <cell r="G679" t="str">
            <v>VARSITY GIRLS</v>
          </cell>
        </row>
        <row r="680">
          <cell r="A680">
            <v>1689</v>
          </cell>
          <cell r="B680" t="str">
            <v>Mady Dunn</v>
          </cell>
          <cell r="C680">
            <v>7</v>
          </cell>
          <cell r="D680" t="str">
            <v>STG</v>
          </cell>
          <cell r="E680" t="str">
            <v>F</v>
          </cell>
          <cell r="F680" t="str">
            <v>VARSITY</v>
          </cell>
          <cell r="G680" t="str">
            <v>VARSITY GIRLS</v>
          </cell>
        </row>
        <row r="681">
          <cell r="A681">
            <v>1690</v>
          </cell>
          <cell r="B681" t="str">
            <v>Gianna Sposito</v>
          </cell>
          <cell r="C681">
            <v>7</v>
          </cell>
          <cell r="D681" t="str">
            <v>STG</v>
          </cell>
          <cell r="E681" t="str">
            <v>F</v>
          </cell>
          <cell r="F681" t="str">
            <v>VARSITY</v>
          </cell>
          <cell r="G681" t="str">
            <v>VARSITY GIRLS</v>
          </cell>
        </row>
        <row r="682">
          <cell r="A682">
            <v>1691</v>
          </cell>
          <cell r="B682" t="str">
            <v>Olivia Clauss</v>
          </cell>
          <cell r="C682">
            <v>8</v>
          </cell>
          <cell r="D682" t="str">
            <v>STG</v>
          </cell>
          <cell r="E682" t="str">
            <v>F</v>
          </cell>
          <cell r="F682" t="str">
            <v>VARSITY</v>
          </cell>
          <cell r="G682" t="str">
            <v>VARSITY GIRLS</v>
          </cell>
        </row>
        <row r="683">
          <cell r="A683">
            <v>1692</v>
          </cell>
          <cell r="B683" t="str">
            <v>Meredith Dunn</v>
          </cell>
          <cell r="C683">
            <v>8</v>
          </cell>
          <cell r="D683" t="str">
            <v>STG</v>
          </cell>
          <cell r="E683" t="str">
            <v>F</v>
          </cell>
          <cell r="F683" t="str">
            <v>VARSITY</v>
          </cell>
          <cell r="G683" t="str">
            <v>VARSITY GIRLS</v>
          </cell>
        </row>
        <row r="684">
          <cell r="A684">
            <v>1800</v>
          </cell>
          <cell r="B684" t="str">
            <v>Walter Bossard</v>
          </cell>
          <cell r="C684">
            <v>3</v>
          </cell>
          <cell r="D684" t="str">
            <v>SCT</v>
          </cell>
          <cell r="E684" t="str">
            <v>M</v>
          </cell>
          <cell r="F684" t="str">
            <v>DEV</v>
          </cell>
          <cell r="G684" t="str">
            <v>DEV BOYS</v>
          </cell>
        </row>
        <row r="685">
          <cell r="A685">
            <v>1801</v>
          </cell>
          <cell r="B685" t="str">
            <v>Tony Papas</v>
          </cell>
          <cell r="C685">
            <v>4</v>
          </cell>
          <cell r="D685" t="str">
            <v>SCT</v>
          </cell>
          <cell r="E685" t="str">
            <v>M</v>
          </cell>
          <cell r="F685" t="str">
            <v>DEV</v>
          </cell>
          <cell r="G685" t="str">
            <v>DEV BOYS</v>
          </cell>
        </row>
        <row r="686">
          <cell r="A686">
            <v>1802</v>
          </cell>
          <cell r="B686" t="str">
            <v>Vera Skowron</v>
          </cell>
          <cell r="C686">
            <v>4</v>
          </cell>
          <cell r="D686" t="str">
            <v>SCT</v>
          </cell>
          <cell r="E686" t="str">
            <v>F</v>
          </cell>
          <cell r="F686" t="str">
            <v>DEV</v>
          </cell>
          <cell r="G686" t="str">
            <v>DEV GIRLS</v>
          </cell>
        </row>
        <row r="687">
          <cell r="A687">
            <v>1803</v>
          </cell>
          <cell r="B687" t="str">
            <v>Edward Bossard</v>
          </cell>
          <cell r="C687">
            <v>5</v>
          </cell>
          <cell r="D687" t="str">
            <v>SCT</v>
          </cell>
          <cell r="E687" t="str">
            <v>M</v>
          </cell>
          <cell r="F687" t="str">
            <v>JV</v>
          </cell>
          <cell r="G687" t="str">
            <v>JV BOYS</v>
          </cell>
        </row>
        <row r="688">
          <cell r="A688">
            <v>1804</v>
          </cell>
          <cell r="B688" t="str">
            <v>William Bossard</v>
          </cell>
          <cell r="C688">
            <v>6</v>
          </cell>
          <cell r="D688" t="str">
            <v>SCT</v>
          </cell>
          <cell r="E688" t="str">
            <v>M</v>
          </cell>
          <cell r="F688" t="str">
            <v>JV</v>
          </cell>
          <cell r="G688" t="str">
            <v>JV BOYS</v>
          </cell>
        </row>
        <row r="689">
          <cell r="A689">
            <v>1805</v>
          </cell>
          <cell r="B689" t="str">
            <v>Thekla Skowron</v>
          </cell>
          <cell r="C689">
            <v>6</v>
          </cell>
          <cell r="D689" t="str">
            <v>SCT</v>
          </cell>
          <cell r="E689" t="str">
            <v>F</v>
          </cell>
          <cell r="F689" t="str">
            <v>JV</v>
          </cell>
          <cell r="G689" t="str">
            <v>JV GIRLS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14" width="9.140625" customWidth="1"/>
  </cols>
  <sheetData>
    <row r="1" spans="1:26" ht="12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/>
      <c r="I1" s="4" t="s">
        <v>7</v>
      </c>
      <c r="J1" s="5" t="s">
        <v>8</v>
      </c>
      <c r="K1" s="6"/>
      <c r="L1" s="7"/>
      <c r="M1" s="8"/>
      <c r="N1" s="9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10">
        <v>1</v>
      </c>
      <c r="B2" s="11" t="s">
        <v>9</v>
      </c>
      <c r="C2" s="12">
        <v>3</v>
      </c>
      <c r="D2" s="12" t="s">
        <v>10</v>
      </c>
      <c r="E2" s="10" t="s">
        <v>11</v>
      </c>
      <c r="F2" s="12" t="s">
        <v>12</v>
      </c>
      <c r="G2" s="10" t="s">
        <v>13</v>
      </c>
      <c r="H2" s="13"/>
      <c r="I2" s="14" t="s">
        <v>14</v>
      </c>
      <c r="J2" s="15" t="s">
        <v>15</v>
      </c>
      <c r="K2" s="6"/>
      <c r="L2" s="7"/>
      <c r="M2" s="8"/>
      <c r="N2" s="9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10">
        <v>2</v>
      </c>
      <c r="B3" s="11" t="s">
        <v>16</v>
      </c>
      <c r="C3" s="12">
        <v>4</v>
      </c>
      <c r="D3" s="12" t="s">
        <v>10</v>
      </c>
      <c r="E3" s="10" t="s">
        <v>11</v>
      </c>
      <c r="F3" s="12" t="s">
        <v>12</v>
      </c>
      <c r="G3" s="10" t="s">
        <v>13</v>
      </c>
      <c r="H3" s="13"/>
      <c r="I3" s="14" t="s">
        <v>17</v>
      </c>
      <c r="J3" s="15" t="s">
        <v>18</v>
      </c>
      <c r="K3" s="6"/>
      <c r="L3" s="7"/>
      <c r="M3" s="8"/>
      <c r="N3" s="9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10">
        <v>3</v>
      </c>
      <c r="B4" s="11" t="s">
        <v>19</v>
      </c>
      <c r="C4" s="12">
        <v>4</v>
      </c>
      <c r="D4" s="12" t="s">
        <v>10</v>
      </c>
      <c r="E4" s="10" t="s">
        <v>11</v>
      </c>
      <c r="F4" s="12" t="s">
        <v>12</v>
      </c>
      <c r="G4" s="10" t="s">
        <v>13</v>
      </c>
      <c r="H4" s="13"/>
      <c r="I4" s="14" t="s">
        <v>20</v>
      </c>
      <c r="J4" s="15" t="s">
        <v>21</v>
      </c>
      <c r="K4" s="6"/>
      <c r="L4" s="7"/>
      <c r="M4" s="8"/>
      <c r="N4" s="9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10">
        <v>4</v>
      </c>
      <c r="B5" s="11" t="s">
        <v>22</v>
      </c>
      <c r="C5" s="12">
        <v>2</v>
      </c>
      <c r="D5" s="12" t="s">
        <v>10</v>
      </c>
      <c r="E5" s="10" t="s">
        <v>11</v>
      </c>
      <c r="F5" s="12" t="s">
        <v>12</v>
      </c>
      <c r="G5" s="10" t="s">
        <v>13</v>
      </c>
      <c r="H5" s="13"/>
      <c r="I5" s="14" t="s">
        <v>23</v>
      </c>
      <c r="J5" s="15" t="s">
        <v>10</v>
      </c>
      <c r="K5" s="6"/>
      <c r="L5" s="7"/>
      <c r="M5" s="8"/>
      <c r="N5" s="9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10">
        <v>5</v>
      </c>
      <c r="B6" s="11" t="s">
        <v>24</v>
      </c>
      <c r="C6" s="12">
        <v>4</v>
      </c>
      <c r="D6" s="12" t="s">
        <v>10</v>
      </c>
      <c r="E6" s="10" t="s">
        <v>11</v>
      </c>
      <c r="F6" s="12" t="s">
        <v>12</v>
      </c>
      <c r="G6" s="10" t="s">
        <v>13</v>
      </c>
      <c r="H6" s="13"/>
      <c r="I6" s="14" t="s">
        <v>25</v>
      </c>
      <c r="J6" s="15" t="s">
        <v>26</v>
      </c>
      <c r="K6" s="6"/>
      <c r="L6" s="7"/>
      <c r="M6" s="8"/>
      <c r="N6" s="9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10">
        <v>6</v>
      </c>
      <c r="B7" s="11" t="s">
        <v>27</v>
      </c>
      <c r="C7" s="12">
        <v>3</v>
      </c>
      <c r="D7" s="12" t="s">
        <v>10</v>
      </c>
      <c r="E7" s="10" t="s">
        <v>11</v>
      </c>
      <c r="F7" s="12" t="s">
        <v>12</v>
      </c>
      <c r="G7" s="10" t="s">
        <v>13</v>
      </c>
      <c r="H7" s="13"/>
      <c r="I7" s="14" t="s">
        <v>28</v>
      </c>
      <c r="J7" s="15" t="s">
        <v>29</v>
      </c>
      <c r="K7" s="7"/>
      <c r="L7" s="7"/>
      <c r="M7" s="9"/>
      <c r="N7" s="9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10">
        <v>7</v>
      </c>
      <c r="B8" s="11" t="s">
        <v>30</v>
      </c>
      <c r="C8" s="12">
        <v>4</v>
      </c>
      <c r="D8" s="12" t="s">
        <v>10</v>
      </c>
      <c r="E8" s="10" t="s">
        <v>11</v>
      </c>
      <c r="F8" s="12" t="s">
        <v>12</v>
      </c>
      <c r="G8" s="10" t="s">
        <v>13</v>
      </c>
      <c r="H8" s="13"/>
      <c r="I8" s="14" t="s">
        <v>31</v>
      </c>
      <c r="J8" s="15" t="s">
        <v>32</v>
      </c>
      <c r="K8" s="6"/>
      <c r="L8" s="7"/>
      <c r="M8" s="8"/>
      <c r="N8" s="9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10">
        <v>8</v>
      </c>
      <c r="B9" s="11" t="s">
        <v>33</v>
      </c>
      <c r="C9" s="12">
        <v>3</v>
      </c>
      <c r="D9" s="12" t="s">
        <v>10</v>
      </c>
      <c r="E9" s="10" t="s">
        <v>11</v>
      </c>
      <c r="F9" s="12" t="s">
        <v>12</v>
      </c>
      <c r="G9" s="10" t="s">
        <v>13</v>
      </c>
      <c r="H9" s="13"/>
      <c r="I9" s="14" t="s">
        <v>34</v>
      </c>
      <c r="J9" s="15" t="s">
        <v>35</v>
      </c>
      <c r="K9" s="6"/>
      <c r="L9" s="7"/>
      <c r="M9" s="8"/>
      <c r="N9" s="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10">
        <v>9</v>
      </c>
      <c r="B10" s="11" t="s">
        <v>36</v>
      </c>
      <c r="C10" s="12">
        <v>4</v>
      </c>
      <c r="D10" s="12" t="s">
        <v>10</v>
      </c>
      <c r="E10" s="10" t="s">
        <v>11</v>
      </c>
      <c r="F10" s="12" t="s">
        <v>12</v>
      </c>
      <c r="G10" s="10" t="s">
        <v>13</v>
      </c>
      <c r="H10" s="13"/>
      <c r="I10" s="14" t="s">
        <v>37</v>
      </c>
      <c r="J10" s="15" t="s">
        <v>38</v>
      </c>
      <c r="K10" s="6"/>
      <c r="L10" s="7"/>
      <c r="M10" s="8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10">
        <v>10</v>
      </c>
      <c r="B11" s="11" t="s">
        <v>39</v>
      </c>
      <c r="C11" s="12">
        <v>2</v>
      </c>
      <c r="D11" s="12" t="s">
        <v>10</v>
      </c>
      <c r="E11" s="10" t="s">
        <v>11</v>
      </c>
      <c r="F11" s="12" t="s">
        <v>12</v>
      </c>
      <c r="G11" s="10" t="s">
        <v>13</v>
      </c>
      <c r="H11" s="13"/>
      <c r="I11" s="14" t="s">
        <v>40</v>
      </c>
      <c r="J11" s="15" t="s">
        <v>41</v>
      </c>
      <c r="K11" s="6"/>
      <c r="L11" s="7"/>
      <c r="M11" s="8"/>
      <c r="N11" s="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10">
        <v>11</v>
      </c>
      <c r="B12" s="11" t="s">
        <v>42</v>
      </c>
      <c r="C12" s="12">
        <v>2</v>
      </c>
      <c r="D12" s="12" t="s">
        <v>10</v>
      </c>
      <c r="E12" s="10" t="s">
        <v>11</v>
      </c>
      <c r="F12" s="12" t="s">
        <v>12</v>
      </c>
      <c r="G12" s="10" t="s">
        <v>13</v>
      </c>
      <c r="H12" s="13"/>
      <c r="I12" s="16" t="s">
        <v>43</v>
      </c>
      <c r="J12" s="17" t="s">
        <v>44</v>
      </c>
      <c r="K12" s="6"/>
      <c r="L12" s="7"/>
      <c r="M12" s="8"/>
      <c r="N12" s="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10">
        <v>12</v>
      </c>
      <c r="B13" s="11" t="s">
        <v>45</v>
      </c>
      <c r="C13" s="12">
        <v>4</v>
      </c>
      <c r="D13" s="12" t="s">
        <v>10</v>
      </c>
      <c r="E13" s="10" t="s">
        <v>11</v>
      </c>
      <c r="F13" s="12" t="s">
        <v>12</v>
      </c>
      <c r="G13" s="10" t="s">
        <v>13</v>
      </c>
      <c r="H13" s="13"/>
      <c r="I13" s="14" t="s">
        <v>46</v>
      </c>
      <c r="J13" s="15" t="s">
        <v>47</v>
      </c>
      <c r="K13" s="6"/>
      <c r="L13" s="7"/>
      <c r="M13" s="8"/>
      <c r="N13" s="9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10">
        <v>13</v>
      </c>
      <c r="B14" s="11" t="s">
        <v>48</v>
      </c>
      <c r="C14" s="12">
        <v>4</v>
      </c>
      <c r="D14" s="12" t="s">
        <v>10</v>
      </c>
      <c r="E14" s="10" t="s">
        <v>11</v>
      </c>
      <c r="F14" s="12" t="s">
        <v>12</v>
      </c>
      <c r="G14" s="10" t="s">
        <v>13</v>
      </c>
      <c r="H14" s="13"/>
      <c r="I14" s="14" t="s">
        <v>49</v>
      </c>
      <c r="J14" s="15" t="s">
        <v>50</v>
      </c>
      <c r="K14" s="6"/>
      <c r="L14" s="7"/>
      <c r="M14" s="8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10">
        <v>14</v>
      </c>
      <c r="B15" s="11" t="s">
        <v>51</v>
      </c>
      <c r="C15" s="12">
        <v>4</v>
      </c>
      <c r="D15" s="12" t="s">
        <v>10</v>
      </c>
      <c r="E15" s="10" t="s">
        <v>11</v>
      </c>
      <c r="F15" s="12" t="s">
        <v>12</v>
      </c>
      <c r="G15" s="10" t="s">
        <v>13</v>
      </c>
      <c r="H15" s="13"/>
      <c r="I15" s="16" t="s">
        <v>52</v>
      </c>
      <c r="J15" s="15" t="s">
        <v>53</v>
      </c>
      <c r="K15" s="6"/>
      <c r="L15" s="7"/>
      <c r="M15" s="8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10">
        <v>15</v>
      </c>
      <c r="B16" s="11" t="s">
        <v>54</v>
      </c>
      <c r="C16" s="12">
        <v>4</v>
      </c>
      <c r="D16" s="12" t="s">
        <v>10</v>
      </c>
      <c r="E16" s="10" t="s">
        <v>11</v>
      </c>
      <c r="F16" s="12" t="s">
        <v>12</v>
      </c>
      <c r="G16" s="10" t="s">
        <v>13</v>
      </c>
      <c r="H16" s="13"/>
      <c r="I16" s="14" t="s">
        <v>55</v>
      </c>
      <c r="J16" s="15" t="s">
        <v>56</v>
      </c>
      <c r="K16" s="7"/>
      <c r="L16" s="7"/>
      <c r="M16" s="8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10">
        <v>16</v>
      </c>
      <c r="B17" s="11" t="s">
        <v>57</v>
      </c>
      <c r="C17" s="12">
        <v>3</v>
      </c>
      <c r="D17" s="12" t="s">
        <v>10</v>
      </c>
      <c r="E17" s="10" t="s">
        <v>11</v>
      </c>
      <c r="F17" s="12" t="s">
        <v>12</v>
      </c>
      <c r="G17" s="10" t="s">
        <v>13</v>
      </c>
      <c r="H17" s="8"/>
      <c r="I17" s="14" t="s">
        <v>58</v>
      </c>
      <c r="J17" s="15" t="s">
        <v>59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10">
        <v>17</v>
      </c>
      <c r="B18" s="11" t="s">
        <v>60</v>
      </c>
      <c r="C18" s="12">
        <v>2</v>
      </c>
      <c r="D18" s="12" t="s">
        <v>10</v>
      </c>
      <c r="E18" s="10" t="s">
        <v>11</v>
      </c>
      <c r="F18" s="12" t="s">
        <v>12</v>
      </c>
      <c r="G18" s="10" t="s">
        <v>13</v>
      </c>
      <c r="H18" s="8"/>
      <c r="I18" s="14" t="s">
        <v>61</v>
      </c>
      <c r="J18" s="15" t="s">
        <v>62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10">
        <v>18</v>
      </c>
      <c r="B19" s="11" t="s">
        <v>63</v>
      </c>
      <c r="C19" s="12">
        <v>4</v>
      </c>
      <c r="D19" s="12" t="s">
        <v>10</v>
      </c>
      <c r="E19" s="10" t="s">
        <v>11</v>
      </c>
      <c r="F19" s="12" t="s">
        <v>12</v>
      </c>
      <c r="G19" s="10" t="s">
        <v>13</v>
      </c>
      <c r="H19" s="8"/>
      <c r="I19" s="14" t="s">
        <v>64</v>
      </c>
      <c r="J19" s="15" t="s">
        <v>65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10">
        <v>19</v>
      </c>
      <c r="B20" s="11" t="s">
        <v>66</v>
      </c>
      <c r="C20" s="12">
        <v>2</v>
      </c>
      <c r="D20" s="12" t="s">
        <v>10</v>
      </c>
      <c r="E20" s="10" t="s">
        <v>67</v>
      </c>
      <c r="F20" s="12" t="s">
        <v>12</v>
      </c>
      <c r="G20" s="18" t="s">
        <v>68</v>
      </c>
      <c r="H20" s="8"/>
      <c r="I20" s="14" t="s">
        <v>69</v>
      </c>
      <c r="J20" s="15" t="s">
        <v>70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10">
        <v>20</v>
      </c>
      <c r="B21" s="11" t="s">
        <v>71</v>
      </c>
      <c r="C21" s="12">
        <v>3</v>
      </c>
      <c r="D21" s="12" t="s">
        <v>10</v>
      </c>
      <c r="E21" s="10" t="s">
        <v>67</v>
      </c>
      <c r="F21" s="12" t="s">
        <v>12</v>
      </c>
      <c r="G21" s="18" t="s">
        <v>68</v>
      </c>
      <c r="H21" s="8"/>
      <c r="I21" s="14" t="s">
        <v>72</v>
      </c>
      <c r="J21" s="15" t="s">
        <v>73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10">
        <v>21</v>
      </c>
      <c r="B22" s="11" t="s">
        <v>74</v>
      </c>
      <c r="C22" s="12">
        <v>4</v>
      </c>
      <c r="D22" s="12" t="s">
        <v>10</v>
      </c>
      <c r="E22" s="10" t="s">
        <v>67</v>
      </c>
      <c r="F22" s="12" t="s">
        <v>12</v>
      </c>
      <c r="G22" s="18" t="s">
        <v>68</v>
      </c>
      <c r="H22" s="8"/>
      <c r="I22" s="19" t="s">
        <v>75</v>
      </c>
      <c r="J22" s="17" t="s">
        <v>76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10">
        <v>89</v>
      </c>
      <c r="B23" s="11" t="s">
        <v>77</v>
      </c>
      <c r="C23" s="12">
        <v>2</v>
      </c>
      <c r="D23" s="12" t="s">
        <v>10</v>
      </c>
      <c r="E23" s="10" t="s">
        <v>67</v>
      </c>
      <c r="F23" s="12" t="s">
        <v>12</v>
      </c>
      <c r="G23" s="18" t="s">
        <v>68</v>
      </c>
      <c r="H23" s="8"/>
      <c r="I23" s="14" t="s">
        <v>78</v>
      </c>
      <c r="J23" s="15" t="s">
        <v>79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10">
        <v>22</v>
      </c>
      <c r="B24" s="11" t="s">
        <v>80</v>
      </c>
      <c r="C24" s="12">
        <v>3</v>
      </c>
      <c r="D24" s="12" t="s">
        <v>10</v>
      </c>
      <c r="E24" s="10" t="s">
        <v>67</v>
      </c>
      <c r="F24" s="12" t="s">
        <v>12</v>
      </c>
      <c r="G24" s="18" t="s">
        <v>68</v>
      </c>
      <c r="H24" s="8"/>
      <c r="I24" s="14" t="s">
        <v>81</v>
      </c>
      <c r="J24" s="15" t="s">
        <v>82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10">
        <v>23</v>
      </c>
      <c r="B25" s="11" t="s">
        <v>83</v>
      </c>
      <c r="C25" s="12">
        <v>4</v>
      </c>
      <c r="D25" s="12" t="s">
        <v>10</v>
      </c>
      <c r="E25" s="10" t="s">
        <v>67</v>
      </c>
      <c r="F25" s="12" t="s">
        <v>12</v>
      </c>
      <c r="G25" s="18" t="s">
        <v>68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" customHeight="1" x14ac:dyDescent="0.25">
      <c r="A26" s="10">
        <v>24</v>
      </c>
      <c r="B26" s="11" t="s">
        <v>84</v>
      </c>
      <c r="C26" s="12">
        <v>3</v>
      </c>
      <c r="D26" s="12" t="s">
        <v>10</v>
      </c>
      <c r="E26" s="10" t="s">
        <v>67</v>
      </c>
      <c r="F26" s="12" t="s">
        <v>12</v>
      </c>
      <c r="G26" s="18" t="s">
        <v>68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10">
        <v>25</v>
      </c>
      <c r="B27" s="11" t="s">
        <v>85</v>
      </c>
      <c r="C27" s="12">
        <v>4</v>
      </c>
      <c r="D27" s="12" t="s">
        <v>10</v>
      </c>
      <c r="E27" s="10" t="s">
        <v>67</v>
      </c>
      <c r="F27" s="12" t="s">
        <v>12</v>
      </c>
      <c r="G27" s="18" t="s">
        <v>68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 x14ac:dyDescent="0.25">
      <c r="A28" s="10">
        <v>26</v>
      </c>
      <c r="B28" s="11" t="s">
        <v>86</v>
      </c>
      <c r="C28" s="12">
        <v>2</v>
      </c>
      <c r="D28" s="12" t="s">
        <v>10</v>
      </c>
      <c r="E28" s="10" t="s">
        <v>67</v>
      </c>
      <c r="F28" s="12" t="s">
        <v>12</v>
      </c>
      <c r="G28" s="18" t="s">
        <v>68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10">
        <v>27</v>
      </c>
      <c r="B29" s="11" t="s">
        <v>87</v>
      </c>
      <c r="C29" s="12">
        <v>2</v>
      </c>
      <c r="D29" s="12" t="s">
        <v>10</v>
      </c>
      <c r="E29" s="10" t="s">
        <v>67</v>
      </c>
      <c r="F29" s="12" t="s">
        <v>12</v>
      </c>
      <c r="G29" s="18" t="s">
        <v>68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" customHeight="1" x14ac:dyDescent="0.25">
      <c r="A30" s="10">
        <v>28</v>
      </c>
      <c r="B30" s="11" t="s">
        <v>88</v>
      </c>
      <c r="C30" s="12">
        <v>4</v>
      </c>
      <c r="D30" s="12" t="s">
        <v>10</v>
      </c>
      <c r="E30" s="10" t="s">
        <v>67</v>
      </c>
      <c r="F30" s="12" t="s">
        <v>12</v>
      </c>
      <c r="G30" s="18" t="s">
        <v>68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" customHeight="1" x14ac:dyDescent="0.25">
      <c r="A31" s="10">
        <v>29</v>
      </c>
      <c r="B31" s="11" t="s">
        <v>89</v>
      </c>
      <c r="C31" s="12">
        <v>4</v>
      </c>
      <c r="D31" s="12" t="s">
        <v>10</v>
      </c>
      <c r="E31" s="10" t="s">
        <v>67</v>
      </c>
      <c r="F31" s="12" t="s">
        <v>12</v>
      </c>
      <c r="G31" s="18" t="s">
        <v>68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" customHeight="1" x14ac:dyDescent="0.25">
      <c r="A32" s="10">
        <v>30</v>
      </c>
      <c r="B32" s="11" t="s">
        <v>90</v>
      </c>
      <c r="C32" s="12">
        <v>5</v>
      </c>
      <c r="D32" s="12" t="s">
        <v>10</v>
      </c>
      <c r="E32" s="10" t="s">
        <v>11</v>
      </c>
      <c r="F32" s="12" t="s">
        <v>91</v>
      </c>
      <c r="G32" s="10" t="s">
        <v>92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" customHeight="1" x14ac:dyDescent="0.25">
      <c r="A33" s="10">
        <v>31</v>
      </c>
      <c r="B33" s="11" t="s">
        <v>93</v>
      </c>
      <c r="C33" s="12">
        <v>6</v>
      </c>
      <c r="D33" s="12" t="s">
        <v>10</v>
      </c>
      <c r="E33" s="10" t="s">
        <v>11</v>
      </c>
      <c r="F33" s="12" t="s">
        <v>91</v>
      </c>
      <c r="G33" s="10" t="s">
        <v>92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" customHeight="1" x14ac:dyDescent="0.25">
      <c r="A34" s="10">
        <v>32</v>
      </c>
      <c r="B34" s="11" t="s">
        <v>94</v>
      </c>
      <c r="C34" s="12">
        <v>5</v>
      </c>
      <c r="D34" s="12" t="s">
        <v>10</v>
      </c>
      <c r="E34" s="10" t="s">
        <v>11</v>
      </c>
      <c r="F34" s="12" t="s">
        <v>91</v>
      </c>
      <c r="G34" s="10" t="s">
        <v>92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" customHeight="1" x14ac:dyDescent="0.25">
      <c r="A35" s="10">
        <v>33</v>
      </c>
      <c r="B35" s="11" t="s">
        <v>95</v>
      </c>
      <c r="C35" s="12">
        <v>5</v>
      </c>
      <c r="D35" s="12" t="s">
        <v>10</v>
      </c>
      <c r="E35" s="10" t="s">
        <v>11</v>
      </c>
      <c r="F35" s="12" t="s">
        <v>91</v>
      </c>
      <c r="G35" s="10" t="s">
        <v>92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" customHeight="1" x14ac:dyDescent="0.25">
      <c r="A36" s="10">
        <v>34</v>
      </c>
      <c r="B36" s="11" t="s">
        <v>96</v>
      </c>
      <c r="C36" s="12">
        <v>6</v>
      </c>
      <c r="D36" s="12" t="s">
        <v>10</v>
      </c>
      <c r="E36" s="10" t="s">
        <v>11</v>
      </c>
      <c r="F36" s="12" t="s">
        <v>91</v>
      </c>
      <c r="G36" s="10" t="s">
        <v>92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" customHeight="1" x14ac:dyDescent="0.25">
      <c r="A37" s="10">
        <v>35</v>
      </c>
      <c r="B37" s="11" t="s">
        <v>97</v>
      </c>
      <c r="C37" s="12">
        <v>6</v>
      </c>
      <c r="D37" s="12" t="s">
        <v>10</v>
      </c>
      <c r="E37" s="10" t="s">
        <v>11</v>
      </c>
      <c r="F37" s="12" t="s">
        <v>91</v>
      </c>
      <c r="G37" s="10" t="s">
        <v>92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" customHeight="1" x14ac:dyDescent="0.25">
      <c r="A38" s="10">
        <v>36</v>
      </c>
      <c r="B38" s="11" t="s">
        <v>98</v>
      </c>
      <c r="C38" s="12">
        <v>6</v>
      </c>
      <c r="D38" s="12" t="s">
        <v>10</v>
      </c>
      <c r="E38" s="10" t="s">
        <v>11</v>
      </c>
      <c r="F38" s="12" t="s">
        <v>91</v>
      </c>
      <c r="G38" s="10" t="s">
        <v>92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" customHeight="1" x14ac:dyDescent="0.25">
      <c r="A39" s="10">
        <v>37</v>
      </c>
      <c r="B39" s="11" t="s">
        <v>99</v>
      </c>
      <c r="C39" s="12">
        <v>6</v>
      </c>
      <c r="D39" s="12" t="s">
        <v>10</v>
      </c>
      <c r="E39" s="10" t="s">
        <v>11</v>
      </c>
      <c r="F39" s="12" t="s">
        <v>91</v>
      </c>
      <c r="G39" s="10" t="s">
        <v>92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" customHeight="1" x14ac:dyDescent="0.25">
      <c r="A40" s="10">
        <v>38</v>
      </c>
      <c r="B40" s="11" t="s">
        <v>100</v>
      </c>
      <c r="C40" s="12">
        <v>5</v>
      </c>
      <c r="D40" s="12" t="s">
        <v>10</v>
      </c>
      <c r="E40" s="10" t="s">
        <v>11</v>
      </c>
      <c r="F40" s="12" t="s">
        <v>91</v>
      </c>
      <c r="G40" s="10" t="s">
        <v>92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customHeight="1" x14ac:dyDescent="0.25">
      <c r="A41" s="10">
        <v>39</v>
      </c>
      <c r="B41" s="11" t="s">
        <v>101</v>
      </c>
      <c r="C41" s="12">
        <v>6</v>
      </c>
      <c r="D41" s="12" t="s">
        <v>10</v>
      </c>
      <c r="E41" s="10" t="s">
        <v>11</v>
      </c>
      <c r="F41" s="12" t="s">
        <v>91</v>
      </c>
      <c r="G41" s="10" t="s">
        <v>92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 x14ac:dyDescent="0.25">
      <c r="A42" s="10">
        <v>40</v>
      </c>
      <c r="B42" s="11" t="s">
        <v>102</v>
      </c>
      <c r="C42" s="12">
        <v>6</v>
      </c>
      <c r="D42" s="12" t="s">
        <v>10</v>
      </c>
      <c r="E42" s="10" t="s">
        <v>11</v>
      </c>
      <c r="F42" s="12" t="s">
        <v>91</v>
      </c>
      <c r="G42" s="10" t="s">
        <v>92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 x14ac:dyDescent="0.25">
      <c r="A43" s="10">
        <v>41</v>
      </c>
      <c r="B43" s="11" t="s">
        <v>103</v>
      </c>
      <c r="C43" s="12">
        <v>6</v>
      </c>
      <c r="D43" s="12" t="s">
        <v>10</v>
      </c>
      <c r="E43" s="10" t="s">
        <v>11</v>
      </c>
      <c r="F43" s="12" t="s">
        <v>91</v>
      </c>
      <c r="G43" s="10" t="s">
        <v>92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 x14ac:dyDescent="0.25">
      <c r="A44" s="10">
        <v>42</v>
      </c>
      <c r="B44" s="11" t="s">
        <v>104</v>
      </c>
      <c r="C44" s="12">
        <v>5</v>
      </c>
      <c r="D44" s="12" t="s">
        <v>10</v>
      </c>
      <c r="E44" s="10" t="s">
        <v>11</v>
      </c>
      <c r="F44" s="11" t="s">
        <v>91</v>
      </c>
      <c r="G44" s="10" t="s">
        <v>92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customHeight="1" x14ac:dyDescent="0.25">
      <c r="A45" s="10">
        <v>43</v>
      </c>
      <c r="B45" s="11" t="s">
        <v>105</v>
      </c>
      <c r="C45" s="12">
        <v>6</v>
      </c>
      <c r="D45" s="12" t="s">
        <v>10</v>
      </c>
      <c r="E45" s="10" t="s">
        <v>67</v>
      </c>
      <c r="F45" s="12" t="s">
        <v>91</v>
      </c>
      <c r="G45" s="18" t="s">
        <v>106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" customHeight="1" x14ac:dyDescent="0.25">
      <c r="A46" s="10">
        <v>44</v>
      </c>
      <c r="B46" s="11" t="s">
        <v>107</v>
      </c>
      <c r="C46" s="12">
        <v>5</v>
      </c>
      <c r="D46" s="12" t="s">
        <v>10</v>
      </c>
      <c r="E46" s="10" t="s">
        <v>67</v>
      </c>
      <c r="F46" s="12" t="s">
        <v>91</v>
      </c>
      <c r="G46" s="18" t="s">
        <v>106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" customHeight="1" x14ac:dyDescent="0.25">
      <c r="A47" s="10">
        <v>45</v>
      </c>
      <c r="B47" s="11" t="s">
        <v>108</v>
      </c>
      <c r="C47" s="12">
        <v>5</v>
      </c>
      <c r="D47" s="12" t="s">
        <v>10</v>
      </c>
      <c r="E47" s="10" t="s">
        <v>67</v>
      </c>
      <c r="F47" s="12" t="s">
        <v>91</v>
      </c>
      <c r="G47" s="18" t="s">
        <v>106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10">
        <v>46</v>
      </c>
      <c r="B48" s="11" t="s">
        <v>109</v>
      </c>
      <c r="C48" s="12">
        <v>5</v>
      </c>
      <c r="D48" s="12" t="s">
        <v>10</v>
      </c>
      <c r="E48" s="10" t="s">
        <v>67</v>
      </c>
      <c r="F48" s="12" t="s">
        <v>91</v>
      </c>
      <c r="G48" s="18" t="s">
        <v>106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10">
        <v>47</v>
      </c>
      <c r="B49" s="11" t="s">
        <v>110</v>
      </c>
      <c r="C49" s="12">
        <v>5</v>
      </c>
      <c r="D49" s="12" t="s">
        <v>10</v>
      </c>
      <c r="E49" s="10" t="s">
        <v>67</v>
      </c>
      <c r="F49" s="12" t="s">
        <v>91</v>
      </c>
      <c r="G49" s="18" t="s">
        <v>106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" customHeight="1" x14ac:dyDescent="0.25">
      <c r="A50" s="10">
        <v>48</v>
      </c>
      <c r="B50" s="11" t="s">
        <v>111</v>
      </c>
      <c r="C50" s="12">
        <v>6</v>
      </c>
      <c r="D50" s="12" t="s">
        <v>10</v>
      </c>
      <c r="E50" s="10" t="s">
        <v>67</v>
      </c>
      <c r="F50" s="12" t="s">
        <v>91</v>
      </c>
      <c r="G50" s="18" t="s">
        <v>106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" customHeight="1" x14ac:dyDescent="0.25">
      <c r="A51" s="10">
        <v>49</v>
      </c>
      <c r="B51" s="11" t="s">
        <v>112</v>
      </c>
      <c r="C51" s="12">
        <v>6</v>
      </c>
      <c r="D51" s="12" t="s">
        <v>10</v>
      </c>
      <c r="E51" s="10" t="s">
        <v>67</v>
      </c>
      <c r="F51" s="12" t="s">
        <v>91</v>
      </c>
      <c r="G51" s="18" t="s">
        <v>106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" customHeight="1" x14ac:dyDescent="0.25">
      <c r="A52" s="10">
        <v>50</v>
      </c>
      <c r="B52" s="11" t="s">
        <v>113</v>
      </c>
      <c r="C52" s="12">
        <v>6</v>
      </c>
      <c r="D52" s="12" t="s">
        <v>10</v>
      </c>
      <c r="E52" s="10" t="s">
        <v>67</v>
      </c>
      <c r="F52" s="12" t="s">
        <v>91</v>
      </c>
      <c r="G52" s="18" t="s">
        <v>106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" customHeight="1" x14ac:dyDescent="0.25">
      <c r="A53" s="10">
        <v>51</v>
      </c>
      <c r="B53" s="11" t="s">
        <v>114</v>
      </c>
      <c r="C53" s="12">
        <v>6</v>
      </c>
      <c r="D53" s="12" t="s">
        <v>10</v>
      </c>
      <c r="E53" s="10" t="s">
        <v>67</v>
      </c>
      <c r="F53" s="12" t="s">
        <v>91</v>
      </c>
      <c r="G53" s="18" t="s">
        <v>106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" customHeight="1" x14ac:dyDescent="0.25">
      <c r="A54" s="10">
        <v>52</v>
      </c>
      <c r="B54" s="11" t="s">
        <v>115</v>
      </c>
      <c r="C54" s="12">
        <v>6</v>
      </c>
      <c r="D54" s="12" t="s">
        <v>10</v>
      </c>
      <c r="E54" s="10" t="s">
        <v>67</v>
      </c>
      <c r="F54" s="12" t="s">
        <v>91</v>
      </c>
      <c r="G54" s="18" t="s">
        <v>106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" customHeight="1" x14ac:dyDescent="0.25">
      <c r="A55" s="10">
        <v>53</v>
      </c>
      <c r="B55" s="11" t="s">
        <v>116</v>
      </c>
      <c r="C55" s="12">
        <v>8</v>
      </c>
      <c r="D55" s="12" t="s">
        <v>10</v>
      </c>
      <c r="E55" s="10" t="s">
        <v>11</v>
      </c>
      <c r="F55" s="10" t="s">
        <v>117</v>
      </c>
      <c r="G55" s="10" t="s">
        <v>118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" customHeight="1" x14ac:dyDescent="0.25">
      <c r="A56" s="10">
        <v>54</v>
      </c>
      <c r="B56" s="11" t="s">
        <v>119</v>
      </c>
      <c r="C56" s="12">
        <v>8</v>
      </c>
      <c r="D56" s="12" t="s">
        <v>10</v>
      </c>
      <c r="E56" s="10" t="s">
        <v>11</v>
      </c>
      <c r="F56" s="10" t="s">
        <v>117</v>
      </c>
      <c r="G56" s="10" t="s">
        <v>118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" customHeight="1" x14ac:dyDescent="0.25">
      <c r="A57" s="10">
        <v>55</v>
      </c>
      <c r="B57" s="11" t="s">
        <v>120</v>
      </c>
      <c r="C57" s="12">
        <v>7</v>
      </c>
      <c r="D57" s="12" t="s">
        <v>10</v>
      </c>
      <c r="E57" s="10" t="s">
        <v>11</v>
      </c>
      <c r="F57" s="10" t="s">
        <v>117</v>
      </c>
      <c r="G57" s="10" t="s">
        <v>118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" customHeight="1" x14ac:dyDescent="0.25">
      <c r="A58" s="10">
        <v>56</v>
      </c>
      <c r="B58" s="11" t="s">
        <v>121</v>
      </c>
      <c r="C58" s="12">
        <v>7</v>
      </c>
      <c r="D58" s="12" t="s">
        <v>10</v>
      </c>
      <c r="E58" s="10" t="s">
        <v>11</v>
      </c>
      <c r="F58" s="10" t="s">
        <v>117</v>
      </c>
      <c r="G58" s="10" t="s">
        <v>118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10">
        <v>57</v>
      </c>
      <c r="B59" s="11" t="s">
        <v>122</v>
      </c>
      <c r="C59" s="12">
        <v>7</v>
      </c>
      <c r="D59" s="12" t="s">
        <v>10</v>
      </c>
      <c r="E59" s="10" t="s">
        <v>11</v>
      </c>
      <c r="F59" s="10" t="s">
        <v>117</v>
      </c>
      <c r="G59" s="10" t="s">
        <v>118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" customHeight="1" x14ac:dyDescent="0.25">
      <c r="A60" s="10">
        <v>58</v>
      </c>
      <c r="B60" s="11" t="s">
        <v>123</v>
      </c>
      <c r="C60" s="12">
        <v>7</v>
      </c>
      <c r="D60" s="12" t="s">
        <v>10</v>
      </c>
      <c r="E60" s="10" t="s">
        <v>11</v>
      </c>
      <c r="F60" s="10" t="s">
        <v>117</v>
      </c>
      <c r="G60" s="10" t="s">
        <v>118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" customHeight="1" x14ac:dyDescent="0.25">
      <c r="A61" s="10">
        <v>59</v>
      </c>
      <c r="B61" s="11" t="s">
        <v>124</v>
      </c>
      <c r="C61" s="12">
        <v>7</v>
      </c>
      <c r="D61" s="12" t="s">
        <v>10</v>
      </c>
      <c r="E61" s="10" t="s">
        <v>11</v>
      </c>
      <c r="F61" s="10" t="s">
        <v>117</v>
      </c>
      <c r="G61" s="10" t="s">
        <v>118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" customHeight="1" x14ac:dyDescent="0.25">
      <c r="A62" s="10">
        <v>60</v>
      </c>
      <c r="B62" s="11" t="s">
        <v>125</v>
      </c>
      <c r="C62" s="12">
        <v>8</v>
      </c>
      <c r="D62" s="12" t="s">
        <v>10</v>
      </c>
      <c r="E62" s="10" t="s">
        <v>11</v>
      </c>
      <c r="F62" s="10" t="s">
        <v>117</v>
      </c>
      <c r="G62" s="10" t="s">
        <v>118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" customHeight="1" x14ac:dyDescent="0.25">
      <c r="A63" s="10">
        <v>61</v>
      </c>
      <c r="B63" s="11" t="s">
        <v>126</v>
      </c>
      <c r="C63" s="12">
        <v>8</v>
      </c>
      <c r="D63" s="12" t="s">
        <v>10</v>
      </c>
      <c r="E63" s="10" t="s">
        <v>11</v>
      </c>
      <c r="F63" s="10" t="s">
        <v>117</v>
      </c>
      <c r="G63" s="10" t="s">
        <v>118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" customHeight="1" x14ac:dyDescent="0.25">
      <c r="A64" s="10">
        <v>62</v>
      </c>
      <c r="B64" s="11" t="s">
        <v>127</v>
      </c>
      <c r="C64" s="12">
        <v>7</v>
      </c>
      <c r="D64" s="12" t="s">
        <v>10</v>
      </c>
      <c r="E64" s="10" t="s">
        <v>11</v>
      </c>
      <c r="F64" s="10" t="s">
        <v>117</v>
      </c>
      <c r="G64" s="10" t="s">
        <v>118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" customHeight="1" x14ac:dyDescent="0.25">
      <c r="A65" s="10">
        <v>63</v>
      </c>
      <c r="B65" s="11" t="s">
        <v>128</v>
      </c>
      <c r="C65" s="12">
        <v>8</v>
      </c>
      <c r="D65" s="12" t="s">
        <v>10</v>
      </c>
      <c r="E65" s="10" t="s">
        <v>11</v>
      </c>
      <c r="F65" s="10" t="s">
        <v>117</v>
      </c>
      <c r="G65" s="10" t="s">
        <v>118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" customHeight="1" x14ac:dyDescent="0.25">
      <c r="A66" s="10">
        <v>64</v>
      </c>
      <c r="B66" s="11" t="s">
        <v>129</v>
      </c>
      <c r="C66" s="12">
        <v>8</v>
      </c>
      <c r="D66" s="12" t="s">
        <v>10</v>
      </c>
      <c r="E66" s="10" t="s">
        <v>11</v>
      </c>
      <c r="F66" s="10" t="s">
        <v>117</v>
      </c>
      <c r="G66" s="10" t="s">
        <v>118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" customHeight="1" x14ac:dyDescent="0.25">
      <c r="A67" s="10">
        <v>65</v>
      </c>
      <c r="B67" s="11" t="s">
        <v>130</v>
      </c>
      <c r="C67" s="12">
        <v>7</v>
      </c>
      <c r="D67" s="12" t="s">
        <v>10</v>
      </c>
      <c r="E67" s="10" t="s">
        <v>67</v>
      </c>
      <c r="F67" s="10" t="s">
        <v>117</v>
      </c>
      <c r="G67" s="10" t="s">
        <v>131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" customHeight="1" x14ac:dyDescent="0.25">
      <c r="A68" s="10">
        <v>66</v>
      </c>
      <c r="B68" s="11" t="s">
        <v>132</v>
      </c>
      <c r="C68" s="12">
        <v>8</v>
      </c>
      <c r="D68" s="12" t="s">
        <v>10</v>
      </c>
      <c r="E68" s="10" t="s">
        <v>67</v>
      </c>
      <c r="F68" s="10" t="s">
        <v>117</v>
      </c>
      <c r="G68" s="10" t="s">
        <v>131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" customHeight="1" x14ac:dyDescent="0.25">
      <c r="A69" s="10">
        <v>67</v>
      </c>
      <c r="B69" s="11" t="s">
        <v>133</v>
      </c>
      <c r="C69" s="12">
        <v>8</v>
      </c>
      <c r="D69" s="12" t="s">
        <v>10</v>
      </c>
      <c r="E69" s="10" t="s">
        <v>67</v>
      </c>
      <c r="F69" s="10" t="s">
        <v>117</v>
      </c>
      <c r="G69" s="10" t="s">
        <v>131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" customHeight="1" x14ac:dyDescent="0.25">
      <c r="A70" s="10">
        <v>68</v>
      </c>
      <c r="B70" s="11" t="s">
        <v>134</v>
      </c>
      <c r="C70" s="12">
        <v>8</v>
      </c>
      <c r="D70" s="12" t="s">
        <v>10</v>
      </c>
      <c r="E70" s="10" t="s">
        <v>67</v>
      </c>
      <c r="F70" s="10" t="s">
        <v>117</v>
      </c>
      <c r="G70" s="10" t="s">
        <v>131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" customHeight="1" x14ac:dyDescent="0.25">
      <c r="A71" s="10">
        <v>70</v>
      </c>
      <c r="B71" s="11" t="s">
        <v>135</v>
      </c>
      <c r="C71" s="12">
        <v>8</v>
      </c>
      <c r="D71" s="12" t="s">
        <v>10</v>
      </c>
      <c r="E71" s="10" t="s">
        <v>67</v>
      </c>
      <c r="F71" s="10" t="s">
        <v>117</v>
      </c>
      <c r="G71" s="10" t="s">
        <v>131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" customHeight="1" x14ac:dyDescent="0.25">
      <c r="A72" s="10">
        <v>71</v>
      </c>
      <c r="B72" s="11" t="s">
        <v>136</v>
      </c>
      <c r="C72" s="12">
        <v>8</v>
      </c>
      <c r="D72" s="12" t="s">
        <v>10</v>
      </c>
      <c r="E72" s="10" t="s">
        <v>67</v>
      </c>
      <c r="F72" s="10" t="s">
        <v>117</v>
      </c>
      <c r="G72" s="10" t="s">
        <v>131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10">
        <v>72</v>
      </c>
      <c r="B73" s="11" t="s">
        <v>137</v>
      </c>
      <c r="C73" s="12">
        <v>7</v>
      </c>
      <c r="D73" s="12" t="s">
        <v>10</v>
      </c>
      <c r="E73" s="10" t="s">
        <v>67</v>
      </c>
      <c r="F73" s="10" t="s">
        <v>117</v>
      </c>
      <c r="G73" s="10" t="s">
        <v>131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" customHeight="1" x14ac:dyDescent="0.25">
      <c r="A74" s="10">
        <v>73</v>
      </c>
      <c r="B74" s="11" t="s">
        <v>138</v>
      </c>
      <c r="C74" s="12">
        <v>7</v>
      </c>
      <c r="D74" s="12" t="s">
        <v>10</v>
      </c>
      <c r="E74" s="10" t="s">
        <v>67</v>
      </c>
      <c r="F74" s="10" t="s">
        <v>117</v>
      </c>
      <c r="G74" s="10" t="s">
        <v>131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" customHeight="1" x14ac:dyDescent="0.25">
      <c r="A75" s="10">
        <v>74</v>
      </c>
      <c r="B75" s="11" t="s">
        <v>139</v>
      </c>
      <c r="C75" s="12">
        <v>8</v>
      </c>
      <c r="D75" s="12" t="s">
        <v>10</v>
      </c>
      <c r="E75" s="10" t="s">
        <v>67</v>
      </c>
      <c r="F75" s="10" t="s">
        <v>117</v>
      </c>
      <c r="G75" s="10" t="s">
        <v>131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10">
        <v>75</v>
      </c>
      <c r="B76" s="11" t="s">
        <v>140</v>
      </c>
      <c r="C76" s="12">
        <v>8</v>
      </c>
      <c r="D76" s="12" t="s">
        <v>10</v>
      </c>
      <c r="E76" s="10" t="s">
        <v>67</v>
      </c>
      <c r="F76" s="10" t="s">
        <v>117</v>
      </c>
      <c r="G76" s="10" t="s">
        <v>131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" customHeight="1" x14ac:dyDescent="0.25">
      <c r="A77" s="10">
        <v>76</v>
      </c>
      <c r="B77" s="11" t="s">
        <v>141</v>
      </c>
      <c r="C77" s="12">
        <v>8</v>
      </c>
      <c r="D77" s="12" t="s">
        <v>10</v>
      </c>
      <c r="E77" s="10" t="s">
        <v>67</v>
      </c>
      <c r="F77" s="10" t="s">
        <v>117</v>
      </c>
      <c r="G77" s="10" t="s">
        <v>131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" customHeight="1" x14ac:dyDescent="0.25">
      <c r="A78" s="10">
        <v>77</v>
      </c>
      <c r="B78" s="11" t="s">
        <v>142</v>
      </c>
      <c r="C78" s="12">
        <v>8</v>
      </c>
      <c r="D78" s="12" t="s">
        <v>10</v>
      </c>
      <c r="E78" s="10" t="s">
        <v>67</v>
      </c>
      <c r="F78" s="10" t="s">
        <v>117</v>
      </c>
      <c r="G78" s="10" t="s">
        <v>131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" customHeight="1" x14ac:dyDescent="0.25">
      <c r="A79" s="10">
        <v>78</v>
      </c>
      <c r="B79" s="11" t="s">
        <v>143</v>
      </c>
      <c r="C79" s="12">
        <v>7</v>
      </c>
      <c r="D79" s="12" t="s">
        <v>10</v>
      </c>
      <c r="E79" s="10" t="s">
        <v>67</v>
      </c>
      <c r="F79" s="10" t="s">
        <v>117</v>
      </c>
      <c r="G79" s="10" t="s">
        <v>131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" customHeight="1" x14ac:dyDescent="0.25">
      <c r="A80" s="10">
        <v>79</v>
      </c>
      <c r="B80" s="11" t="s">
        <v>144</v>
      </c>
      <c r="C80" s="12">
        <v>7</v>
      </c>
      <c r="D80" s="12" t="s">
        <v>10</v>
      </c>
      <c r="E80" s="10" t="s">
        <v>67</v>
      </c>
      <c r="F80" s="10" t="s">
        <v>117</v>
      </c>
      <c r="G80" s="10" t="s">
        <v>131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" customHeight="1" x14ac:dyDescent="0.25">
      <c r="A81" s="10">
        <v>80</v>
      </c>
      <c r="B81" s="11" t="s">
        <v>145</v>
      </c>
      <c r="C81" s="12">
        <v>8</v>
      </c>
      <c r="D81" s="12" t="s">
        <v>10</v>
      </c>
      <c r="E81" s="10" t="s">
        <v>67</v>
      </c>
      <c r="F81" s="10" t="s">
        <v>117</v>
      </c>
      <c r="G81" s="10" t="s">
        <v>131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10">
        <v>81</v>
      </c>
      <c r="B82" s="11" t="s">
        <v>146</v>
      </c>
      <c r="C82" s="12">
        <v>7</v>
      </c>
      <c r="D82" s="12" t="s">
        <v>10</v>
      </c>
      <c r="E82" s="10" t="s">
        <v>67</v>
      </c>
      <c r="F82" s="10" t="s">
        <v>117</v>
      </c>
      <c r="G82" s="10" t="s">
        <v>131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" customHeight="1" x14ac:dyDescent="0.25">
      <c r="A83" s="10">
        <v>82</v>
      </c>
      <c r="B83" s="11" t="s">
        <v>147</v>
      </c>
      <c r="C83" s="12">
        <v>8</v>
      </c>
      <c r="D83" s="12" t="s">
        <v>10</v>
      </c>
      <c r="E83" s="10" t="s">
        <v>67</v>
      </c>
      <c r="F83" s="10" t="s">
        <v>117</v>
      </c>
      <c r="G83" s="10" t="s">
        <v>131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" customHeight="1" x14ac:dyDescent="0.25">
      <c r="A84" s="10">
        <v>83</v>
      </c>
      <c r="B84" s="11" t="s">
        <v>148</v>
      </c>
      <c r="C84" s="12">
        <v>8</v>
      </c>
      <c r="D84" s="12" t="s">
        <v>10</v>
      </c>
      <c r="E84" s="10" t="s">
        <v>67</v>
      </c>
      <c r="F84" s="10" t="s">
        <v>117</v>
      </c>
      <c r="G84" s="10" t="s">
        <v>131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" customHeight="1" x14ac:dyDescent="0.25">
      <c r="A85" s="10">
        <v>84</v>
      </c>
      <c r="B85" s="11" t="s">
        <v>149</v>
      </c>
      <c r="C85" s="12">
        <v>7</v>
      </c>
      <c r="D85" s="12" t="s">
        <v>10</v>
      </c>
      <c r="E85" s="10" t="s">
        <v>67</v>
      </c>
      <c r="F85" s="10" t="s">
        <v>117</v>
      </c>
      <c r="G85" s="10" t="s">
        <v>131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" customHeight="1" x14ac:dyDescent="0.25">
      <c r="A86" s="10">
        <v>85</v>
      </c>
      <c r="B86" s="11" t="s">
        <v>150</v>
      </c>
      <c r="C86" s="12">
        <v>8</v>
      </c>
      <c r="D86" s="12" t="s">
        <v>10</v>
      </c>
      <c r="E86" s="10" t="s">
        <v>67</v>
      </c>
      <c r="F86" s="10" t="s">
        <v>117</v>
      </c>
      <c r="G86" s="10" t="s">
        <v>131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" customHeight="1" x14ac:dyDescent="0.25">
      <c r="A87" s="10">
        <v>86</v>
      </c>
      <c r="B87" s="11" t="s">
        <v>151</v>
      </c>
      <c r="C87" s="12">
        <v>7</v>
      </c>
      <c r="D87" s="12" t="s">
        <v>10</v>
      </c>
      <c r="E87" s="10" t="s">
        <v>67</v>
      </c>
      <c r="F87" s="10" t="s">
        <v>117</v>
      </c>
      <c r="G87" s="10" t="s">
        <v>131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" customHeight="1" x14ac:dyDescent="0.25">
      <c r="A88" s="10">
        <v>87</v>
      </c>
      <c r="B88" s="11" t="s">
        <v>152</v>
      </c>
      <c r="C88" s="12">
        <v>8</v>
      </c>
      <c r="D88" s="12" t="s">
        <v>10</v>
      </c>
      <c r="E88" s="10" t="s">
        <v>67</v>
      </c>
      <c r="F88" s="10" t="s">
        <v>117</v>
      </c>
      <c r="G88" s="10" t="s">
        <v>131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" customHeight="1" x14ac:dyDescent="0.25">
      <c r="A89" s="10">
        <v>88</v>
      </c>
      <c r="B89" s="11" t="s">
        <v>153</v>
      </c>
      <c r="C89" s="12">
        <v>8</v>
      </c>
      <c r="D89" s="12" t="s">
        <v>10</v>
      </c>
      <c r="E89" s="10" t="s">
        <v>67</v>
      </c>
      <c r="F89" s="10" t="s">
        <v>117</v>
      </c>
      <c r="G89" s="10" t="s">
        <v>131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" customHeight="1" x14ac:dyDescent="0.25">
      <c r="A90" s="10">
        <v>325</v>
      </c>
      <c r="B90" s="11" t="s">
        <v>154</v>
      </c>
      <c r="C90" s="20">
        <v>1</v>
      </c>
      <c r="D90" s="10" t="s">
        <v>155</v>
      </c>
      <c r="E90" s="12" t="s">
        <v>11</v>
      </c>
      <c r="F90" s="12" t="s">
        <v>12</v>
      </c>
      <c r="G90" s="12" t="s">
        <v>13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" customHeight="1" x14ac:dyDescent="0.25">
      <c r="A91" s="10">
        <v>326</v>
      </c>
      <c r="B91" s="11" t="s">
        <v>156</v>
      </c>
      <c r="C91" s="20">
        <v>2</v>
      </c>
      <c r="D91" s="10" t="s">
        <v>155</v>
      </c>
      <c r="E91" s="12" t="s">
        <v>11</v>
      </c>
      <c r="F91" s="12" t="s">
        <v>12</v>
      </c>
      <c r="G91" s="12" t="s">
        <v>13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" customHeight="1" x14ac:dyDescent="0.25">
      <c r="A92" s="10">
        <v>327</v>
      </c>
      <c r="B92" s="11" t="s">
        <v>157</v>
      </c>
      <c r="C92" s="20">
        <v>2</v>
      </c>
      <c r="D92" s="10" t="s">
        <v>155</v>
      </c>
      <c r="E92" s="12" t="s">
        <v>11</v>
      </c>
      <c r="F92" s="12" t="s">
        <v>12</v>
      </c>
      <c r="G92" s="12" t="s">
        <v>13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" customHeight="1" x14ac:dyDescent="0.25">
      <c r="A93" s="10">
        <v>328</v>
      </c>
      <c r="B93" s="11" t="s">
        <v>158</v>
      </c>
      <c r="C93" s="20">
        <v>2</v>
      </c>
      <c r="D93" s="10" t="s">
        <v>155</v>
      </c>
      <c r="E93" s="12" t="s">
        <v>11</v>
      </c>
      <c r="F93" s="12" t="s">
        <v>12</v>
      </c>
      <c r="G93" s="12" t="s">
        <v>13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" customHeight="1" x14ac:dyDescent="0.25">
      <c r="A94" s="10">
        <v>329</v>
      </c>
      <c r="B94" s="11" t="s">
        <v>159</v>
      </c>
      <c r="C94" s="20">
        <v>2</v>
      </c>
      <c r="D94" s="10" t="s">
        <v>155</v>
      </c>
      <c r="E94" s="12" t="s">
        <v>11</v>
      </c>
      <c r="F94" s="12" t="s">
        <v>12</v>
      </c>
      <c r="G94" s="12" t="s">
        <v>13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" customHeight="1" x14ac:dyDescent="0.25">
      <c r="A95" s="10">
        <v>330</v>
      </c>
      <c r="B95" s="11" t="s">
        <v>160</v>
      </c>
      <c r="C95" s="20">
        <v>2</v>
      </c>
      <c r="D95" s="10" t="s">
        <v>155</v>
      </c>
      <c r="E95" s="12" t="s">
        <v>11</v>
      </c>
      <c r="F95" s="12" t="s">
        <v>12</v>
      </c>
      <c r="G95" s="12" t="s">
        <v>13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" customHeight="1" x14ac:dyDescent="0.25">
      <c r="A96" s="10">
        <v>331</v>
      </c>
      <c r="B96" s="11" t="s">
        <v>161</v>
      </c>
      <c r="C96" s="20">
        <v>3</v>
      </c>
      <c r="D96" s="10" t="s">
        <v>155</v>
      </c>
      <c r="E96" s="12" t="s">
        <v>11</v>
      </c>
      <c r="F96" s="12" t="s">
        <v>12</v>
      </c>
      <c r="G96" s="12" t="s">
        <v>13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" customHeight="1" x14ac:dyDescent="0.25">
      <c r="A97" s="10">
        <v>332</v>
      </c>
      <c r="B97" s="11" t="s">
        <v>162</v>
      </c>
      <c r="C97" s="20">
        <v>3</v>
      </c>
      <c r="D97" s="10" t="s">
        <v>155</v>
      </c>
      <c r="E97" s="12" t="s">
        <v>11</v>
      </c>
      <c r="F97" s="12" t="s">
        <v>12</v>
      </c>
      <c r="G97" s="12" t="s">
        <v>13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" customHeight="1" x14ac:dyDescent="0.25">
      <c r="A98" s="10">
        <v>333</v>
      </c>
      <c r="B98" s="11" t="s">
        <v>163</v>
      </c>
      <c r="C98" s="20">
        <v>3</v>
      </c>
      <c r="D98" s="10" t="s">
        <v>155</v>
      </c>
      <c r="E98" s="12" t="s">
        <v>11</v>
      </c>
      <c r="F98" s="12" t="s">
        <v>12</v>
      </c>
      <c r="G98" s="12" t="s">
        <v>13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" customHeight="1" x14ac:dyDescent="0.25">
      <c r="A99" s="10">
        <v>334</v>
      </c>
      <c r="B99" s="11" t="s">
        <v>164</v>
      </c>
      <c r="C99" s="20">
        <v>4</v>
      </c>
      <c r="D99" s="10" t="s">
        <v>155</v>
      </c>
      <c r="E99" s="12" t="s">
        <v>11</v>
      </c>
      <c r="F99" s="12" t="s">
        <v>12</v>
      </c>
      <c r="G99" s="12" t="s">
        <v>13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" customHeight="1" x14ac:dyDescent="0.25">
      <c r="A100" s="10">
        <v>335</v>
      </c>
      <c r="B100" s="11" t="s">
        <v>165</v>
      </c>
      <c r="C100" s="20">
        <v>4</v>
      </c>
      <c r="D100" s="10" t="s">
        <v>155</v>
      </c>
      <c r="E100" s="12" t="s">
        <v>11</v>
      </c>
      <c r="F100" s="12" t="s">
        <v>12</v>
      </c>
      <c r="G100" s="12" t="s">
        <v>13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" customHeight="1" x14ac:dyDescent="0.25">
      <c r="A101" s="10">
        <v>336</v>
      </c>
      <c r="B101" s="11" t="s">
        <v>166</v>
      </c>
      <c r="C101" s="20">
        <v>4</v>
      </c>
      <c r="D101" s="10" t="s">
        <v>155</v>
      </c>
      <c r="E101" s="12" t="s">
        <v>11</v>
      </c>
      <c r="F101" s="12" t="s">
        <v>12</v>
      </c>
      <c r="G101" s="12" t="s">
        <v>13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" customHeight="1" x14ac:dyDescent="0.25">
      <c r="A102" s="10">
        <v>337</v>
      </c>
      <c r="B102" s="11" t="s">
        <v>167</v>
      </c>
      <c r="C102" s="20">
        <v>4</v>
      </c>
      <c r="D102" s="10" t="s">
        <v>155</v>
      </c>
      <c r="E102" s="12" t="s">
        <v>11</v>
      </c>
      <c r="F102" s="12" t="s">
        <v>12</v>
      </c>
      <c r="G102" s="12" t="s">
        <v>13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" customHeight="1" x14ac:dyDescent="0.25">
      <c r="A103" s="10">
        <v>338</v>
      </c>
      <c r="B103" s="11" t="s">
        <v>168</v>
      </c>
      <c r="C103" s="20">
        <v>4</v>
      </c>
      <c r="D103" s="10" t="s">
        <v>155</v>
      </c>
      <c r="E103" s="12" t="s">
        <v>11</v>
      </c>
      <c r="F103" s="12" t="s">
        <v>12</v>
      </c>
      <c r="G103" s="12" t="s">
        <v>13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" customHeight="1" x14ac:dyDescent="0.25">
      <c r="A104" s="10">
        <v>339</v>
      </c>
      <c r="B104" s="11" t="s">
        <v>169</v>
      </c>
      <c r="C104" s="20">
        <v>4</v>
      </c>
      <c r="D104" s="10" t="s">
        <v>155</v>
      </c>
      <c r="E104" s="12" t="s">
        <v>11</v>
      </c>
      <c r="F104" s="12" t="s">
        <v>12</v>
      </c>
      <c r="G104" s="12" t="s">
        <v>13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" customHeight="1" x14ac:dyDescent="0.25">
      <c r="A105" s="10">
        <v>340</v>
      </c>
      <c r="B105" s="11" t="s">
        <v>170</v>
      </c>
      <c r="C105" s="20">
        <v>4</v>
      </c>
      <c r="D105" s="10" t="s">
        <v>155</v>
      </c>
      <c r="E105" s="12" t="s">
        <v>11</v>
      </c>
      <c r="F105" s="12" t="s">
        <v>12</v>
      </c>
      <c r="G105" s="12" t="s">
        <v>13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" customHeight="1" x14ac:dyDescent="0.25">
      <c r="A106" s="10">
        <v>341</v>
      </c>
      <c r="B106" s="11" t="s">
        <v>171</v>
      </c>
      <c r="C106" s="20">
        <v>2</v>
      </c>
      <c r="D106" s="10" t="s">
        <v>155</v>
      </c>
      <c r="E106" s="12" t="s">
        <v>67</v>
      </c>
      <c r="F106" s="12" t="s">
        <v>12</v>
      </c>
      <c r="G106" s="12" t="s">
        <v>68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" customHeight="1" x14ac:dyDescent="0.25">
      <c r="A107" s="10">
        <v>342</v>
      </c>
      <c r="B107" s="11" t="s">
        <v>172</v>
      </c>
      <c r="C107" s="20">
        <v>2</v>
      </c>
      <c r="D107" s="10" t="s">
        <v>155</v>
      </c>
      <c r="E107" s="12" t="s">
        <v>67</v>
      </c>
      <c r="F107" s="12" t="s">
        <v>12</v>
      </c>
      <c r="G107" s="12" t="s">
        <v>68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" customHeight="1" x14ac:dyDescent="0.25">
      <c r="A108" s="10">
        <v>343</v>
      </c>
      <c r="B108" s="11" t="s">
        <v>173</v>
      </c>
      <c r="C108" s="20">
        <v>2</v>
      </c>
      <c r="D108" s="10" t="s">
        <v>155</v>
      </c>
      <c r="E108" s="12" t="s">
        <v>67</v>
      </c>
      <c r="F108" s="12" t="s">
        <v>12</v>
      </c>
      <c r="G108" s="12" t="s">
        <v>68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" customHeight="1" x14ac:dyDescent="0.25">
      <c r="A109" s="10">
        <v>344</v>
      </c>
      <c r="B109" s="11" t="s">
        <v>174</v>
      </c>
      <c r="C109" s="20">
        <v>2</v>
      </c>
      <c r="D109" s="10" t="s">
        <v>155</v>
      </c>
      <c r="E109" s="12" t="s">
        <v>67</v>
      </c>
      <c r="F109" s="12" t="s">
        <v>12</v>
      </c>
      <c r="G109" s="12" t="s">
        <v>68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" customHeight="1" x14ac:dyDescent="0.25">
      <c r="A110" s="10">
        <v>345</v>
      </c>
      <c r="B110" s="11" t="s">
        <v>175</v>
      </c>
      <c r="C110" s="20">
        <v>2</v>
      </c>
      <c r="D110" s="10" t="s">
        <v>155</v>
      </c>
      <c r="E110" s="12" t="s">
        <v>67</v>
      </c>
      <c r="F110" s="12" t="s">
        <v>12</v>
      </c>
      <c r="G110" s="12" t="s">
        <v>68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" customHeight="1" x14ac:dyDescent="0.25">
      <c r="A111" s="10">
        <v>346</v>
      </c>
      <c r="B111" s="11" t="s">
        <v>176</v>
      </c>
      <c r="C111" s="20">
        <v>3</v>
      </c>
      <c r="D111" s="10" t="s">
        <v>155</v>
      </c>
      <c r="E111" s="12" t="s">
        <v>67</v>
      </c>
      <c r="F111" s="12" t="s">
        <v>12</v>
      </c>
      <c r="G111" s="12" t="s">
        <v>68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" customHeight="1" x14ac:dyDescent="0.25">
      <c r="A112" s="10">
        <v>347</v>
      </c>
      <c r="B112" s="11" t="s">
        <v>177</v>
      </c>
      <c r="C112" s="20">
        <v>3</v>
      </c>
      <c r="D112" s="10" t="s">
        <v>155</v>
      </c>
      <c r="E112" s="12" t="s">
        <v>67</v>
      </c>
      <c r="F112" s="12" t="s">
        <v>12</v>
      </c>
      <c r="G112" s="12" t="s">
        <v>68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" customHeight="1" x14ac:dyDescent="0.25">
      <c r="A113" s="10">
        <v>348</v>
      </c>
      <c r="B113" s="11" t="s">
        <v>178</v>
      </c>
      <c r="C113" s="20">
        <v>3</v>
      </c>
      <c r="D113" s="10" t="s">
        <v>155</v>
      </c>
      <c r="E113" s="12" t="s">
        <v>67</v>
      </c>
      <c r="F113" s="12" t="s">
        <v>12</v>
      </c>
      <c r="G113" s="12" t="s">
        <v>68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" customHeight="1" x14ac:dyDescent="0.25">
      <c r="A114" s="10">
        <v>349</v>
      </c>
      <c r="B114" s="11" t="s">
        <v>179</v>
      </c>
      <c r="C114" s="20">
        <v>3</v>
      </c>
      <c r="D114" s="10" t="s">
        <v>155</v>
      </c>
      <c r="E114" s="12" t="s">
        <v>67</v>
      </c>
      <c r="F114" s="12" t="s">
        <v>12</v>
      </c>
      <c r="G114" s="12" t="s">
        <v>68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" customHeight="1" x14ac:dyDescent="0.25">
      <c r="A115" s="10">
        <v>350</v>
      </c>
      <c r="B115" s="11" t="s">
        <v>180</v>
      </c>
      <c r="C115" s="20">
        <v>3</v>
      </c>
      <c r="D115" s="10" t="s">
        <v>155</v>
      </c>
      <c r="E115" s="12" t="s">
        <v>67</v>
      </c>
      <c r="F115" s="12" t="s">
        <v>12</v>
      </c>
      <c r="G115" s="12" t="s">
        <v>68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" customHeight="1" x14ac:dyDescent="0.25">
      <c r="A116" s="10">
        <v>351</v>
      </c>
      <c r="B116" s="11" t="s">
        <v>181</v>
      </c>
      <c r="C116" s="20">
        <v>4</v>
      </c>
      <c r="D116" s="10" t="s">
        <v>155</v>
      </c>
      <c r="E116" s="12" t="s">
        <v>67</v>
      </c>
      <c r="F116" s="12" t="s">
        <v>12</v>
      </c>
      <c r="G116" s="12" t="s">
        <v>68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" customHeight="1" x14ac:dyDescent="0.25">
      <c r="A117" s="10">
        <v>352</v>
      </c>
      <c r="B117" s="11" t="s">
        <v>182</v>
      </c>
      <c r="C117" s="20">
        <v>4</v>
      </c>
      <c r="D117" s="10" t="s">
        <v>155</v>
      </c>
      <c r="E117" s="12" t="s">
        <v>67</v>
      </c>
      <c r="F117" s="12" t="s">
        <v>12</v>
      </c>
      <c r="G117" s="12" t="s">
        <v>68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" customHeight="1" x14ac:dyDescent="0.25">
      <c r="A118" s="10">
        <v>353</v>
      </c>
      <c r="B118" s="11" t="s">
        <v>183</v>
      </c>
      <c r="C118" s="20">
        <v>4</v>
      </c>
      <c r="D118" s="10" t="s">
        <v>155</v>
      </c>
      <c r="E118" s="12" t="s">
        <v>67</v>
      </c>
      <c r="F118" s="12" t="s">
        <v>12</v>
      </c>
      <c r="G118" s="12" t="s">
        <v>68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" customHeight="1" x14ac:dyDescent="0.25">
      <c r="A119" s="10">
        <v>354</v>
      </c>
      <c r="B119" s="11" t="s">
        <v>184</v>
      </c>
      <c r="C119" s="20">
        <v>4</v>
      </c>
      <c r="D119" s="10" t="s">
        <v>155</v>
      </c>
      <c r="E119" s="12" t="s">
        <v>67</v>
      </c>
      <c r="F119" s="12" t="s">
        <v>12</v>
      </c>
      <c r="G119" s="12" t="s">
        <v>68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" customHeight="1" x14ac:dyDescent="0.25">
      <c r="A120" s="10">
        <v>355</v>
      </c>
      <c r="B120" s="11" t="s">
        <v>185</v>
      </c>
      <c r="C120" s="20">
        <v>4</v>
      </c>
      <c r="D120" s="10" t="s">
        <v>155</v>
      </c>
      <c r="E120" s="12" t="s">
        <v>67</v>
      </c>
      <c r="F120" s="12" t="s">
        <v>12</v>
      </c>
      <c r="G120" s="12" t="s">
        <v>68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" customHeight="1" x14ac:dyDescent="0.25">
      <c r="A121" s="10">
        <v>356</v>
      </c>
      <c r="B121" s="11" t="s">
        <v>186</v>
      </c>
      <c r="C121" s="20">
        <v>4</v>
      </c>
      <c r="D121" s="10" t="s">
        <v>155</v>
      </c>
      <c r="E121" s="12" t="s">
        <v>67</v>
      </c>
      <c r="F121" s="12" t="s">
        <v>12</v>
      </c>
      <c r="G121" s="12" t="s">
        <v>68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" customHeight="1" x14ac:dyDescent="0.25">
      <c r="A122" s="10">
        <v>357</v>
      </c>
      <c r="B122" s="11" t="s">
        <v>187</v>
      </c>
      <c r="C122" s="20">
        <v>4</v>
      </c>
      <c r="D122" s="10" t="s">
        <v>155</v>
      </c>
      <c r="E122" s="12" t="s">
        <v>67</v>
      </c>
      <c r="F122" s="12" t="s">
        <v>12</v>
      </c>
      <c r="G122" s="12" t="s">
        <v>68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" customHeight="1" x14ac:dyDescent="0.25">
      <c r="A123" s="10">
        <v>358</v>
      </c>
      <c r="B123" s="11" t="s">
        <v>188</v>
      </c>
      <c r="C123" s="20">
        <v>4</v>
      </c>
      <c r="D123" s="10" t="s">
        <v>155</v>
      </c>
      <c r="E123" s="12" t="s">
        <v>67</v>
      </c>
      <c r="F123" s="12" t="s">
        <v>12</v>
      </c>
      <c r="G123" s="12" t="s">
        <v>68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" customHeight="1" x14ac:dyDescent="0.25">
      <c r="A124" s="10">
        <v>359</v>
      </c>
      <c r="B124" s="11" t="s">
        <v>189</v>
      </c>
      <c r="C124" s="20">
        <v>4</v>
      </c>
      <c r="D124" s="10" t="s">
        <v>155</v>
      </c>
      <c r="E124" s="12" t="s">
        <v>67</v>
      </c>
      <c r="F124" s="12" t="s">
        <v>12</v>
      </c>
      <c r="G124" s="12" t="s">
        <v>68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" customHeight="1" x14ac:dyDescent="0.25">
      <c r="A125" s="10">
        <v>360</v>
      </c>
      <c r="B125" s="11" t="s">
        <v>190</v>
      </c>
      <c r="C125" s="20">
        <v>4</v>
      </c>
      <c r="D125" s="10" t="s">
        <v>155</v>
      </c>
      <c r="E125" s="12" t="s">
        <v>67</v>
      </c>
      <c r="F125" s="12" t="s">
        <v>12</v>
      </c>
      <c r="G125" s="12" t="s">
        <v>68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" customHeight="1" x14ac:dyDescent="0.25">
      <c r="A126" s="10">
        <v>361</v>
      </c>
      <c r="B126" s="11" t="s">
        <v>191</v>
      </c>
      <c r="C126" s="20">
        <v>4</v>
      </c>
      <c r="D126" s="10" t="s">
        <v>155</v>
      </c>
      <c r="E126" s="12" t="s">
        <v>67</v>
      </c>
      <c r="F126" s="12" t="s">
        <v>12</v>
      </c>
      <c r="G126" s="12" t="s">
        <v>68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" customHeight="1" x14ac:dyDescent="0.25">
      <c r="A127" s="10">
        <v>362</v>
      </c>
      <c r="B127" s="11" t="s">
        <v>192</v>
      </c>
      <c r="C127" s="20">
        <v>4</v>
      </c>
      <c r="D127" s="10" t="s">
        <v>155</v>
      </c>
      <c r="E127" s="12" t="s">
        <v>67</v>
      </c>
      <c r="F127" s="12" t="s">
        <v>12</v>
      </c>
      <c r="G127" s="12" t="s">
        <v>68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" customHeight="1" x14ac:dyDescent="0.25">
      <c r="A128" s="10">
        <v>363</v>
      </c>
      <c r="B128" s="11" t="s">
        <v>193</v>
      </c>
      <c r="C128" s="20">
        <v>4</v>
      </c>
      <c r="D128" s="10" t="s">
        <v>155</v>
      </c>
      <c r="E128" s="12" t="s">
        <v>67</v>
      </c>
      <c r="F128" s="12" t="s">
        <v>12</v>
      </c>
      <c r="G128" s="12" t="s">
        <v>68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" customHeight="1" x14ac:dyDescent="0.25">
      <c r="A129" s="10">
        <v>364</v>
      </c>
      <c r="B129" s="11" t="s">
        <v>194</v>
      </c>
      <c r="C129" s="20">
        <v>5</v>
      </c>
      <c r="D129" s="10" t="s">
        <v>155</v>
      </c>
      <c r="E129" s="12" t="s">
        <v>11</v>
      </c>
      <c r="F129" s="12" t="s">
        <v>91</v>
      </c>
      <c r="G129" s="12" t="s">
        <v>92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" customHeight="1" x14ac:dyDescent="0.25">
      <c r="A130" s="10">
        <v>365</v>
      </c>
      <c r="B130" s="11" t="s">
        <v>195</v>
      </c>
      <c r="C130" s="20">
        <v>5</v>
      </c>
      <c r="D130" s="10" t="s">
        <v>155</v>
      </c>
      <c r="E130" s="12" t="s">
        <v>11</v>
      </c>
      <c r="F130" s="12" t="s">
        <v>91</v>
      </c>
      <c r="G130" s="12" t="s">
        <v>92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" customHeight="1" x14ac:dyDescent="0.25">
      <c r="A131" s="10">
        <v>366</v>
      </c>
      <c r="B131" s="11" t="s">
        <v>196</v>
      </c>
      <c r="C131" s="20">
        <v>6</v>
      </c>
      <c r="D131" s="10" t="s">
        <v>155</v>
      </c>
      <c r="E131" s="12" t="s">
        <v>11</v>
      </c>
      <c r="F131" s="12" t="s">
        <v>91</v>
      </c>
      <c r="G131" s="12" t="s">
        <v>92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" customHeight="1" x14ac:dyDescent="0.25">
      <c r="A132" s="10">
        <v>367</v>
      </c>
      <c r="B132" s="11" t="s">
        <v>197</v>
      </c>
      <c r="C132" s="20">
        <v>6</v>
      </c>
      <c r="D132" s="10" t="s">
        <v>155</v>
      </c>
      <c r="E132" s="12" t="s">
        <v>11</v>
      </c>
      <c r="F132" s="12" t="s">
        <v>91</v>
      </c>
      <c r="G132" s="12" t="s">
        <v>92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" customHeight="1" x14ac:dyDescent="0.25">
      <c r="A133" s="10">
        <v>368</v>
      </c>
      <c r="B133" s="11" t="s">
        <v>198</v>
      </c>
      <c r="C133" s="20">
        <v>6</v>
      </c>
      <c r="D133" s="10" t="s">
        <v>155</v>
      </c>
      <c r="E133" s="12" t="s">
        <v>11</v>
      </c>
      <c r="F133" s="12" t="s">
        <v>91</v>
      </c>
      <c r="G133" s="12" t="s">
        <v>92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" customHeight="1" x14ac:dyDescent="0.25">
      <c r="A134" s="10">
        <v>369</v>
      </c>
      <c r="B134" s="11" t="s">
        <v>199</v>
      </c>
      <c r="C134" s="20">
        <v>6</v>
      </c>
      <c r="D134" s="10" t="s">
        <v>155</v>
      </c>
      <c r="E134" s="12" t="s">
        <v>11</v>
      </c>
      <c r="F134" s="12" t="s">
        <v>91</v>
      </c>
      <c r="G134" s="12" t="s">
        <v>92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" customHeight="1" x14ac:dyDescent="0.25">
      <c r="A135" s="10">
        <v>370</v>
      </c>
      <c r="B135" s="11" t="s">
        <v>200</v>
      </c>
      <c r="C135" s="20">
        <v>5</v>
      </c>
      <c r="D135" s="10" t="s">
        <v>155</v>
      </c>
      <c r="E135" s="12" t="s">
        <v>67</v>
      </c>
      <c r="F135" s="12" t="s">
        <v>91</v>
      </c>
      <c r="G135" s="12" t="s">
        <v>106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" customHeight="1" x14ac:dyDescent="0.25">
      <c r="A136" s="10">
        <v>371</v>
      </c>
      <c r="B136" s="11" t="s">
        <v>201</v>
      </c>
      <c r="C136" s="20">
        <v>5</v>
      </c>
      <c r="D136" s="10" t="s">
        <v>155</v>
      </c>
      <c r="E136" s="12" t="s">
        <v>67</v>
      </c>
      <c r="F136" s="12" t="s">
        <v>91</v>
      </c>
      <c r="G136" s="12" t="s">
        <v>106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" customHeight="1" x14ac:dyDescent="0.25">
      <c r="A137" s="10">
        <v>372</v>
      </c>
      <c r="B137" s="11" t="s">
        <v>202</v>
      </c>
      <c r="C137" s="20">
        <v>5</v>
      </c>
      <c r="D137" s="10" t="s">
        <v>155</v>
      </c>
      <c r="E137" s="12" t="s">
        <v>67</v>
      </c>
      <c r="F137" s="12" t="s">
        <v>91</v>
      </c>
      <c r="G137" s="12" t="s">
        <v>106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" customHeight="1" x14ac:dyDescent="0.25">
      <c r="A138" s="10">
        <v>373</v>
      </c>
      <c r="B138" s="11" t="s">
        <v>203</v>
      </c>
      <c r="C138" s="20">
        <v>5</v>
      </c>
      <c r="D138" s="10" t="s">
        <v>155</v>
      </c>
      <c r="E138" s="12" t="s">
        <v>67</v>
      </c>
      <c r="F138" s="12" t="s">
        <v>91</v>
      </c>
      <c r="G138" s="12" t="s">
        <v>106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" customHeight="1" x14ac:dyDescent="0.25">
      <c r="A139" s="10">
        <v>374</v>
      </c>
      <c r="B139" s="11" t="s">
        <v>204</v>
      </c>
      <c r="C139" s="20">
        <v>6</v>
      </c>
      <c r="D139" s="10" t="s">
        <v>155</v>
      </c>
      <c r="E139" s="12" t="s">
        <v>67</v>
      </c>
      <c r="F139" s="12" t="s">
        <v>91</v>
      </c>
      <c r="G139" s="12" t="s">
        <v>106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" customHeight="1" x14ac:dyDescent="0.25">
      <c r="A140" s="10">
        <v>375</v>
      </c>
      <c r="B140" s="11" t="s">
        <v>205</v>
      </c>
      <c r="C140" s="20">
        <v>6</v>
      </c>
      <c r="D140" s="10" t="s">
        <v>155</v>
      </c>
      <c r="E140" s="12" t="s">
        <v>67</v>
      </c>
      <c r="F140" s="12" t="s">
        <v>91</v>
      </c>
      <c r="G140" s="12" t="s">
        <v>106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" customHeight="1" x14ac:dyDescent="0.25">
      <c r="A141" s="10">
        <v>376</v>
      </c>
      <c r="B141" s="11" t="s">
        <v>206</v>
      </c>
      <c r="C141" s="20">
        <v>6</v>
      </c>
      <c r="D141" s="10" t="s">
        <v>155</v>
      </c>
      <c r="E141" s="12" t="s">
        <v>67</v>
      </c>
      <c r="F141" s="12" t="s">
        <v>91</v>
      </c>
      <c r="G141" s="12" t="s">
        <v>106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" customHeight="1" x14ac:dyDescent="0.25">
      <c r="A142" s="10">
        <v>377</v>
      </c>
      <c r="B142" s="11" t="s">
        <v>207</v>
      </c>
      <c r="C142" s="20">
        <v>6</v>
      </c>
      <c r="D142" s="10" t="s">
        <v>155</v>
      </c>
      <c r="E142" s="12" t="s">
        <v>67</v>
      </c>
      <c r="F142" s="12" t="s">
        <v>91</v>
      </c>
      <c r="G142" s="12" t="s">
        <v>106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" customHeight="1" x14ac:dyDescent="0.25">
      <c r="A143" s="10">
        <v>378</v>
      </c>
      <c r="B143" s="11" t="s">
        <v>208</v>
      </c>
      <c r="C143" s="20">
        <v>6</v>
      </c>
      <c r="D143" s="10" t="s">
        <v>155</v>
      </c>
      <c r="E143" s="12" t="s">
        <v>67</v>
      </c>
      <c r="F143" s="12" t="s">
        <v>91</v>
      </c>
      <c r="G143" s="12" t="s">
        <v>106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" customHeight="1" x14ac:dyDescent="0.25">
      <c r="A144" s="10">
        <v>379</v>
      </c>
      <c r="B144" s="11" t="s">
        <v>209</v>
      </c>
      <c r="C144" s="20">
        <v>6</v>
      </c>
      <c r="D144" s="10" t="s">
        <v>155</v>
      </c>
      <c r="E144" s="12" t="s">
        <v>67</v>
      </c>
      <c r="F144" s="12" t="s">
        <v>91</v>
      </c>
      <c r="G144" s="12" t="s">
        <v>106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" customHeight="1" x14ac:dyDescent="0.25">
      <c r="A145" s="10">
        <v>380</v>
      </c>
      <c r="B145" s="11" t="s">
        <v>210</v>
      </c>
      <c r="C145" s="20">
        <v>7</v>
      </c>
      <c r="D145" s="10" t="s">
        <v>155</v>
      </c>
      <c r="E145" s="12" t="s">
        <v>11</v>
      </c>
      <c r="F145" s="12" t="s">
        <v>117</v>
      </c>
      <c r="G145" s="12" t="s">
        <v>118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" customHeight="1" x14ac:dyDescent="0.25">
      <c r="A146" s="10">
        <v>381</v>
      </c>
      <c r="B146" s="11" t="s">
        <v>211</v>
      </c>
      <c r="C146" s="20">
        <v>7</v>
      </c>
      <c r="D146" s="10" t="s">
        <v>155</v>
      </c>
      <c r="E146" s="12" t="s">
        <v>11</v>
      </c>
      <c r="F146" s="12" t="s">
        <v>117</v>
      </c>
      <c r="G146" s="12" t="s">
        <v>118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" customHeight="1" x14ac:dyDescent="0.25">
      <c r="A147" s="10">
        <v>382</v>
      </c>
      <c r="B147" s="11" t="s">
        <v>212</v>
      </c>
      <c r="C147" s="20">
        <v>7</v>
      </c>
      <c r="D147" s="10" t="s">
        <v>155</v>
      </c>
      <c r="E147" s="12" t="s">
        <v>11</v>
      </c>
      <c r="F147" s="12" t="s">
        <v>117</v>
      </c>
      <c r="G147" s="12" t="s">
        <v>118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" customHeight="1" x14ac:dyDescent="0.25">
      <c r="A148" s="10">
        <v>383</v>
      </c>
      <c r="B148" s="11" t="s">
        <v>213</v>
      </c>
      <c r="C148" s="20">
        <v>7</v>
      </c>
      <c r="D148" s="10" t="s">
        <v>155</v>
      </c>
      <c r="E148" s="12" t="s">
        <v>11</v>
      </c>
      <c r="F148" s="12" t="s">
        <v>117</v>
      </c>
      <c r="G148" s="12" t="s">
        <v>118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" customHeight="1" x14ac:dyDescent="0.25">
      <c r="A149" s="10">
        <v>384</v>
      </c>
      <c r="B149" s="11" t="s">
        <v>214</v>
      </c>
      <c r="C149" s="20">
        <v>7</v>
      </c>
      <c r="D149" s="10" t="s">
        <v>155</v>
      </c>
      <c r="E149" s="12" t="s">
        <v>11</v>
      </c>
      <c r="F149" s="12" t="s">
        <v>117</v>
      </c>
      <c r="G149" s="12" t="s">
        <v>118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" customHeight="1" x14ac:dyDescent="0.25">
      <c r="A150" s="10">
        <v>385</v>
      </c>
      <c r="B150" s="11" t="s">
        <v>215</v>
      </c>
      <c r="C150" s="20">
        <v>7</v>
      </c>
      <c r="D150" s="10" t="s">
        <v>155</v>
      </c>
      <c r="E150" s="12" t="s">
        <v>11</v>
      </c>
      <c r="F150" s="12" t="s">
        <v>117</v>
      </c>
      <c r="G150" s="12" t="s">
        <v>118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" customHeight="1" x14ac:dyDescent="0.25">
      <c r="A151" s="10">
        <v>386</v>
      </c>
      <c r="B151" s="11" t="s">
        <v>216</v>
      </c>
      <c r="C151" s="20">
        <v>8</v>
      </c>
      <c r="D151" s="10" t="s">
        <v>155</v>
      </c>
      <c r="E151" s="12" t="s">
        <v>11</v>
      </c>
      <c r="F151" s="12" t="s">
        <v>117</v>
      </c>
      <c r="G151" s="10" t="s">
        <v>118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" customHeight="1" x14ac:dyDescent="0.25">
      <c r="A152" s="10">
        <v>387</v>
      </c>
      <c r="B152" s="11" t="s">
        <v>217</v>
      </c>
      <c r="C152" s="20">
        <v>8</v>
      </c>
      <c r="D152" s="10" t="s">
        <v>155</v>
      </c>
      <c r="E152" s="12" t="s">
        <v>11</v>
      </c>
      <c r="F152" s="12" t="s">
        <v>117</v>
      </c>
      <c r="G152" s="10" t="s">
        <v>118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" customHeight="1" x14ac:dyDescent="0.25">
      <c r="A153" s="10">
        <v>388</v>
      </c>
      <c r="B153" s="11" t="s">
        <v>218</v>
      </c>
      <c r="C153" s="20">
        <v>8</v>
      </c>
      <c r="D153" s="10" t="s">
        <v>155</v>
      </c>
      <c r="E153" s="12" t="s">
        <v>11</v>
      </c>
      <c r="F153" s="12" t="s">
        <v>117</v>
      </c>
      <c r="G153" s="10" t="s">
        <v>118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" customHeight="1" x14ac:dyDescent="0.25">
      <c r="A154" s="10">
        <v>389</v>
      </c>
      <c r="B154" s="11" t="s">
        <v>219</v>
      </c>
      <c r="C154" s="20">
        <v>8</v>
      </c>
      <c r="D154" s="10" t="s">
        <v>155</v>
      </c>
      <c r="E154" s="10" t="s">
        <v>11</v>
      </c>
      <c r="F154" s="10" t="s">
        <v>117</v>
      </c>
      <c r="G154" s="10" t="s">
        <v>118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" customHeight="1" x14ac:dyDescent="0.25">
      <c r="A155" s="10">
        <v>390</v>
      </c>
      <c r="B155" s="11" t="s">
        <v>220</v>
      </c>
      <c r="C155" s="20">
        <v>7</v>
      </c>
      <c r="D155" s="10" t="s">
        <v>155</v>
      </c>
      <c r="E155" s="12" t="s">
        <v>67</v>
      </c>
      <c r="F155" s="12" t="s">
        <v>117</v>
      </c>
      <c r="G155" s="10" t="s">
        <v>131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" customHeight="1" x14ac:dyDescent="0.25">
      <c r="A156" s="10">
        <v>391</v>
      </c>
      <c r="B156" s="11" t="s">
        <v>221</v>
      </c>
      <c r="C156" s="20">
        <v>7</v>
      </c>
      <c r="D156" s="10" t="s">
        <v>155</v>
      </c>
      <c r="E156" s="12" t="s">
        <v>67</v>
      </c>
      <c r="F156" s="12" t="s">
        <v>117</v>
      </c>
      <c r="G156" s="10" t="s">
        <v>131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" customHeight="1" x14ac:dyDescent="0.25">
      <c r="A157" s="10">
        <v>392</v>
      </c>
      <c r="B157" s="11" t="s">
        <v>222</v>
      </c>
      <c r="C157" s="20">
        <v>7</v>
      </c>
      <c r="D157" s="10" t="s">
        <v>155</v>
      </c>
      <c r="E157" s="12" t="s">
        <v>67</v>
      </c>
      <c r="F157" s="12" t="s">
        <v>117</v>
      </c>
      <c r="G157" s="10" t="s">
        <v>131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" customHeight="1" x14ac:dyDescent="0.25">
      <c r="A158" s="10">
        <v>393</v>
      </c>
      <c r="B158" s="11" t="s">
        <v>223</v>
      </c>
      <c r="C158" s="20">
        <v>7</v>
      </c>
      <c r="D158" s="10" t="s">
        <v>155</v>
      </c>
      <c r="E158" s="12" t="s">
        <v>67</v>
      </c>
      <c r="F158" s="12" t="s">
        <v>117</v>
      </c>
      <c r="G158" s="10" t="s">
        <v>131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" customHeight="1" x14ac:dyDescent="0.25">
      <c r="A159" s="10">
        <v>394</v>
      </c>
      <c r="B159" s="11" t="s">
        <v>224</v>
      </c>
      <c r="C159" s="20">
        <v>7</v>
      </c>
      <c r="D159" s="10" t="s">
        <v>155</v>
      </c>
      <c r="E159" s="12" t="s">
        <v>67</v>
      </c>
      <c r="F159" s="12" t="s">
        <v>117</v>
      </c>
      <c r="G159" s="10" t="s">
        <v>131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" customHeight="1" x14ac:dyDescent="0.25">
      <c r="A160" s="10">
        <v>395</v>
      </c>
      <c r="B160" s="11" t="s">
        <v>225</v>
      </c>
      <c r="C160" s="20">
        <v>7</v>
      </c>
      <c r="D160" s="10" t="s">
        <v>155</v>
      </c>
      <c r="E160" s="12" t="s">
        <v>67</v>
      </c>
      <c r="F160" s="12" t="s">
        <v>117</v>
      </c>
      <c r="G160" s="10" t="s">
        <v>131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" customHeight="1" x14ac:dyDescent="0.25">
      <c r="A161" s="10">
        <v>396</v>
      </c>
      <c r="B161" s="11" t="s">
        <v>226</v>
      </c>
      <c r="C161" s="20">
        <v>7</v>
      </c>
      <c r="D161" s="10" t="s">
        <v>155</v>
      </c>
      <c r="E161" s="12" t="s">
        <v>67</v>
      </c>
      <c r="F161" s="12" t="s">
        <v>117</v>
      </c>
      <c r="G161" s="10" t="s">
        <v>131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" customHeight="1" x14ac:dyDescent="0.25">
      <c r="A162" s="10">
        <v>397</v>
      </c>
      <c r="B162" s="11" t="s">
        <v>227</v>
      </c>
      <c r="C162" s="20">
        <v>7</v>
      </c>
      <c r="D162" s="10" t="s">
        <v>155</v>
      </c>
      <c r="E162" s="12" t="s">
        <v>67</v>
      </c>
      <c r="F162" s="12" t="s">
        <v>117</v>
      </c>
      <c r="G162" s="10" t="s">
        <v>131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" customHeight="1" x14ac:dyDescent="0.25">
      <c r="A163" s="10">
        <v>398</v>
      </c>
      <c r="B163" s="11" t="s">
        <v>228</v>
      </c>
      <c r="C163" s="20">
        <v>7</v>
      </c>
      <c r="D163" s="10" t="s">
        <v>155</v>
      </c>
      <c r="E163" s="12" t="s">
        <v>67</v>
      </c>
      <c r="F163" s="12" t="s">
        <v>117</v>
      </c>
      <c r="G163" s="10" t="s">
        <v>131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" customHeight="1" x14ac:dyDescent="0.25">
      <c r="A164" s="10">
        <v>399</v>
      </c>
      <c r="B164" s="11" t="s">
        <v>229</v>
      </c>
      <c r="C164" s="20">
        <v>7</v>
      </c>
      <c r="D164" s="10" t="s">
        <v>155</v>
      </c>
      <c r="E164" s="12" t="s">
        <v>67</v>
      </c>
      <c r="F164" s="12" t="s">
        <v>117</v>
      </c>
      <c r="G164" s="10" t="s">
        <v>131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" customHeight="1" x14ac:dyDescent="0.25">
      <c r="A165" s="10">
        <v>400</v>
      </c>
      <c r="B165" s="11" t="s">
        <v>230</v>
      </c>
      <c r="C165" s="20">
        <v>8</v>
      </c>
      <c r="D165" s="10" t="s">
        <v>155</v>
      </c>
      <c r="E165" s="12" t="s">
        <v>67</v>
      </c>
      <c r="F165" s="12" t="s">
        <v>117</v>
      </c>
      <c r="G165" s="10" t="s">
        <v>131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" customHeight="1" x14ac:dyDescent="0.25">
      <c r="A166" s="10">
        <v>401</v>
      </c>
      <c r="B166" s="11" t="s">
        <v>231</v>
      </c>
      <c r="C166" s="20">
        <v>8</v>
      </c>
      <c r="D166" s="10" t="s">
        <v>155</v>
      </c>
      <c r="E166" s="12" t="s">
        <v>67</v>
      </c>
      <c r="F166" s="12" t="s">
        <v>117</v>
      </c>
      <c r="G166" s="10" t="s">
        <v>131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" customHeight="1" x14ac:dyDescent="0.25">
      <c r="A167" s="10">
        <v>402</v>
      </c>
      <c r="B167" s="11" t="s">
        <v>232</v>
      </c>
      <c r="C167" s="20">
        <v>8</v>
      </c>
      <c r="D167" s="10" t="s">
        <v>155</v>
      </c>
      <c r="E167" s="12" t="s">
        <v>67</v>
      </c>
      <c r="F167" s="12" t="s">
        <v>117</v>
      </c>
      <c r="G167" s="10" t="s">
        <v>131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" customHeight="1" x14ac:dyDescent="0.25">
      <c r="A168" s="10">
        <v>403</v>
      </c>
      <c r="B168" s="11" t="s">
        <v>233</v>
      </c>
      <c r="C168" s="20">
        <v>8</v>
      </c>
      <c r="D168" s="10" t="s">
        <v>155</v>
      </c>
      <c r="E168" s="12" t="s">
        <v>67</v>
      </c>
      <c r="F168" s="12" t="s">
        <v>117</v>
      </c>
      <c r="G168" s="10" t="s">
        <v>131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" customHeight="1" x14ac:dyDescent="0.25">
      <c r="A169" s="10">
        <v>404</v>
      </c>
      <c r="B169" s="11" t="s">
        <v>234</v>
      </c>
      <c r="C169" s="20">
        <v>8</v>
      </c>
      <c r="D169" s="10" t="s">
        <v>155</v>
      </c>
      <c r="E169" s="12" t="s">
        <v>67</v>
      </c>
      <c r="F169" s="12" t="s">
        <v>117</v>
      </c>
      <c r="G169" s="10" t="s">
        <v>131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" customHeight="1" x14ac:dyDescent="0.25">
      <c r="A170" s="10">
        <v>405</v>
      </c>
      <c r="B170" s="11" t="s">
        <v>235</v>
      </c>
      <c r="C170" s="20">
        <v>8</v>
      </c>
      <c r="D170" s="10" t="s">
        <v>155</v>
      </c>
      <c r="E170" s="12" t="s">
        <v>67</v>
      </c>
      <c r="F170" s="12" t="s">
        <v>117</v>
      </c>
      <c r="G170" s="10" t="s">
        <v>131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" customHeight="1" x14ac:dyDescent="0.25">
      <c r="A171" s="10">
        <v>406</v>
      </c>
      <c r="B171" s="11" t="s">
        <v>236</v>
      </c>
      <c r="C171" s="20">
        <v>8</v>
      </c>
      <c r="D171" s="10" t="s">
        <v>155</v>
      </c>
      <c r="E171" s="12" t="s">
        <v>67</v>
      </c>
      <c r="F171" s="12" t="s">
        <v>117</v>
      </c>
      <c r="G171" s="10" t="s">
        <v>131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" customHeight="1" x14ac:dyDescent="0.25">
      <c r="A172" s="21">
        <v>407</v>
      </c>
      <c r="B172" s="22" t="s">
        <v>237</v>
      </c>
      <c r="C172" s="23">
        <v>6</v>
      </c>
      <c r="D172" s="24" t="s">
        <v>155</v>
      </c>
      <c r="E172" s="24" t="s">
        <v>11</v>
      </c>
      <c r="F172" s="12" t="s">
        <v>12</v>
      </c>
      <c r="G172" s="10" t="s">
        <v>13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" customHeight="1" x14ac:dyDescent="0.25">
      <c r="A173" s="21">
        <v>408</v>
      </c>
      <c r="B173" s="22" t="s">
        <v>238</v>
      </c>
      <c r="C173" s="23">
        <v>1</v>
      </c>
      <c r="D173" s="24" t="s">
        <v>155</v>
      </c>
      <c r="E173" s="24" t="s">
        <v>67</v>
      </c>
      <c r="F173" s="12" t="s">
        <v>12</v>
      </c>
      <c r="G173" s="10" t="s">
        <v>68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" customHeight="1" x14ac:dyDescent="0.25">
      <c r="A174" s="21">
        <v>409</v>
      </c>
      <c r="B174" s="22" t="s">
        <v>239</v>
      </c>
      <c r="C174" s="23">
        <v>4</v>
      </c>
      <c r="D174" s="24" t="s">
        <v>155</v>
      </c>
      <c r="E174" s="24" t="s">
        <v>11</v>
      </c>
      <c r="F174" s="12" t="s">
        <v>12</v>
      </c>
      <c r="G174" s="10" t="s">
        <v>13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" customHeight="1" x14ac:dyDescent="0.25">
      <c r="A175" s="21">
        <v>410</v>
      </c>
      <c r="B175" s="22" t="s">
        <v>240</v>
      </c>
      <c r="C175" s="23">
        <v>0</v>
      </c>
      <c r="D175" s="24" t="s">
        <v>155</v>
      </c>
      <c r="E175" s="24" t="s">
        <v>11</v>
      </c>
      <c r="F175" s="12" t="s">
        <v>12</v>
      </c>
      <c r="G175" s="10" t="s">
        <v>13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" customHeight="1" x14ac:dyDescent="0.25">
      <c r="A176" s="25">
        <v>411</v>
      </c>
      <c r="B176" s="26" t="s">
        <v>241</v>
      </c>
      <c r="C176" s="27">
        <v>6</v>
      </c>
      <c r="D176" s="27" t="s">
        <v>155</v>
      </c>
      <c r="E176" s="27" t="s">
        <v>67</v>
      </c>
      <c r="F176" s="12" t="s">
        <v>91</v>
      </c>
      <c r="G176" s="10" t="s">
        <v>106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" customHeight="1" x14ac:dyDescent="0.25">
      <c r="A177" s="10">
        <v>620</v>
      </c>
      <c r="B177" s="11" t="s">
        <v>242</v>
      </c>
      <c r="C177" s="10">
        <v>3</v>
      </c>
      <c r="D177" s="10" t="s">
        <v>21</v>
      </c>
      <c r="E177" s="10" t="s">
        <v>11</v>
      </c>
      <c r="F177" s="12" t="s">
        <v>12</v>
      </c>
      <c r="G177" s="10" t="s">
        <v>13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" customHeight="1" x14ac:dyDescent="0.25">
      <c r="A178" s="10">
        <v>621</v>
      </c>
      <c r="B178" s="11" t="s">
        <v>243</v>
      </c>
      <c r="C178" s="10">
        <v>3</v>
      </c>
      <c r="D178" s="10" t="s">
        <v>21</v>
      </c>
      <c r="E178" s="10" t="s">
        <v>11</v>
      </c>
      <c r="F178" s="12" t="s">
        <v>12</v>
      </c>
      <c r="G178" s="10" t="s">
        <v>13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" customHeight="1" x14ac:dyDescent="0.25">
      <c r="A179" s="10">
        <v>622</v>
      </c>
      <c r="B179" s="11" t="s">
        <v>244</v>
      </c>
      <c r="C179" s="10">
        <v>3</v>
      </c>
      <c r="D179" s="10" t="s">
        <v>21</v>
      </c>
      <c r="E179" s="10" t="s">
        <v>11</v>
      </c>
      <c r="F179" s="12" t="s">
        <v>12</v>
      </c>
      <c r="G179" s="10" t="s">
        <v>13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" customHeight="1" x14ac:dyDescent="0.25">
      <c r="A180" s="10">
        <v>623</v>
      </c>
      <c r="B180" s="11" t="s">
        <v>245</v>
      </c>
      <c r="C180" s="10">
        <v>3</v>
      </c>
      <c r="D180" s="10" t="s">
        <v>21</v>
      </c>
      <c r="E180" s="10" t="s">
        <v>11</v>
      </c>
      <c r="F180" s="12" t="s">
        <v>12</v>
      </c>
      <c r="G180" s="10" t="s">
        <v>13</v>
      </c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" customHeight="1" x14ac:dyDescent="0.25">
      <c r="A181" s="10">
        <v>624</v>
      </c>
      <c r="B181" s="11" t="s">
        <v>246</v>
      </c>
      <c r="C181" s="10">
        <v>4</v>
      </c>
      <c r="D181" s="10" t="s">
        <v>21</v>
      </c>
      <c r="E181" s="10" t="s">
        <v>11</v>
      </c>
      <c r="F181" s="12" t="s">
        <v>12</v>
      </c>
      <c r="G181" s="10" t="s">
        <v>13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" customHeight="1" x14ac:dyDescent="0.25">
      <c r="A182" s="10">
        <v>625</v>
      </c>
      <c r="B182" s="11" t="s">
        <v>247</v>
      </c>
      <c r="C182" s="10">
        <v>4</v>
      </c>
      <c r="D182" s="10" t="s">
        <v>21</v>
      </c>
      <c r="E182" s="10" t="s">
        <v>11</v>
      </c>
      <c r="F182" s="12" t="s">
        <v>12</v>
      </c>
      <c r="G182" s="10" t="s">
        <v>13</v>
      </c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" customHeight="1" x14ac:dyDescent="0.25">
      <c r="A183" s="10">
        <v>626</v>
      </c>
      <c r="B183" s="11" t="s">
        <v>248</v>
      </c>
      <c r="C183" s="10">
        <v>4</v>
      </c>
      <c r="D183" s="10" t="s">
        <v>21</v>
      </c>
      <c r="E183" s="10" t="s">
        <v>67</v>
      </c>
      <c r="F183" s="12" t="s">
        <v>12</v>
      </c>
      <c r="G183" s="10" t="s">
        <v>68</v>
      </c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" customHeight="1" x14ac:dyDescent="0.25">
      <c r="A184" s="10">
        <v>627</v>
      </c>
      <c r="B184" s="11" t="s">
        <v>249</v>
      </c>
      <c r="C184" s="10">
        <v>4</v>
      </c>
      <c r="D184" s="10" t="s">
        <v>21</v>
      </c>
      <c r="E184" s="10" t="s">
        <v>67</v>
      </c>
      <c r="F184" s="12" t="s">
        <v>12</v>
      </c>
      <c r="G184" s="10" t="s">
        <v>68</v>
      </c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" customHeight="1" x14ac:dyDescent="0.25">
      <c r="A185" s="10">
        <v>628</v>
      </c>
      <c r="B185" s="11" t="s">
        <v>250</v>
      </c>
      <c r="C185" s="10">
        <v>3</v>
      </c>
      <c r="D185" s="10" t="s">
        <v>21</v>
      </c>
      <c r="E185" s="10" t="s">
        <v>67</v>
      </c>
      <c r="F185" s="12" t="s">
        <v>12</v>
      </c>
      <c r="G185" s="12" t="s">
        <v>251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" customHeight="1" x14ac:dyDescent="0.25">
      <c r="A186" s="10">
        <v>629</v>
      </c>
      <c r="B186" s="11" t="s">
        <v>252</v>
      </c>
      <c r="C186" s="10">
        <v>5</v>
      </c>
      <c r="D186" s="10" t="s">
        <v>21</v>
      </c>
      <c r="E186" s="10" t="s">
        <v>11</v>
      </c>
      <c r="F186" s="10" t="s">
        <v>91</v>
      </c>
      <c r="G186" s="10" t="s">
        <v>92</v>
      </c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" customHeight="1" x14ac:dyDescent="0.25">
      <c r="A187" s="10">
        <v>630</v>
      </c>
      <c r="B187" s="11" t="s">
        <v>253</v>
      </c>
      <c r="C187" s="10">
        <v>5</v>
      </c>
      <c r="D187" s="10" t="s">
        <v>21</v>
      </c>
      <c r="E187" s="10" t="s">
        <v>11</v>
      </c>
      <c r="F187" s="10" t="s">
        <v>91</v>
      </c>
      <c r="G187" s="10" t="s">
        <v>92</v>
      </c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" customHeight="1" x14ac:dyDescent="0.25">
      <c r="A188" s="10">
        <v>631</v>
      </c>
      <c r="B188" s="11" t="s">
        <v>254</v>
      </c>
      <c r="C188" s="10">
        <v>5</v>
      </c>
      <c r="D188" s="10" t="s">
        <v>21</v>
      </c>
      <c r="E188" s="10" t="s">
        <v>11</v>
      </c>
      <c r="F188" s="10" t="s">
        <v>91</v>
      </c>
      <c r="G188" s="10" t="s">
        <v>92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" customHeight="1" x14ac:dyDescent="0.25">
      <c r="A189" s="10">
        <v>632</v>
      </c>
      <c r="B189" s="11" t="s">
        <v>255</v>
      </c>
      <c r="C189" s="10">
        <v>5</v>
      </c>
      <c r="D189" s="10" t="s">
        <v>21</v>
      </c>
      <c r="E189" s="10" t="s">
        <v>11</v>
      </c>
      <c r="F189" s="10" t="s">
        <v>91</v>
      </c>
      <c r="G189" s="10" t="s">
        <v>92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" customHeight="1" x14ac:dyDescent="0.25">
      <c r="A190" s="10">
        <v>633</v>
      </c>
      <c r="B190" s="11" t="s">
        <v>256</v>
      </c>
      <c r="C190" s="10">
        <v>6</v>
      </c>
      <c r="D190" s="10" t="s">
        <v>21</v>
      </c>
      <c r="E190" s="10" t="s">
        <v>11</v>
      </c>
      <c r="F190" s="10" t="s">
        <v>91</v>
      </c>
      <c r="G190" s="10" t="s">
        <v>92</v>
      </c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" customHeight="1" x14ac:dyDescent="0.25">
      <c r="A191" s="10">
        <v>634</v>
      </c>
      <c r="B191" s="11" t="s">
        <v>257</v>
      </c>
      <c r="C191" s="10">
        <v>6</v>
      </c>
      <c r="D191" s="10" t="s">
        <v>21</v>
      </c>
      <c r="E191" s="10" t="s">
        <v>11</v>
      </c>
      <c r="F191" s="10" t="s">
        <v>91</v>
      </c>
      <c r="G191" s="10" t="s">
        <v>92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" customHeight="1" x14ac:dyDescent="0.25">
      <c r="A192" s="10">
        <v>635</v>
      </c>
      <c r="B192" s="11" t="s">
        <v>258</v>
      </c>
      <c r="C192" s="10">
        <v>6</v>
      </c>
      <c r="D192" s="10" t="s">
        <v>21</v>
      </c>
      <c r="E192" s="10" t="s">
        <v>11</v>
      </c>
      <c r="F192" s="10" t="s">
        <v>91</v>
      </c>
      <c r="G192" s="10" t="s">
        <v>92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" customHeight="1" x14ac:dyDescent="0.25">
      <c r="A193" s="10">
        <v>636</v>
      </c>
      <c r="B193" s="11" t="s">
        <v>259</v>
      </c>
      <c r="C193" s="10">
        <v>5</v>
      </c>
      <c r="D193" s="10" t="s">
        <v>21</v>
      </c>
      <c r="E193" s="10" t="s">
        <v>67</v>
      </c>
      <c r="F193" s="10" t="s">
        <v>91</v>
      </c>
      <c r="G193" s="12" t="s">
        <v>106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" customHeight="1" x14ac:dyDescent="0.25">
      <c r="A194" s="10">
        <v>637</v>
      </c>
      <c r="B194" s="11" t="s">
        <v>260</v>
      </c>
      <c r="C194" s="10">
        <v>5</v>
      </c>
      <c r="D194" s="10" t="s">
        <v>21</v>
      </c>
      <c r="E194" s="10" t="s">
        <v>67</v>
      </c>
      <c r="F194" s="10" t="s">
        <v>91</v>
      </c>
      <c r="G194" s="12" t="s">
        <v>106</v>
      </c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" customHeight="1" x14ac:dyDescent="0.25">
      <c r="A195" s="10">
        <v>638</v>
      </c>
      <c r="B195" s="11" t="s">
        <v>261</v>
      </c>
      <c r="C195" s="10">
        <v>6</v>
      </c>
      <c r="D195" s="10" t="s">
        <v>21</v>
      </c>
      <c r="E195" s="10" t="s">
        <v>67</v>
      </c>
      <c r="F195" s="10" t="s">
        <v>91</v>
      </c>
      <c r="G195" s="10" t="s">
        <v>106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" customHeight="1" x14ac:dyDescent="0.25">
      <c r="A196" s="10">
        <v>639</v>
      </c>
      <c r="B196" s="11" t="s">
        <v>262</v>
      </c>
      <c r="C196" s="10">
        <v>8</v>
      </c>
      <c r="D196" s="10" t="s">
        <v>21</v>
      </c>
      <c r="E196" s="10" t="s">
        <v>11</v>
      </c>
      <c r="F196" s="10" t="s">
        <v>117</v>
      </c>
      <c r="G196" s="10" t="s">
        <v>118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" customHeight="1" x14ac:dyDescent="0.25">
      <c r="A197" s="10">
        <v>640</v>
      </c>
      <c r="B197" s="11" t="s">
        <v>263</v>
      </c>
      <c r="C197" s="10">
        <v>8</v>
      </c>
      <c r="D197" s="10" t="s">
        <v>21</v>
      </c>
      <c r="E197" s="10" t="s">
        <v>11</v>
      </c>
      <c r="F197" s="10" t="s">
        <v>117</v>
      </c>
      <c r="G197" s="10" t="s">
        <v>118</v>
      </c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" customHeight="1" x14ac:dyDescent="0.25">
      <c r="A198" s="10">
        <v>641</v>
      </c>
      <c r="B198" s="11" t="s">
        <v>264</v>
      </c>
      <c r="C198" s="10">
        <v>8</v>
      </c>
      <c r="D198" s="10" t="s">
        <v>21</v>
      </c>
      <c r="E198" s="10" t="s">
        <v>11</v>
      </c>
      <c r="F198" s="10" t="s">
        <v>117</v>
      </c>
      <c r="G198" s="10" t="s">
        <v>118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" customHeight="1" x14ac:dyDescent="0.25">
      <c r="A199" s="10">
        <v>642</v>
      </c>
      <c r="B199" s="11" t="s">
        <v>265</v>
      </c>
      <c r="C199" s="10">
        <v>7</v>
      </c>
      <c r="D199" s="10" t="s">
        <v>21</v>
      </c>
      <c r="E199" s="10" t="s">
        <v>67</v>
      </c>
      <c r="F199" s="10" t="s">
        <v>117</v>
      </c>
      <c r="G199" s="10" t="s">
        <v>131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" customHeight="1" x14ac:dyDescent="0.25">
      <c r="A200" s="10">
        <v>643</v>
      </c>
      <c r="B200" s="11" t="s">
        <v>266</v>
      </c>
      <c r="C200" s="10">
        <v>7</v>
      </c>
      <c r="D200" s="10" t="s">
        <v>21</v>
      </c>
      <c r="E200" s="10" t="s">
        <v>67</v>
      </c>
      <c r="F200" s="10" t="s">
        <v>117</v>
      </c>
      <c r="G200" s="10" t="s">
        <v>131</v>
      </c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" customHeight="1" x14ac:dyDescent="0.25">
      <c r="A201" s="10">
        <v>650</v>
      </c>
      <c r="B201" s="11" t="s">
        <v>267</v>
      </c>
      <c r="C201" s="10">
        <v>2</v>
      </c>
      <c r="D201" s="10" t="s">
        <v>26</v>
      </c>
      <c r="E201" s="10" t="s">
        <v>11</v>
      </c>
      <c r="F201" s="12" t="s">
        <v>12</v>
      </c>
      <c r="G201" s="10" t="s">
        <v>13</v>
      </c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" customHeight="1" x14ac:dyDescent="0.25">
      <c r="A202" s="10">
        <v>651</v>
      </c>
      <c r="B202" s="11" t="s">
        <v>268</v>
      </c>
      <c r="C202" s="10">
        <v>2</v>
      </c>
      <c r="D202" s="10" t="s">
        <v>26</v>
      </c>
      <c r="E202" s="10" t="s">
        <v>11</v>
      </c>
      <c r="F202" s="12" t="s">
        <v>12</v>
      </c>
      <c r="G202" s="10" t="s">
        <v>13</v>
      </c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" customHeight="1" x14ac:dyDescent="0.25">
      <c r="A203" s="10">
        <v>652</v>
      </c>
      <c r="B203" s="11" t="s">
        <v>269</v>
      </c>
      <c r="C203" s="10">
        <v>2</v>
      </c>
      <c r="D203" s="10" t="s">
        <v>26</v>
      </c>
      <c r="E203" s="10" t="s">
        <v>67</v>
      </c>
      <c r="F203" s="12" t="s">
        <v>12</v>
      </c>
      <c r="G203" s="18" t="s">
        <v>68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" customHeight="1" x14ac:dyDescent="0.25">
      <c r="A204" s="10">
        <v>653</v>
      </c>
      <c r="B204" s="11" t="s">
        <v>270</v>
      </c>
      <c r="C204" s="10">
        <v>2</v>
      </c>
      <c r="D204" s="10" t="s">
        <v>26</v>
      </c>
      <c r="E204" s="10" t="s">
        <v>67</v>
      </c>
      <c r="F204" s="12" t="s">
        <v>12</v>
      </c>
      <c r="G204" s="18" t="s">
        <v>68</v>
      </c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" customHeight="1" x14ac:dyDescent="0.25">
      <c r="A205" s="10">
        <v>654</v>
      </c>
      <c r="B205" s="11" t="s">
        <v>271</v>
      </c>
      <c r="C205" s="10">
        <v>4</v>
      </c>
      <c r="D205" s="10" t="s">
        <v>26</v>
      </c>
      <c r="E205" s="10" t="s">
        <v>67</v>
      </c>
      <c r="F205" s="12" t="s">
        <v>12</v>
      </c>
      <c r="G205" s="18" t="s">
        <v>68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" customHeight="1" x14ac:dyDescent="0.25">
      <c r="A206" s="10">
        <v>655</v>
      </c>
      <c r="B206" s="11" t="s">
        <v>272</v>
      </c>
      <c r="C206" s="10">
        <v>4</v>
      </c>
      <c r="D206" s="10" t="s">
        <v>26</v>
      </c>
      <c r="E206" s="10" t="s">
        <v>67</v>
      </c>
      <c r="F206" s="12" t="s">
        <v>12</v>
      </c>
      <c r="G206" s="18" t="s">
        <v>68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" customHeight="1" x14ac:dyDescent="0.25">
      <c r="A207" s="10">
        <v>656</v>
      </c>
      <c r="B207" s="11" t="s">
        <v>273</v>
      </c>
      <c r="C207" s="10">
        <v>4</v>
      </c>
      <c r="D207" s="10" t="s">
        <v>26</v>
      </c>
      <c r="E207" s="10" t="s">
        <v>67</v>
      </c>
      <c r="F207" s="12" t="s">
        <v>12</v>
      </c>
      <c r="G207" s="18" t="s">
        <v>68</v>
      </c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" customHeight="1" x14ac:dyDescent="0.25">
      <c r="A208" s="10">
        <v>657</v>
      </c>
      <c r="B208" s="11" t="s">
        <v>274</v>
      </c>
      <c r="C208" s="10">
        <v>4</v>
      </c>
      <c r="D208" s="10" t="s">
        <v>26</v>
      </c>
      <c r="E208" s="10" t="s">
        <v>67</v>
      </c>
      <c r="F208" s="12" t="s">
        <v>12</v>
      </c>
      <c r="G208" s="18" t="s">
        <v>68</v>
      </c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" customHeight="1" x14ac:dyDescent="0.25">
      <c r="A209" s="10">
        <v>658</v>
      </c>
      <c r="B209" s="11" t="s">
        <v>275</v>
      </c>
      <c r="C209" s="10">
        <v>4</v>
      </c>
      <c r="D209" s="10" t="s">
        <v>26</v>
      </c>
      <c r="E209" s="10" t="s">
        <v>67</v>
      </c>
      <c r="F209" s="12" t="s">
        <v>12</v>
      </c>
      <c r="G209" s="18" t="s">
        <v>68</v>
      </c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" customHeight="1" x14ac:dyDescent="0.25">
      <c r="A210" s="10">
        <v>659</v>
      </c>
      <c r="B210" s="11" t="s">
        <v>276</v>
      </c>
      <c r="C210" s="10">
        <v>5</v>
      </c>
      <c r="D210" s="10" t="s">
        <v>26</v>
      </c>
      <c r="E210" s="10" t="s">
        <v>11</v>
      </c>
      <c r="F210" s="10" t="s">
        <v>91</v>
      </c>
      <c r="G210" s="10" t="s">
        <v>92</v>
      </c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" customHeight="1" x14ac:dyDescent="0.25">
      <c r="A211" s="10">
        <v>660</v>
      </c>
      <c r="B211" s="11" t="s">
        <v>277</v>
      </c>
      <c r="C211" s="10">
        <v>5</v>
      </c>
      <c r="D211" s="10" t="s">
        <v>26</v>
      </c>
      <c r="E211" s="10" t="s">
        <v>11</v>
      </c>
      <c r="F211" s="10" t="s">
        <v>91</v>
      </c>
      <c r="G211" s="10" t="s">
        <v>92</v>
      </c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" customHeight="1" x14ac:dyDescent="0.25">
      <c r="A212" s="10">
        <v>661</v>
      </c>
      <c r="B212" s="11" t="s">
        <v>278</v>
      </c>
      <c r="C212" s="10">
        <v>5</v>
      </c>
      <c r="D212" s="10" t="s">
        <v>26</v>
      </c>
      <c r="E212" s="10" t="s">
        <v>11</v>
      </c>
      <c r="F212" s="10" t="s">
        <v>91</v>
      </c>
      <c r="G212" s="10" t="s">
        <v>92</v>
      </c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" customHeight="1" x14ac:dyDescent="0.25">
      <c r="A213" s="10">
        <v>662</v>
      </c>
      <c r="B213" s="11" t="s">
        <v>279</v>
      </c>
      <c r="C213" s="10">
        <v>5</v>
      </c>
      <c r="D213" s="10" t="s">
        <v>26</v>
      </c>
      <c r="E213" s="10" t="s">
        <v>67</v>
      </c>
      <c r="F213" s="10" t="s">
        <v>91</v>
      </c>
      <c r="G213" s="18" t="s">
        <v>106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" customHeight="1" x14ac:dyDescent="0.25">
      <c r="A214" s="10">
        <v>663</v>
      </c>
      <c r="B214" s="11" t="s">
        <v>280</v>
      </c>
      <c r="C214" s="10">
        <v>5</v>
      </c>
      <c r="D214" s="10" t="s">
        <v>26</v>
      </c>
      <c r="E214" s="10" t="s">
        <v>67</v>
      </c>
      <c r="F214" s="10" t="s">
        <v>91</v>
      </c>
      <c r="G214" s="18" t="s">
        <v>106</v>
      </c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" customHeight="1" x14ac:dyDescent="0.25">
      <c r="A215" s="10">
        <v>664</v>
      </c>
      <c r="B215" s="11" t="s">
        <v>281</v>
      </c>
      <c r="C215" s="10">
        <v>6</v>
      </c>
      <c r="D215" s="10" t="s">
        <v>26</v>
      </c>
      <c r="E215" s="10" t="s">
        <v>67</v>
      </c>
      <c r="F215" s="10" t="s">
        <v>91</v>
      </c>
      <c r="G215" s="18" t="s">
        <v>106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" customHeight="1" x14ac:dyDescent="0.25">
      <c r="A216" s="10">
        <v>665</v>
      </c>
      <c r="B216" s="11" t="s">
        <v>282</v>
      </c>
      <c r="C216" s="10">
        <v>6</v>
      </c>
      <c r="D216" s="10" t="s">
        <v>26</v>
      </c>
      <c r="E216" s="10" t="s">
        <v>67</v>
      </c>
      <c r="F216" s="10" t="s">
        <v>91</v>
      </c>
      <c r="G216" s="18" t="s">
        <v>106</v>
      </c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" customHeight="1" x14ac:dyDescent="0.25">
      <c r="A217" s="10">
        <v>667</v>
      </c>
      <c r="B217" s="11" t="s">
        <v>283</v>
      </c>
      <c r="C217" s="10">
        <v>6</v>
      </c>
      <c r="D217" s="10" t="s">
        <v>26</v>
      </c>
      <c r="E217" s="10" t="s">
        <v>67</v>
      </c>
      <c r="F217" s="10" t="s">
        <v>91</v>
      </c>
      <c r="G217" s="18" t="s">
        <v>106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" customHeight="1" x14ac:dyDescent="0.25">
      <c r="A218" s="10">
        <v>668</v>
      </c>
      <c r="B218" s="11" t="s">
        <v>284</v>
      </c>
      <c r="C218" s="10">
        <v>6</v>
      </c>
      <c r="D218" s="10" t="s">
        <v>26</v>
      </c>
      <c r="E218" s="10" t="s">
        <v>67</v>
      </c>
      <c r="F218" s="10" t="s">
        <v>91</v>
      </c>
      <c r="G218" s="18" t="s">
        <v>106</v>
      </c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" customHeight="1" x14ac:dyDescent="0.25">
      <c r="A219" s="10">
        <v>669</v>
      </c>
      <c r="B219" s="11" t="s">
        <v>285</v>
      </c>
      <c r="C219" s="10">
        <v>6</v>
      </c>
      <c r="D219" s="10" t="s">
        <v>26</v>
      </c>
      <c r="E219" s="10" t="s">
        <v>67</v>
      </c>
      <c r="F219" s="10" t="s">
        <v>91</v>
      </c>
      <c r="G219" s="18" t="s">
        <v>106</v>
      </c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" customHeight="1" x14ac:dyDescent="0.25">
      <c r="A220" s="10">
        <v>670</v>
      </c>
      <c r="B220" s="11" t="s">
        <v>286</v>
      </c>
      <c r="C220" s="10">
        <v>8</v>
      </c>
      <c r="D220" s="10" t="s">
        <v>26</v>
      </c>
      <c r="E220" s="10" t="s">
        <v>11</v>
      </c>
      <c r="F220" s="10" t="s">
        <v>117</v>
      </c>
      <c r="G220" s="10" t="s">
        <v>118</v>
      </c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" customHeight="1" x14ac:dyDescent="0.25">
      <c r="A221" s="10">
        <v>671</v>
      </c>
      <c r="B221" s="11" t="s">
        <v>287</v>
      </c>
      <c r="C221" s="10">
        <v>8</v>
      </c>
      <c r="D221" s="10" t="s">
        <v>26</v>
      </c>
      <c r="E221" s="10" t="s">
        <v>11</v>
      </c>
      <c r="F221" s="10" t="s">
        <v>117</v>
      </c>
      <c r="G221" s="10" t="s">
        <v>118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" customHeight="1" x14ac:dyDescent="0.25">
      <c r="A222" s="10">
        <v>672</v>
      </c>
      <c r="B222" s="11" t="s">
        <v>288</v>
      </c>
      <c r="C222" s="10">
        <v>8</v>
      </c>
      <c r="D222" s="10" t="s">
        <v>26</v>
      </c>
      <c r="E222" s="10" t="s">
        <v>11</v>
      </c>
      <c r="F222" s="10" t="s">
        <v>117</v>
      </c>
      <c r="G222" s="10" t="s">
        <v>118</v>
      </c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" customHeight="1" x14ac:dyDescent="0.25">
      <c r="A223" s="10">
        <v>673</v>
      </c>
      <c r="B223" s="11" t="s">
        <v>289</v>
      </c>
      <c r="C223" s="10">
        <v>8</v>
      </c>
      <c r="D223" s="10" t="s">
        <v>26</v>
      </c>
      <c r="E223" s="10" t="s">
        <v>11</v>
      </c>
      <c r="F223" s="10" t="s">
        <v>117</v>
      </c>
      <c r="G223" s="10" t="s">
        <v>118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" customHeight="1" x14ac:dyDescent="0.25">
      <c r="A224" s="10">
        <v>674</v>
      </c>
      <c r="B224" s="11" t="s">
        <v>290</v>
      </c>
      <c r="C224" s="10">
        <v>8</v>
      </c>
      <c r="D224" s="10" t="s">
        <v>26</v>
      </c>
      <c r="E224" s="10" t="s">
        <v>11</v>
      </c>
      <c r="F224" s="10" t="s">
        <v>117</v>
      </c>
      <c r="G224" s="10" t="s">
        <v>118</v>
      </c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" customHeight="1" x14ac:dyDescent="0.25">
      <c r="A225" s="10">
        <v>675</v>
      </c>
      <c r="B225" s="11" t="s">
        <v>291</v>
      </c>
      <c r="C225" s="10">
        <v>8</v>
      </c>
      <c r="D225" s="10" t="s">
        <v>26</v>
      </c>
      <c r="E225" s="10" t="s">
        <v>11</v>
      </c>
      <c r="F225" s="10" t="s">
        <v>117</v>
      </c>
      <c r="G225" s="10" t="s">
        <v>118</v>
      </c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" customHeight="1" x14ac:dyDescent="0.25">
      <c r="A226" s="10">
        <v>676</v>
      </c>
      <c r="B226" s="11" t="s">
        <v>292</v>
      </c>
      <c r="C226" s="10">
        <v>7</v>
      </c>
      <c r="D226" s="10" t="s">
        <v>26</v>
      </c>
      <c r="E226" s="10" t="s">
        <v>67</v>
      </c>
      <c r="F226" s="10" t="s">
        <v>117</v>
      </c>
      <c r="G226" s="10" t="s">
        <v>131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" customHeight="1" x14ac:dyDescent="0.25">
      <c r="A227" s="10">
        <v>677</v>
      </c>
      <c r="B227" s="11" t="s">
        <v>293</v>
      </c>
      <c r="C227" s="10">
        <v>8</v>
      </c>
      <c r="D227" s="10" t="s">
        <v>26</v>
      </c>
      <c r="E227" s="10" t="s">
        <v>67</v>
      </c>
      <c r="F227" s="10" t="s">
        <v>117</v>
      </c>
      <c r="G227" s="10" t="s">
        <v>131</v>
      </c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" customHeight="1" x14ac:dyDescent="0.25">
      <c r="A228" s="10">
        <v>678</v>
      </c>
      <c r="B228" s="11" t="s">
        <v>294</v>
      </c>
      <c r="C228" s="10">
        <v>8</v>
      </c>
      <c r="D228" s="10" t="s">
        <v>26</v>
      </c>
      <c r="E228" s="10" t="s">
        <v>67</v>
      </c>
      <c r="F228" s="10" t="s">
        <v>117</v>
      </c>
      <c r="G228" s="10" t="s">
        <v>131</v>
      </c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" customHeight="1" x14ac:dyDescent="0.25">
      <c r="A229" s="10">
        <v>679</v>
      </c>
      <c r="B229" s="11" t="s">
        <v>295</v>
      </c>
      <c r="C229" s="10">
        <v>8</v>
      </c>
      <c r="D229" s="10" t="s">
        <v>26</v>
      </c>
      <c r="E229" s="10" t="s">
        <v>67</v>
      </c>
      <c r="F229" s="10" t="s">
        <v>117</v>
      </c>
      <c r="G229" s="10" t="s">
        <v>131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" customHeight="1" x14ac:dyDescent="0.25">
      <c r="A230" s="10">
        <v>680</v>
      </c>
      <c r="B230" s="11" t="s">
        <v>296</v>
      </c>
      <c r="C230" s="10">
        <v>8</v>
      </c>
      <c r="D230" s="10" t="s">
        <v>26</v>
      </c>
      <c r="E230" s="10" t="s">
        <v>67</v>
      </c>
      <c r="F230" s="10" t="s">
        <v>117</v>
      </c>
      <c r="G230" s="10" t="s">
        <v>131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" customHeight="1" x14ac:dyDescent="0.25">
      <c r="A231" s="10">
        <v>681</v>
      </c>
      <c r="B231" s="11" t="s">
        <v>297</v>
      </c>
      <c r="C231" s="10">
        <v>8</v>
      </c>
      <c r="D231" s="10" t="s">
        <v>26</v>
      </c>
      <c r="E231" s="10" t="s">
        <v>67</v>
      </c>
      <c r="F231" s="10" t="s">
        <v>117</v>
      </c>
      <c r="G231" s="10" t="s">
        <v>131</v>
      </c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" customHeight="1" x14ac:dyDescent="0.25">
      <c r="A232" s="10">
        <v>682</v>
      </c>
      <c r="B232" s="11" t="s">
        <v>298</v>
      </c>
      <c r="C232" s="10">
        <v>8</v>
      </c>
      <c r="D232" s="10" t="s">
        <v>26</v>
      </c>
      <c r="E232" s="10" t="s">
        <v>67</v>
      </c>
      <c r="F232" s="10" t="s">
        <v>117</v>
      </c>
      <c r="G232" s="10" t="s">
        <v>131</v>
      </c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" customHeight="1" x14ac:dyDescent="0.25">
      <c r="A233" s="10">
        <v>683</v>
      </c>
      <c r="B233" s="11" t="s">
        <v>299</v>
      </c>
      <c r="C233" s="10">
        <v>8</v>
      </c>
      <c r="D233" s="10" t="s">
        <v>26</v>
      </c>
      <c r="E233" s="10" t="s">
        <v>67</v>
      </c>
      <c r="F233" s="10" t="s">
        <v>117</v>
      </c>
      <c r="G233" s="10" t="s">
        <v>131</v>
      </c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" customHeight="1" x14ac:dyDescent="0.25">
      <c r="A234" s="10">
        <v>684</v>
      </c>
      <c r="B234" s="11" t="s">
        <v>300</v>
      </c>
      <c r="C234" s="10">
        <v>8</v>
      </c>
      <c r="D234" s="10" t="s">
        <v>26</v>
      </c>
      <c r="E234" s="10" t="s">
        <v>67</v>
      </c>
      <c r="F234" s="10" t="s">
        <v>117</v>
      </c>
      <c r="G234" s="10" t="s">
        <v>131</v>
      </c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" customHeight="1" x14ac:dyDescent="0.25">
      <c r="A235" s="10">
        <v>825</v>
      </c>
      <c r="B235" s="11" t="s">
        <v>301</v>
      </c>
      <c r="C235" s="10">
        <v>1</v>
      </c>
      <c r="D235" s="10" t="s">
        <v>35</v>
      </c>
      <c r="E235" s="10" t="s">
        <v>11</v>
      </c>
      <c r="F235" s="12" t="s">
        <v>12</v>
      </c>
      <c r="G235" s="10" t="s">
        <v>13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" customHeight="1" x14ac:dyDescent="0.25">
      <c r="A236" s="10">
        <v>826</v>
      </c>
      <c r="B236" s="11" t="s">
        <v>302</v>
      </c>
      <c r="C236" s="10">
        <v>1</v>
      </c>
      <c r="D236" s="10" t="s">
        <v>35</v>
      </c>
      <c r="E236" s="10" t="s">
        <v>11</v>
      </c>
      <c r="F236" s="12" t="s">
        <v>12</v>
      </c>
      <c r="G236" s="10" t="s">
        <v>13</v>
      </c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" customHeight="1" x14ac:dyDescent="0.25">
      <c r="A237" s="10">
        <v>827</v>
      </c>
      <c r="B237" s="11" t="s">
        <v>303</v>
      </c>
      <c r="C237" s="10">
        <v>1</v>
      </c>
      <c r="D237" s="10" t="s">
        <v>35</v>
      </c>
      <c r="E237" s="10" t="s">
        <v>11</v>
      </c>
      <c r="F237" s="12" t="s">
        <v>12</v>
      </c>
      <c r="G237" s="10" t="s">
        <v>13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" customHeight="1" x14ac:dyDescent="0.25">
      <c r="A238" s="10">
        <v>828</v>
      </c>
      <c r="B238" s="11" t="s">
        <v>304</v>
      </c>
      <c r="C238" s="10">
        <v>1</v>
      </c>
      <c r="D238" s="10" t="s">
        <v>35</v>
      </c>
      <c r="E238" s="10" t="s">
        <v>11</v>
      </c>
      <c r="F238" s="12" t="s">
        <v>12</v>
      </c>
      <c r="G238" s="10" t="s">
        <v>13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" customHeight="1" x14ac:dyDescent="0.25">
      <c r="A239" s="10">
        <v>829</v>
      </c>
      <c r="B239" s="11" t="s">
        <v>305</v>
      </c>
      <c r="C239" s="10">
        <v>1</v>
      </c>
      <c r="D239" s="10" t="s">
        <v>35</v>
      </c>
      <c r="E239" s="10" t="s">
        <v>11</v>
      </c>
      <c r="F239" s="12" t="s">
        <v>12</v>
      </c>
      <c r="G239" s="10" t="s">
        <v>13</v>
      </c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" customHeight="1" x14ac:dyDescent="0.25">
      <c r="A240" s="10">
        <v>830</v>
      </c>
      <c r="B240" s="11" t="s">
        <v>306</v>
      </c>
      <c r="C240" s="10">
        <v>1</v>
      </c>
      <c r="D240" s="10" t="s">
        <v>35</v>
      </c>
      <c r="E240" s="10" t="s">
        <v>11</v>
      </c>
      <c r="F240" s="12" t="s">
        <v>12</v>
      </c>
      <c r="G240" s="10" t="s">
        <v>13</v>
      </c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" customHeight="1" x14ac:dyDescent="0.25">
      <c r="A241" s="10">
        <v>831</v>
      </c>
      <c r="B241" s="11" t="s">
        <v>307</v>
      </c>
      <c r="C241" s="10">
        <v>1</v>
      </c>
      <c r="D241" s="10" t="s">
        <v>35</v>
      </c>
      <c r="E241" s="10" t="s">
        <v>11</v>
      </c>
      <c r="F241" s="12" t="s">
        <v>12</v>
      </c>
      <c r="G241" s="10" t="s">
        <v>13</v>
      </c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" customHeight="1" x14ac:dyDescent="0.25">
      <c r="A242" s="10">
        <v>832</v>
      </c>
      <c r="B242" s="11" t="s">
        <v>308</v>
      </c>
      <c r="C242" s="10">
        <v>2</v>
      </c>
      <c r="D242" s="10" t="s">
        <v>35</v>
      </c>
      <c r="E242" s="10" t="s">
        <v>11</v>
      </c>
      <c r="F242" s="12" t="s">
        <v>12</v>
      </c>
      <c r="G242" s="10" t="s">
        <v>13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" customHeight="1" x14ac:dyDescent="0.25">
      <c r="A243" s="10">
        <v>833</v>
      </c>
      <c r="B243" s="11" t="s">
        <v>309</v>
      </c>
      <c r="C243" s="10">
        <v>2</v>
      </c>
      <c r="D243" s="10" t="s">
        <v>35</v>
      </c>
      <c r="E243" s="10" t="s">
        <v>11</v>
      </c>
      <c r="F243" s="12" t="s">
        <v>12</v>
      </c>
      <c r="G243" s="10" t="s">
        <v>13</v>
      </c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" customHeight="1" x14ac:dyDescent="0.25">
      <c r="A244" s="10">
        <v>834</v>
      </c>
      <c r="B244" s="11" t="s">
        <v>310</v>
      </c>
      <c r="C244" s="10">
        <v>2</v>
      </c>
      <c r="D244" s="10" t="s">
        <v>35</v>
      </c>
      <c r="E244" s="10" t="s">
        <v>11</v>
      </c>
      <c r="F244" s="12" t="s">
        <v>12</v>
      </c>
      <c r="G244" s="10" t="s">
        <v>13</v>
      </c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" customHeight="1" x14ac:dyDescent="0.25">
      <c r="A245" s="10">
        <v>835</v>
      </c>
      <c r="B245" s="11" t="s">
        <v>311</v>
      </c>
      <c r="C245" s="10">
        <v>2</v>
      </c>
      <c r="D245" s="10" t="s">
        <v>35</v>
      </c>
      <c r="E245" s="10" t="s">
        <v>11</v>
      </c>
      <c r="F245" s="12" t="s">
        <v>12</v>
      </c>
      <c r="G245" s="10" t="s">
        <v>13</v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" customHeight="1" x14ac:dyDescent="0.25">
      <c r="A246" s="10">
        <v>836</v>
      </c>
      <c r="B246" s="11" t="s">
        <v>312</v>
      </c>
      <c r="C246" s="10">
        <v>2</v>
      </c>
      <c r="D246" s="10" t="s">
        <v>35</v>
      </c>
      <c r="E246" s="10" t="s">
        <v>11</v>
      </c>
      <c r="F246" s="12" t="s">
        <v>12</v>
      </c>
      <c r="G246" s="10" t="s">
        <v>13</v>
      </c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" customHeight="1" x14ac:dyDescent="0.25">
      <c r="A247" s="10">
        <v>837</v>
      </c>
      <c r="B247" s="11" t="s">
        <v>313</v>
      </c>
      <c r="C247" s="10">
        <v>2</v>
      </c>
      <c r="D247" s="10" t="s">
        <v>35</v>
      </c>
      <c r="E247" s="10" t="s">
        <v>11</v>
      </c>
      <c r="F247" s="12" t="s">
        <v>12</v>
      </c>
      <c r="G247" s="10" t="s">
        <v>13</v>
      </c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" customHeight="1" x14ac:dyDescent="0.25">
      <c r="A248" s="10">
        <v>838</v>
      </c>
      <c r="B248" s="11" t="s">
        <v>314</v>
      </c>
      <c r="C248" s="10">
        <v>2</v>
      </c>
      <c r="D248" s="10" t="s">
        <v>35</v>
      </c>
      <c r="E248" s="10" t="s">
        <v>11</v>
      </c>
      <c r="F248" s="12" t="s">
        <v>12</v>
      </c>
      <c r="G248" s="10" t="s">
        <v>13</v>
      </c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" customHeight="1" x14ac:dyDescent="0.25">
      <c r="A249" s="10">
        <v>839</v>
      </c>
      <c r="B249" s="11" t="s">
        <v>315</v>
      </c>
      <c r="C249" s="10">
        <v>2</v>
      </c>
      <c r="D249" s="10" t="s">
        <v>35</v>
      </c>
      <c r="E249" s="10" t="s">
        <v>11</v>
      </c>
      <c r="F249" s="12" t="s">
        <v>12</v>
      </c>
      <c r="G249" s="10" t="s">
        <v>13</v>
      </c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" customHeight="1" x14ac:dyDescent="0.25">
      <c r="A250" s="10">
        <v>840</v>
      </c>
      <c r="B250" s="11" t="s">
        <v>316</v>
      </c>
      <c r="C250" s="10">
        <v>2</v>
      </c>
      <c r="D250" s="10" t="s">
        <v>35</v>
      </c>
      <c r="E250" s="10" t="s">
        <v>11</v>
      </c>
      <c r="F250" s="12" t="s">
        <v>12</v>
      </c>
      <c r="G250" s="10" t="s">
        <v>13</v>
      </c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" customHeight="1" x14ac:dyDescent="0.25">
      <c r="A251" s="10">
        <v>841</v>
      </c>
      <c r="B251" s="11" t="s">
        <v>317</v>
      </c>
      <c r="C251" s="10">
        <v>3</v>
      </c>
      <c r="D251" s="10" t="s">
        <v>35</v>
      </c>
      <c r="E251" s="10" t="s">
        <v>11</v>
      </c>
      <c r="F251" s="12" t="s">
        <v>12</v>
      </c>
      <c r="G251" s="10" t="s">
        <v>13</v>
      </c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" customHeight="1" x14ac:dyDescent="0.25">
      <c r="A252" s="10">
        <v>842</v>
      </c>
      <c r="B252" s="11" t="s">
        <v>318</v>
      </c>
      <c r="C252" s="10">
        <v>3</v>
      </c>
      <c r="D252" s="10" t="s">
        <v>35</v>
      </c>
      <c r="E252" s="10" t="s">
        <v>11</v>
      </c>
      <c r="F252" s="12" t="s">
        <v>12</v>
      </c>
      <c r="G252" s="10" t="s">
        <v>13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" customHeight="1" x14ac:dyDescent="0.25">
      <c r="A253" s="10">
        <v>843</v>
      </c>
      <c r="B253" s="11" t="s">
        <v>319</v>
      </c>
      <c r="C253" s="10">
        <v>3</v>
      </c>
      <c r="D253" s="10" t="s">
        <v>35</v>
      </c>
      <c r="E253" s="10" t="s">
        <v>11</v>
      </c>
      <c r="F253" s="12" t="s">
        <v>12</v>
      </c>
      <c r="G253" s="10" t="s">
        <v>13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" customHeight="1" x14ac:dyDescent="0.25">
      <c r="A254" s="10">
        <v>844</v>
      </c>
      <c r="B254" s="11" t="s">
        <v>320</v>
      </c>
      <c r="C254" s="10">
        <v>3</v>
      </c>
      <c r="D254" s="10" t="s">
        <v>35</v>
      </c>
      <c r="E254" s="10" t="s">
        <v>11</v>
      </c>
      <c r="F254" s="12" t="s">
        <v>12</v>
      </c>
      <c r="G254" s="10" t="s">
        <v>13</v>
      </c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" customHeight="1" x14ac:dyDescent="0.25">
      <c r="A255" s="10">
        <v>845</v>
      </c>
      <c r="B255" s="11" t="s">
        <v>321</v>
      </c>
      <c r="C255" s="10">
        <v>3</v>
      </c>
      <c r="D255" s="10" t="s">
        <v>35</v>
      </c>
      <c r="E255" s="10" t="s">
        <v>11</v>
      </c>
      <c r="F255" s="12" t="s">
        <v>12</v>
      </c>
      <c r="G255" s="10" t="s">
        <v>13</v>
      </c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" customHeight="1" x14ac:dyDescent="0.25">
      <c r="A256" s="10">
        <v>846</v>
      </c>
      <c r="B256" s="11" t="s">
        <v>322</v>
      </c>
      <c r="C256" s="10">
        <v>3</v>
      </c>
      <c r="D256" s="10" t="s">
        <v>35</v>
      </c>
      <c r="E256" s="10" t="s">
        <v>11</v>
      </c>
      <c r="F256" s="12" t="s">
        <v>12</v>
      </c>
      <c r="G256" s="10" t="s">
        <v>13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" customHeight="1" x14ac:dyDescent="0.25">
      <c r="A257" s="10">
        <v>847</v>
      </c>
      <c r="B257" s="11" t="s">
        <v>323</v>
      </c>
      <c r="C257" s="10">
        <v>4</v>
      </c>
      <c r="D257" s="10" t="s">
        <v>35</v>
      </c>
      <c r="E257" s="10" t="s">
        <v>11</v>
      </c>
      <c r="F257" s="12" t="s">
        <v>12</v>
      </c>
      <c r="G257" s="10" t="s">
        <v>13</v>
      </c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" customHeight="1" x14ac:dyDescent="0.25">
      <c r="A258" s="10">
        <v>848</v>
      </c>
      <c r="B258" s="11" t="s">
        <v>324</v>
      </c>
      <c r="C258" s="10">
        <v>4</v>
      </c>
      <c r="D258" s="10" t="s">
        <v>35</v>
      </c>
      <c r="E258" s="10" t="s">
        <v>11</v>
      </c>
      <c r="F258" s="12" t="s">
        <v>12</v>
      </c>
      <c r="G258" s="10" t="s">
        <v>13</v>
      </c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" customHeight="1" x14ac:dyDescent="0.25">
      <c r="A259" s="10">
        <v>849</v>
      </c>
      <c r="B259" s="11" t="s">
        <v>325</v>
      </c>
      <c r="C259" s="10">
        <v>4</v>
      </c>
      <c r="D259" s="10" t="s">
        <v>35</v>
      </c>
      <c r="E259" s="10" t="s">
        <v>11</v>
      </c>
      <c r="F259" s="12" t="s">
        <v>12</v>
      </c>
      <c r="G259" s="10" t="s">
        <v>13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" customHeight="1" x14ac:dyDescent="0.25">
      <c r="A260" s="10">
        <v>850</v>
      </c>
      <c r="B260" s="11" t="s">
        <v>326</v>
      </c>
      <c r="C260" s="10">
        <v>4</v>
      </c>
      <c r="D260" s="10" t="s">
        <v>35</v>
      </c>
      <c r="E260" s="10" t="s">
        <v>11</v>
      </c>
      <c r="F260" s="12" t="s">
        <v>12</v>
      </c>
      <c r="G260" s="10" t="s">
        <v>13</v>
      </c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" customHeight="1" x14ac:dyDescent="0.25">
      <c r="A261" s="10">
        <v>851</v>
      </c>
      <c r="B261" s="11" t="s">
        <v>327</v>
      </c>
      <c r="C261" s="10">
        <v>4</v>
      </c>
      <c r="D261" s="10" t="s">
        <v>35</v>
      </c>
      <c r="E261" s="10" t="s">
        <v>11</v>
      </c>
      <c r="F261" s="12" t="s">
        <v>12</v>
      </c>
      <c r="G261" s="10" t="s">
        <v>13</v>
      </c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" customHeight="1" x14ac:dyDescent="0.25">
      <c r="A262" s="10">
        <v>852</v>
      </c>
      <c r="B262" s="11" t="s">
        <v>328</v>
      </c>
      <c r="C262" s="10">
        <v>4</v>
      </c>
      <c r="D262" s="10" t="s">
        <v>35</v>
      </c>
      <c r="E262" s="10" t="s">
        <v>11</v>
      </c>
      <c r="F262" s="12" t="s">
        <v>12</v>
      </c>
      <c r="G262" s="10" t="s">
        <v>13</v>
      </c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" customHeight="1" x14ac:dyDescent="0.25">
      <c r="A263" s="10">
        <v>853</v>
      </c>
      <c r="B263" s="11" t="s">
        <v>329</v>
      </c>
      <c r="C263" s="10">
        <v>0</v>
      </c>
      <c r="D263" s="10" t="s">
        <v>35</v>
      </c>
      <c r="E263" s="10" t="s">
        <v>11</v>
      </c>
      <c r="F263" s="12" t="s">
        <v>12</v>
      </c>
      <c r="G263" s="10" t="s">
        <v>13</v>
      </c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" customHeight="1" x14ac:dyDescent="0.25">
      <c r="A264" s="10">
        <v>854</v>
      </c>
      <c r="B264" s="11" t="s">
        <v>330</v>
      </c>
      <c r="C264" s="10">
        <v>1</v>
      </c>
      <c r="D264" s="10" t="s">
        <v>35</v>
      </c>
      <c r="E264" s="10" t="s">
        <v>67</v>
      </c>
      <c r="F264" s="12" t="s">
        <v>12</v>
      </c>
      <c r="G264" s="10" t="s">
        <v>68</v>
      </c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" customHeight="1" x14ac:dyDescent="0.25">
      <c r="A265" s="10">
        <v>855</v>
      </c>
      <c r="B265" s="11" t="s">
        <v>331</v>
      </c>
      <c r="C265" s="10">
        <v>1</v>
      </c>
      <c r="D265" s="10" t="s">
        <v>35</v>
      </c>
      <c r="E265" s="10" t="s">
        <v>67</v>
      </c>
      <c r="F265" s="12" t="s">
        <v>12</v>
      </c>
      <c r="G265" s="10" t="s">
        <v>68</v>
      </c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" customHeight="1" x14ac:dyDescent="0.25">
      <c r="A266" s="10">
        <v>856</v>
      </c>
      <c r="B266" s="11" t="s">
        <v>332</v>
      </c>
      <c r="C266" s="10">
        <v>1</v>
      </c>
      <c r="D266" s="10" t="s">
        <v>35</v>
      </c>
      <c r="E266" s="10" t="s">
        <v>67</v>
      </c>
      <c r="F266" s="12" t="s">
        <v>12</v>
      </c>
      <c r="G266" s="10" t="s">
        <v>68</v>
      </c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" customHeight="1" x14ac:dyDescent="0.25">
      <c r="A267" s="10">
        <v>857</v>
      </c>
      <c r="B267" s="11" t="s">
        <v>333</v>
      </c>
      <c r="C267" s="10">
        <v>1</v>
      </c>
      <c r="D267" s="10" t="s">
        <v>35</v>
      </c>
      <c r="E267" s="10" t="s">
        <v>67</v>
      </c>
      <c r="F267" s="12" t="s">
        <v>12</v>
      </c>
      <c r="G267" s="10" t="s">
        <v>68</v>
      </c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" customHeight="1" x14ac:dyDescent="0.25">
      <c r="A268" s="10">
        <v>858</v>
      </c>
      <c r="B268" s="11" t="s">
        <v>334</v>
      </c>
      <c r="C268" s="10">
        <v>1</v>
      </c>
      <c r="D268" s="10" t="s">
        <v>35</v>
      </c>
      <c r="E268" s="10" t="s">
        <v>67</v>
      </c>
      <c r="F268" s="12" t="s">
        <v>12</v>
      </c>
      <c r="G268" s="10" t="s">
        <v>68</v>
      </c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" customHeight="1" x14ac:dyDescent="0.25">
      <c r="A269" s="10">
        <v>859</v>
      </c>
      <c r="B269" s="11" t="s">
        <v>335</v>
      </c>
      <c r="C269" s="10">
        <v>1</v>
      </c>
      <c r="D269" s="10" t="s">
        <v>35</v>
      </c>
      <c r="E269" s="10" t="s">
        <v>67</v>
      </c>
      <c r="F269" s="12" t="s">
        <v>12</v>
      </c>
      <c r="G269" s="10" t="s">
        <v>68</v>
      </c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" customHeight="1" x14ac:dyDescent="0.25">
      <c r="A270" s="10">
        <v>860</v>
      </c>
      <c r="B270" s="11" t="s">
        <v>336</v>
      </c>
      <c r="C270" s="10">
        <v>1</v>
      </c>
      <c r="D270" s="10" t="s">
        <v>35</v>
      </c>
      <c r="E270" s="10" t="s">
        <v>67</v>
      </c>
      <c r="F270" s="12" t="s">
        <v>12</v>
      </c>
      <c r="G270" s="10" t="s">
        <v>68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" customHeight="1" x14ac:dyDescent="0.25">
      <c r="A271" s="10">
        <v>861</v>
      </c>
      <c r="B271" s="11" t="s">
        <v>337</v>
      </c>
      <c r="C271" s="10">
        <v>1</v>
      </c>
      <c r="D271" s="10" t="s">
        <v>35</v>
      </c>
      <c r="E271" s="10" t="s">
        <v>67</v>
      </c>
      <c r="F271" s="12" t="s">
        <v>12</v>
      </c>
      <c r="G271" s="10" t="s">
        <v>68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" customHeight="1" x14ac:dyDescent="0.25">
      <c r="A272" s="10">
        <v>862</v>
      </c>
      <c r="B272" s="11" t="s">
        <v>338</v>
      </c>
      <c r="C272" s="10">
        <v>1</v>
      </c>
      <c r="D272" s="10" t="s">
        <v>35</v>
      </c>
      <c r="E272" s="10" t="s">
        <v>67</v>
      </c>
      <c r="F272" s="12" t="s">
        <v>12</v>
      </c>
      <c r="G272" s="10" t="s">
        <v>68</v>
      </c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" customHeight="1" x14ac:dyDescent="0.25">
      <c r="A273" s="10">
        <v>863</v>
      </c>
      <c r="B273" s="11" t="s">
        <v>339</v>
      </c>
      <c r="C273" s="10">
        <v>1</v>
      </c>
      <c r="D273" s="10" t="s">
        <v>35</v>
      </c>
      <c r="E273" s="10" t="s">
        <v>67</v>
      </c>
      <c r="F273" s="12" t="s">
        <v>12</v>
      </c>
      <c r="G273" s="10" t="s">
        <v>68</v>
      </c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" customHeight="1" x14ac:dyDescent="0.25">
      <c r="A274" s="10">
        <v>864</v>
      </c>
      <c r="B274" s="11" t="s">
        <v>340</v>
      </c>
      <c r="C274" s="10">
        <v>1</v>
      </c>
      <c r="D274" s="10" t="s">
        <v>35</v>
      </c>
      <c r="E274" s="10" t="s">
        <v>67</v>
      </c>
      <c r="F274" s="12" t="s">
        <v>12</v>
      </c>
      <c r="G274" s="10" t="s">
        <v>68</v>
      </c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" customHeight="1" x14ac:dyDescent="0.25">
      <c r="A275" s="10">
        <v>865</v>
      </c>
      <c r="B275" s="11" t="s">
        <v>341</v>
      </c>
      <c r="C275" s="10">
        <v>2</v>
      </c>
      <c r="D275" s="10" t="s">
        <v>35</v>
      </c>
      <c r="E275" s="10" t="s">
        <v>67</v>
      </c>
      <c r="F275" s="12" t="s">
        <v>12</v>
      </c>
      <c r="G275" s="28" t="s">
        <v>68</v>
      </c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" customHeight="1" x14ac:dyDescent="0.25">
      <c r="A276" s="10">
        <v>866</v>
      </c>
      <c r="B276" s="11" t="s">
        <v>342</v>
      </c>
      <c r="C276" s="10">
        <v>2</v>
      </c>
      <c r="D276" s="10" t="s">
        <v>35</v>
      </c>
      <c r="E276" s="10" t="s">
        <v>67</v>
      </c>
      <c r="F276" s="12" t="s">
        <v>12</v>
      </c>
      <c r="G276" s="10" t="s">
        <v>68</v>
      </c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" customHeight="1" x14ac:dyDescent="0.25">
      <c r="A277" s="10">
        <v>867</v>
      </c>
      <c r="B277" s="11" t="s">
        <v>343</v>
      </c>
      <c r="C277" s="10">
        <v>2</v>
      </c>
      <c r="D277" s="10" t="s">
        <v>35</v>
      </c>
      <c r="E277" s="10" t="s">
        <v>67</v>
      </c>
      <c r="F277" s="12" t="s">
        <v>12</v>
      </c>
      <c r="G277" s="10" t="s">
        <v>68</v>
      </c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" customHeight="1" x14ac:dyDescent="0.25">
      <c r="A278" s="10">
        <v>868</v>
      </c>
      <c r="B278" s="11" t="s">
        <v>344</v>
      </c>
      <c r="C278" s="10">
        <v>2</v>
      </c>
      <c r="D278" s="10" t="s">
        <v>35</v>
      </c>
      <c r="E278" s="10" t="s">
        <v>67</v>
      </c>
      <c r="F278" s="12" t="s">
        <v>12</v>
      </c>
      <c r="G278" s="10" t="s">
        <v>68</v>
      </c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" customHeight="1" x14ac:dyDescent="0.25">
      <c r="A279" s="10">
        <v>869</v>
      </c>
      <c r="B279" s="11" t="s">
        <v>345</v>
      </c>
      <c r="C279" s="10">
        <v>2</v>
      </c>
      <c r="D279" s="10" t="s">
        <v>35</v>
      </c>
      <c r="E279" s="10" t="s">
        <v>67</v>
      </c>
      <c r="F279" s="12" t="s">
        <v>12</v>
      </c>
      <c r="G279" s="10" t="s">
        <v>68</v>
      </c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" customHeight="1" x14ac:dyDescent="0.25">
      <c r="A280" s="10">
        <v>870</v>
      </c>
      <c r="B280" s="11" t="s">
        <v>346</v>
      </c>
      <c r="C280" s="10">
        <v>3</v>
      </c>
      <c r="D280" s="10" t="s">
        <v>35</v>
      </c>
      <c r="E280" s="10" t="s">
        <v>67</v>
      </c>
      <c r="F280" s="12" t="s">
        <v>12</v>
      </c>
      <c r="G280" s="10" t="s">
        <v>68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" customHeight="1" x14ac:dyDescent="0.25">
      <c r="A281" s="10">
        <v>871</v>
      </c>
      <c r="B281" s="11" t="s">
        <v>347</v>
      </c>
      <c r="C281" s="10">
        <v>3</v>
      </c>
      <c r="D281" s="10" t="s">
        <v>35</v>
      </c>
      <c r="E281" s="10" t="s">
        <v>67</v>
      </c>
      <c r="F281" s="12" t="s">
        <v>12</v>
      </c>
      <c r="G281" s="10" t="s">
        <v>68</v>
      </c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" customHeight="1" x14ac:dyDescent="0.25">
      <c r="A282" s="10">
        <v>872</v>
      </c>
      <c r="B282" s="11" t="s">
        <v>348</v>
      </c>
      <c r="C282" s="10">
        <v>4</v>
      </c>
      <c r="D282" s="10" t="s">
        <v>35</v>
      </c>
      <c r="E282" s="10" t="s">
        <v>67</v>
      </c>
      <c r="F282" s="12" t="s">
        <v>12</v>
      </c>
      <c r="G282" s="10" t="s">
        <v>68</v>
      </c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" customHeight="1" x14ac:dyDescent="0.25">
      <c r="A283" s="10">
        <v>873</v>
      </c>
      <c r="B283" s="11" t="s">
        <v>349</v>
      </c>
      <c r="C283" s="10">
        <v>4</v>
      </c>
      <c r="D283" s="10" t="s">
        <v>35</v>
      </c>
      <c r="E283" s="10" t="s">
        <v>67</v>
      </c>
      <c r="F283" s="12" t="s">
        <v>12</v>
      </c>
      <c r="G283" s="10" t="s">
        <v>68</v>
      </c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" customHeight="1" x14ac:dyDescent="0.25">
      <c r="A284" s="10">
        <v>874</v>
      </c>
      <c r="B284" s="11" t="s">
        <v>350</v>
      </c>
      <c r="C284" s="10" t="s">
        <v>351</v>
      </c>
      <c r="D284" s="10" t="s">
        <v>35</v>
      </c>
      <c r="E284" s="10" t="s">
        <v>67</v>
      </c>
      <c r="F284" s="12" t="s">
        <v>12</v>
      </c>
      <c r="G284" s="10" t="s">
        <v>68</v>
      </c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" customHeight="1" x14ac:dyDescent="0.25">
      <c r="A285" s="10">
        <v>875</v>
      </c>
      <c r="B285" s="11" t="s">
        <v>352</v>
      </c>
      <c r="C285" s="10" t="s">
        <v>351</v>
      </c>
      <c r="D285" s="10" t="s">
        <v>35</v>
      </c>
      <c r="E285" s="10" t="s">
        <v>67</v>
      </c>
      <c r="F285" s="12" t="s">
        <v>12</v>
      </c>
      <c r="G285" s="10" t="s">
        <v>68</v>
      </c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" customHeight="1" x14ac:dyDescent="0.25">
      <c r="A286" s="10">
        <v>876</v>
      </c>
      <c r="B286" s="11" t="s">
        <v>353</v>
      </c>
      <c r="C286" s="10" t="s">
        <v>351</v>
      </c>
      <c r="D286" s="10" t="s">
        <v>35</v>
      </c>
      <c r="E286" s="10" t="s">
        <v>67</v>
      </c>
      <c r="F286" s="12" t="s">
        <v>12</v>
      </c>
      <c r="G286" s="10" t="s">
        <v>68</v>
      </c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" customHeight="1" x14ac:dyDescent="0.25">
      <c r="A287" s="10">
        <v>877</v>
      </c>
      <c r="B287" s="11" t="s">
        <v>354</v>
      </c>
      <c r="C287" s="10">
        <v>5</v>
      </c>
      <c r="D287" s="10" t="s">
        <v>35</v>
      </c>
      <c r="E287" s="10" t="s">
        <v>11</v>
      </c>
      <c r="F287" s="10" t="s">
        <v>91</v>
      </c>
      <c r="G287" s="10" t="s">
        <v>92</v>
      </c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" customHeight="1" x14ac:dyDescent="0.25">
      <c r="A288" s="10">
        <v>878</v>
      </c>
      <c r="B288" s="11" t="s">
        <v>355</v>
      </c>
      <c r="C288" s="10">
        <v>5</v>
      </c>
      <c r="D288" s="10" t="s">
        <v>35</v>
      </c>
      <c r="E288" s="10" t="s">
        <v>11</v>
      </c>
      <c r="F288" s="10" t="s">
        <v>91</v>
      </c>
      <c r="G288" s="10" t="s">
        <v>92</v>
      </c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" customHeight="1" x14ac:dyDescent="0.25">
      <c r="A289" s="10">
        <v>879</v>
      </c>
      <c r="B289" s="11" t="s">
        <v>356</v>
      </c>
      <c r="C289" s="10">
        <v>5</v>
      </c>
      <c r="D289" s="10" t="s">
        <v>35</v>
      </c>
      <c r="E289" s="10" t="s">
        <v>11</v>
      </c>
      <c r="F289" s="10" t="s">
        <v>91</v>
      </c>
      <c r="G289" s="10" t="s">
        <v>92</v>
      </c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" customHeight="1" x14ac:dyDescent="0.25">
      <c r="A290" s="10">
        <v>880</v>
      </c>
      <c r="B290" s="11" t="s">
        <v>357</v>
      </c>
      <c r="C290" s="10">
        <v>6</v>
      </c>
      <c r="D290" s="10" t="s">
        <v>35</v>
      </c>
      <c r="E290" s="10" t="s">
        <v>11</v>
      </c>
      <c r="F290" s="10" t="s">
        <v>91</v>
      </c>
      <c r="G290" s="10" t="s">
        <v>92</v>
      </c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" customHeight="1" x14ac:dyDescent="0.25">
      <c r="A291" s="10">
        <v>881</v>
      </c>
      <c r="B291" s="11" t="s">
        <v>358</v>
      </c>
      <c r="C291" s="10">
        <v>6</v>
      </c>
      <c r="D291" s="10" t="s">
        <v>35</v>
      </c>
      <c r="E291" s="10" t="s">
        <v>11</v>
      </c>
      <c r="F291" s="10" t="s">
        <v>91</v>
      </c>
      <c r="G291" s="10" t="s">
        <v>92</v>
      </c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" customHeight="1" x14ac:dyDescent="0.25">
      <c r="A292" s="10">
        <v>882</v>
      </c>
      <c r="B292" s="11" t="s">
        <v>359</v>
      </c>
      <c r="C292" s="10">
        <v>6</v>
      </c>
      <c r="D292" s="10" t="s">
        <v>35</v>
      </c>
      <c r="E292" s="10" t="s">
        <v>11</v>
      </c>
      <c r="F292" s="10" t="s">
        <v>91</v>
      </c>
      <c r="G292" s="10" t="s">
        <v>92</v>
      </c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" customHeight="1" x14ac:dyDescent="0.25">
      <c r="A293" s="10">
        <v>883</v>
      </c>
      <c r="B293" s="11" t="s">
        <v>360</v>
      </c>
      <c r="C293" s="10">
        <v>6</v>
      </c>
      <c r="D293" s="10" t="s">
        <v>35</v>
      </c>
      <c r="E293" s="10" t="s">
        <v>11</v>
      </c>
      <c r="F293" s="10" t="s">
        <v>91</v>
      </c>
      <c r="G293" s="10" t="s">
        <v>92</v>
      </c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" customHeight="1" x14ac:dyDescent="0.25">
      <c r="A294" s="10">
        <v>884</v>
      </c>
      <c r="B294" s="11" t="s">
        <v>361</v>
      </c>
      <c r="C294" s="10">
        <v>6</v>
      </c>
      <c r="D294" s="10" t="s">
        <v>35</v>
      </c>
      <c r="E294" s="10" t="s">
        <v>11</v>
      </c>
      <c r="F294" s="10" t="s">
        <v>91</v>
      </c>
      <c r="G294" s="10" t="s">
        <v>92</v>
      </c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" customHeight="1" x14ac:dyDescent="0.25">
      <c r="A295" s="10">
        <v>885</v>
      </c>
      <c r="B295" s="11" t="s">
        <v>362</v>
      </c>
      <c r="C295" s="10">
        <v>6</v>
      </c>
      <c r="D295" s="10" t="s">
        <v>35</v>
      </c>
      <c r="E295" s="10" t="s">
        <v>11</v>
      </c>
      <c r="F295" s="10" t="s">
        <v>91</v>
      </c>
      <c r="G295" s="10" t="s">
        <v>92</v>
      </c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" customHeight="1" x14ac:dyDescent="0.25">
      <c r="A296" s="10">
        <v>886</v>
      </c>
      <c r="B296" s="11" t="s">
        <v>363</v>
      </c>
      <c r="C296" s="10">
        <v>6</v>
      </c>
      <c r="D296" s="10" t="s">
        <v>35</v>
      </c>
      <c r="E296" s="10" t="s">
        <v>11</v>
      </c>
      <c r="F296" s="10" t="s">
        <v>91</v>
      </c>
      <c r="G296" s="10" t="s">
        <v>92</v>
      </c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" customHeight="1" x14ac:dyDescent="0.25">
      <c r="A297" s="10">
        <v>887</v>
      </c>
      <c r="B297" s="11" t="s">
        <v>364</v>
      </c>
      <c r="C297" s="10">
        <v>6</v>
      </c>
      <c r="D297" s="10" t="s">
        <v>35</v>
      </c>
      <c r="E297" s="10" t="s">
        <v>11</v>
      </c>
      <c r="F297" s="10" t="s">
        <v>91</v>
      </c>
      <c r="G297" s="10" t="s">
        <v>92</v>
      </c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" customHeight="1" x14ac:dyDescent="0.25">
      <c r="A298" s="10">
        <v>888</v>
      </c>
      <c r="B298" s="11" t="s">
        <v>365</v>
      </c>
      <c r="C298" s="10">
        <v>6</v>
      </c>
      <c r="D298" s="10" t="s">
        <v>35</v>
      </c>
      <c r="E298" s="10" t="s">
        <v>11</v>
      </c>
      <c r="F298" s="10" t="s">
        <v>91</v>
      </c>
      <c r="G298" s="10" t="s">
        <v>92</v>
      </c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" customHeight="1" x14ac:dyDescent="0.25">
      <c r="A299" s="10">
        <v>889</v>
      </c>
      <c r="B299" s="11" t="s">
        <v>366</v>
      </c>
      <c r="C299" s="10">
        <v>5</v>
      </c>
      <c r="D299" s="10" t="s">
        <v>35</v>
      </c>
      <c r="E299" s="10" t="s">
        <v>67</v>
      </c>
      <c r="F299" s="10" t="s">
        <v>91</v>
      </c>
      <c r="G299" s="10" t="s">
        <v>106</v>
      </c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" customHeight="1" x14ac:dyDescent="0.25">
      <c r="A300" s="10">
        <v>890</v>
      </c>
      <c r="B300" s="11" t="s">
        <v>367</v>
      </c>
      <c r="C300" s="10">
        <v>5</v>
      </c>
      <c r="D300" s="10" t="s">
        <v>35</v>
      </c>
      <c r="E300" s="10" t="s">
        <v>67</v>
      </c>
      <c r="F300" s="10" t="s">
        <v>91</v>
      </c>
      <c r="G300" s="10" t="s">
        <v>106</v>
      </c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" customHeight="1" x14ac:dyDescent="0.25">
      <c r="A301" s="10">
        <v>891</v>
      </c>
      <c r="B301" s="11" t="s">
        <v>368</v>
      </c>
      <c r="C301" s="10">
        <v>5</v>
      </c>
      <c r="D301" s="10" t="s">
        <v>35</v>
      </c>
      <c r="E301" s="10" t="s">
        <v>67</v>
      </c>
      <c r="F301" s="10" t="s">
        <v>91</v>
      </c>
      <c r="G301" s="10" t="s">
        <v>106</v>
      </c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" customHeight="1" x14ac:dyDescent="0.25">
      <c r="A302" s="10">
        <v>892</v>
      </c>
      <c r="B302" s="11" t="s">
        <v>369</v>
      </c>
      <c r="C302" s="10">
        <v>5</v>
      </c>
      <c r="D302" s="10" t="s">
        <v>35</v>
      </c>
      <c r="E302" s="10" t="s">
        <v>67</v>
      </c>
      <c r="F302" s="10" t="s">
        <v>91</v>
      </c>
      <c r="G302" s="10" t="s">
        <v>106</v>
      </c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" customHeight="1" x14ac:dyDescent="0.25">
      <c r="A303" s="10">
        <v>893</v>
      </c>
      <c r="B303" s="11" t="s">
        <v>370</v>
      </c>
      <c r="C303" s="10">
        <v>6</v>
      </c>
      <c r="D303" s="10" t="s">
        <v>35</v>
      </c>
      <c r="E303" s="10" t="s">
        <v>67</v>
      </c>
      <c r="F303" s="10" t="s">
        <v>91</v>
      </c>
      <c r="G303" s="10" t="s">
        <v>106</v>
      </c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" customHeight="1" x14ac:dyDescent="0.25">
      <c r="A304" s="10">
        <v>894</v>
      </c>
      <c r="B304" s="11" t="s">
        <v>371</v>
      </c>
      <c r="C304" s="10">
        <v>6</v>
      </c>
      <c r="D304" s="10" t="s">
        <v>35</v>
      </c>
      <c r="E304" s="10" t="s">
        <v>67</v>
      </c>
      <c r="F304" s="10" t="s">
        <v>91</v>
      </c>
      <c r="G304" s="10" t="s">
        <v>106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" customHeight="1" x14ac:dyDescent="0.25">
      <c r="A305" s="10">
        <v>895</v>
      </c>
      <c r="B305" s="11" t="s">
        <v>372</v>
      </c>
      <c r="C305" s="10">
        <v>6</v>
      </c>
      <c r="D305" s="10" t="s">
        <v>35</v>
      </c>
      <c r="E305" s="10" t="s">
        <v>67</v>
      </c>
      <c r="F305" s="10" t="s">
        <v>91</v>
      </c>
      <c r="G305" s="10" t="s">
        <v>106</v>
      </c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" customHeight="1" x14ac:dyDescent="0.25">
      <c r="A306" s="10">
        <v>896</v>
      </c>
      <c r="B306" s="11" t="s">
        <v>373</v>
      </c>
      <c r="C306" s="10">
        <v>6</v>
      </c>
      <c r="D306" s="10" t="s">
        <v>35</v>
      </c>
      <c r="E306" s="10" t="s">
        <v>67</v>
      </c>
      <c r="F306" s="10" t="s">
        <v>91</v>
      </c>
      <c r="G306" s="10" t="s">
        <v>106</v>
      </c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" customHeight="1" x14ac:dyDescent="0.25">
      <c r="A307" s="10">
        <v>897</v>
      </c>
      <c r="B307" s="11" t="s">
        <v>374</v>
      </c>
      <c r="C307" s="10">
        <v>6</v>
      </c>
      <c r="D307" s="10" t="s">
        <v>35</v>
      </c>
      <c r="E307" s="10" t="s">
        <v>67</v>
      </c>
      <c r="F307" s="10" t="s">
        <v>91</v>
      </c>
      <c r="G307" s="10" t="s">
        <v>106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" customHeight="1" x14ac:dyDescent="0.25">
      <c r="A308" s="10">
        <v>898</v>
      </c>
      <c r="B308" s="11" t="s">
        <v>375</v>
      </c>
      <c r="C308" s="10">
        <v>6</v>
      </c>
      <c r="D308" s="10" t="s">
        <v>35</v>
      </c>
      <c r="E308" s="10" t="s">
        <v>67</v>
      </c>
      <c r="F308" s="10" t="s">
        <v>91</v>
      </c>
      <c r="G308" s="10" t="s">
        <v>106</v>
      </c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" customHeight="1" x14ac:dyDescent="0.25">
      <c r="A309" s="10">
        <v>899</v>
      </c>
      <c r="B309" s="11" t="s">
        <v>376</v>
      </c>
      <c r="C309" s="10">
        <v>7</v>
      </c>
      <c r="D309" s="10" t="s">
        <v>35</v>
      </c>
      <c r="E309" s="10" t="s">
        <v>11</v>
      </c>
      <c r="F309" s="10" t="s">
        <v>117</v>
      </c>
      <c r="G309" s="10" t="s">
        <v>118</v>
      </c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" customHeight="1" x14ac:dyDescent="0.25">
      <c r="A310" s="10">
        <v>900</v>
      </c>
      <c r="B310" s="11" t="s">
        <v>377</v>
      </c>
      <c r="C310" s="10">
        <v>7</v>
      </c>
      <c r="D310" s="10" t="s">
        <v>35</v>
      </c>
      <c r="E310" s="10" t="s">
        <v>11</v>
      </c>
      <c r="F310" s="10" t="s">
        <v>117</v>
      </c>
      <c r="G310" s="10" t="s">
        <v>118</v>
      </c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" customHeight="1" x14ac:dyDescent="0.25">
      <c r="A311" s="10">
        <v>901</v>
      </c>
      <c r="B311" s="11" t="s">
        <v>378</v>
      </c>
      <c r="C311" s="10">
        <v>7</v>
      </c>
      <c r="D311" s="10" t="s">
        <v>35</v>
      </c>
      <c r="E311" s="10" t="s">
        <v>11</v>
      </c>
      <c r="F311" s="10" t="s">
        <v>117</v>
      </c>
      <c r="G311" s="10" t="s">
        <v>118</v>
      </c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" customHeight="1" x14ac:dyDescent="0.25">
      <c r="A312" s="10">
        <v>902</v>
      </c>
      <c r="B312" s="11" t="s">
        <v>379</v>
      </c>
      <c r="C312" s="10">
        <v>7</v>
      </c>
      <c r="D312" s="10" t="s">
        <v>35</v>
      </c>
      <c r="E312" s="10" t="s">
        <v>11</v>
      </c>
      <c r="F312" s="10" t="s">
        <v>117</v>
      </c>
      <c r="G312" s="10" t="s">
        <v>118</v>
      </c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" customHeight="1" x14ac:dyDescent="0.25">
      <c r="A313" s="10">
        <v>903</v>
      </c>
      <c r="B313" s="11" t="s">
        <v>380</v>
      </c>
      <c r="C313" s="10">
        <v>7</v>
      </c>
      <c r="D313" s="10" t="s">
        <v>35</v>
      </c>
      <c r="E313" s="10" t="s">
        <v>11</v>
      </c>
      <c r="F313" s="10" t="s">
        <v>117</v>
      </c>
      <c r="G313" s="10" t="s">
        <v>118</v>
      </c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" customHeight="1" x14ac:dyDescent="0.25">
      <c r="A314" s="10">
        <v>904</v>
      </c>
      <c r="B314" s="11" t="s">
        <v>381</v>
      </c>
      <c r="C314" s="10">
        <v>7</v>
      </c>
      <c r="D314" s="10" t="s">
        <v>35</v>
      </c>
      <c r="E314" s="10" t="s">
        <v>11</v>
      </c>
      <c r="F314" s="10" t="s">
        <v>117</v>
      </c>
      <c r="G314" s="10" t="s">
        <v>118</v>
      </c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" customHeight="1" x14ac:dyDescent="0.25">
      <c r="A315" s="10">
        <v>905</v>
      </c>
      <c r="B315" s="11" t="s">
        <v>382</v>
      </c>
      <c r="C315" s="10">
        <v>7</v>
      </c>
      <c r="D315" s="10" t="s">
        <v>35</v>
      </c>
      <c r="E315" s="10" t="s">
        <v>11</v>
      </c>
      <c r="F315" s="10" t="s">
        <v>117</v>
      </c>
      <c r="G315" s="10" t="s">
        <v>118</v>
      </c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" customHeight="1" x14ac:dyDescent="0.25">
      <c r="A316" s="10">
        <v>906</v>
      </c>
      <c r="B316" s="11" t="s">
        <v>383</v>
      </c>
      <c r="C316" s="10">
        <v>8</v>
      </c>
      <c r="D316" s="10" t="s">
        <v>35</v>
      </c>
      <c r="E316" s="10" t="s">
        <v>11</v>
      </c>
      <c r="F316" s="10" t="s">
        <v>117</v>
      </c>
      <c r="G316" s="28" t="s">
        <v>118</v>
      </c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" customHeight="1" x14ac:dyDescent="0.25">
      <c r="A317" s="10">
        <v>907</v>
      </c>
      <c r="B317" s="11" t="s">
        <v>384</v>
      </c>
      <c r="C317" s="10">
        <v>8</v>
      </c>
      <c r="D317" s="10" t="s">
        <v>35</v>
      </c>
      <c r="E317" s="10" t="s">
        <v>11</v>
      </c>
      <c r="F317" s="10" t="s">
        <v>117</v>
      </c>
      <c r="G317" s="28" t="s">
        <v>118</v>
      </c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" customHeight="1" x14ac:dyDescent="0.25">
      <c r="A318" s="10">
        <v>908</v>
      </c>
      <c r="B318" s="11" t="s">
        <v>385</v>
      </c>
      <c r="C318" s="10">
        <v>8</v>
      </c>
      <c r="D318" s="10" t="s">
        <v>35</v>
      </c>
      <c r="E318" s="10" t="s">
        <v>11</v>
      </c>
      <c r="F318" s="10" t="s">
        <v>117</v>
      </c>
      <c r="G318" s="10" t="s">
        <v>118</v>
      </c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" customHeight="1" x14ac:dyDescent="0.25">
      <c r="A319" s="10">
        <v>909</v>
      </c>
      <c r="B319" s="11" t="s">
        <v>380</v>
      </c>
      <c r="C319" s="10">
        <v>8</v>
      </c>
      <c r="D319" s="10" t="s">
        <v>35</v>
      </c>
      <c r="E319" s="10" t="s">
        <v>11</v>
      </c>
      <c r="F319" s="10" t="s">
        <v>117</v>
      </c>
      <c r="G319" s="10" t="s">
        <v>118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" customHeight="1" x14ac:dyDescent="0.25">
      <c r="A320" s="10">
        <v>910</v>
      </c>
      <c r="B320" s="11" t="s">
        <v>386</v>
      </c>
      <c r="C320" s="10">
        <v>8</v>
      </c>
      <c r="D320" s="10" t="s">
        <v>35</v>
      </c>
      <c r="E320" s="10" t="s">
        <v>11</v>
      </c>
      <c r="F320" s="10" t="s">
        <v>117</v>
      </c>
      <c r="G320" s="10" t="s">
        <v>118</v>
      </c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" customHeight="1" x14ac:dyDescent="0.25">
      <c r="A321" s="10">
        <v>911</v>
      </c>
      <c r="B321" s="11" t="s">
        <v>387</v>
      </c>
      <c r="C321" s="10">
        <v>8</v>
      </c>
      <c r="D321" s="10" t="s">
        <v>35</v>
      </c>
      <c r="E321" s="10" t="s">
        <v>11</v>
      </c>
      <c r="F321" s="10" t="s">
        <v>117</v>
      </c>
      <c r="G321" s="10" t="s">
        <v>118</v>
      </c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" customHeight="1" x14ac:dyDescent="0.25">
      <c r="A322" s="10">
        <v>912</v>
      </c>
      <c r="B322" s="11" t="s">
        <v>388</v>
      </c>
      <c r="C322" s="10">
        <v>7</v>
      </c>
      <c r="D322" s="10" t="s">
        <v>35</v>
      </c>
      <c r="E322" s="10" t="s">
        <v>67</v>
      </c>
      <c r="F322" s="10" t="s">
        <v>117</v>
      </c>
      <c r="G322" s="10" t="s">
        <v>131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" customHeight="1" x14ac:dyDescent="0.25">
      <c r="A323" s="10">
        <v>913</v>
      </c>
      <c r="B323" s="11" t="s">
        <v>389</v>
      </c>
      <c r="C323" s="10">
        <v>7</v>
      </c>
      <c r="D323" s="10" t="s">
        <v>35</v>
      </c>
      <c r="E323" s="10" t="s">
        <v>67</v>
      </c>
      <c r="F323" s="10" t="s">
        <v>117</v>
      </c>
      <c r="G323" s="10" t="s">
        <v>131</v>
      </c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" customHeight="1" x14ac:dyDescent="0.25">
      <c r="A324" s="10">
        <v>914</v>
      </c>
      <c r="B324" s="11" t="s">
        <v>390</v>
      </c>
      <c r="C324" s="10">
        <v>7</v>
      </c>
      <c r="D324" s="10" t="s">
        <v>35</v>
      </c>
      <c r="E324" s="10" t="s">
        <v>67</v>
      </c>
      <c r="F324" s="10" t="s">
        <v>117</v>
      </c>
      <c r="G324" s="10" t="s">
        <v>131</v>
      </c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" customHeight="1" x14ac:dyDescent="0.25">
      <c r="A325" s="10">
        <v>915</v>
      </c>
      <c r="B325" s="11" t="s">
        <v>391</v>
      </c>
      <c r="C325" s="10">
        <v>7</v>
      </c>
      <c r="D325" s="10" t="s">
        <v>35</v>
      </c>
      <c r="E325" s="10" t="s">
        <v>67</v>
      </c>
      <c r="F325" s="10" t="s">
        <v>117</v>
      </c>
      <c r="G325" s="10" t="s">
        <v>131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" customHeight="1" x14ac:dyDescent="0.25">
      <c r="A326" s="10">
        <v>916</v>
      </c>
      <c r="B326" s="11" t="s">
        <v>392</v>
      </c>
      <c r="C326" s="10">
        <v>7</v>
      </c>
      <c r="D326" s="10" t="s">
        <v>35</v>
      </c>
      <c r="E326" s="10" t="s">
        <v>67</v>
      </c>
      <c r="F326" s="10" t="s">
        <v>117</v>
      </c>
      <c r="G326" s="10" t="s">
        <v>131</v>
      </c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" customHeight="1" x14ac:dyDescent="0.25">
      <c r="A327" s="10">
        <v>917</v>
      </c>
      <c r="B327" s="11" t="s">
        <v>393</v>
      </c>
      <c r="C327" s="10">
        <v>8</v>
      </c>
      <c r="D327" s="10" t="s">
        <v>35</v>
      </c>
      <c r="E327" s="10" t="s">
        <v>67</v>
      </c>
      <c r="F327" s="10" t="s">
        <v>117</v>
      </c>
      <c r="G327" s="10" t="s">
        <v>131</v>
      </c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" customHeight="1" x14ac:dyDescent="0.25">
      <c r="A328" s="10">
        <v>918</v>
      </c>
      <c r="B328" s="11" t="s">
        <v>394</v>
      </c>
      <c r="C328" s="10">
        <v>8</v>
      </c>
      <c r="D328" s="10" t="s">
        <v>35</v>
      </c>
      <c r="E328" s="10" t="s">
        <v>67</v>
      </c>
      <c r="F328" s="10" t="s">
        <v>117</v>
      </c>
      <c r="G328" s="10" t="s">
        <v>131</v>
      </c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" customHeight="1" x14ac:dyDescent="0.25">
      <c r="A329" s="10">
        <v>919</v>
      </c>
      <c r="B329" s="11" t="s">
        <v>395</v>
      </c>
      <c r="C329" s="10">
        <v>8</v>
      </c>
      <c r="D329" s="10" t="s">
        <v>35</v>
      </c>
      <c r="E329" s="10" t="s">
        <v>67</v>
      </c>
      <c r="F329" s="10" t="s">
        <v>117</v>
      </c>
      <c r="G329" s="10" t="s">
        <v>131</v>
      </c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" customHeight="1" x14ac:dyDescent="0.25">
      <c r="A330" s="10">
        <v>920</v>
      </c>
      <c r="B330" s="11" t="s">
        <v>396</v>
      </c>
      <c r="C330" s="10">
        <v>8</v>
      </c>
      <c r="D330" s="10" t="s">
        <v>35</v>
      </c>
      <c r="E330" s="10" t="s">
        <v>67</v>
      </c>
      <c r="F330" s="10" t="s">
        <v>117</v>
      </c>
      <c r="G330" s="10" t="s">
        <v>131</v>
      </c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" customHeight="1" x14ac:dyDescent="0.25">
      <c r="A331" s="10">
        <v>921</v>
      </c>
      <c r="B331" s="11" t="s">
        <v>397</v>
      </c>
      <c r="C331" s="10">
        <v>8</v>
      </c>
      <c r="D331" s="10" t="s">
        <v>35</v>
      </c>
      <c r="E331" s="10" t="s">
        <v>67</v>
      </c>
      <c r="F331" s="10" t="s">
        <v>117</v>
      </c>
      <c r="G331" s="10" t="s">
        <v>131</v>
      </c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" customHeight="1" x14ac:dyDescent="0.25">
      <c r="A332" s="10">
        <v>922</v>
      </c>
      <c r="B332" s="11" t="s">
        <v>398</v>
      </c>
      <c r="C332" s="10">
        <v>8</v>
      </c>
      <c r="D332" s="10" t="s">
        <v>35</v>
      </c>
      <c r="E332" s="10" t="s">
        <v>67</v>
      </c>
      <c r="F332" s="10" t="s">
        <v>117</v>
      </c>
      <c r="G332" s="10" t="s">
        <v>131</v>
      </c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" customHeight="1" x14ac:dyDescent="0.25">
      <c r="A333" s="10">
        <v>923</v>
      </c>
      <c r="B333" s="11" t="s">
        <v>399</v>
      </c>
      <c r="C333" s="10">
        <v>8</v>
      </c>
      <c r="D333" s="10" t="s">
        <v>35</v>
      </c>
      <c r="E333" s="10" t="s">
        <v>67</v>
      </c>
      <c r="F333" s="10" t="s">
        <v>117</v>
      </c>
      <c r="G333" s="10" t="s">
        <v>131</v>
      </c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" customHeight="1" x14ac:dyDescent="0.25">
      <c r="A334" s="10">
        <v>924</v>
      </c>
      <c r="B334" s="11" t="s">
        <v>400</v>
      </c>
      <c r="C334" s="10">
        <v>8</v>
      </c>
      <c r="D334" s="10" t="s">
        <v>35</v>
      </c>
      <c r="E334" s="10" t="s">
        <v>67</v>
      </c>
      <c r="F334" s="10" t="s">
        <v>117</v>
      </c>
      <c r="G334" s="10" t="s">
        <v>131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" customHeight="1" x14ac:dyDescent="0.25">
      <c r="A335" s="10">
        <v>935</v>
      </c>
      <c r="B335" s="11" t="s">
        <v>401</v>
      </c>
      <c r="C335" s="10">
        <v>3</v>
      </c>
      <c r="D335" s="10" t="s">
        <v>53</v>
      </c>
      <c r="E335" s="10" t="s">
        <v>11</v>
      </c>
      <c r="F335" s="12" t="s">
        <v>12</v>
      </c>
      <c r="G335" s="10" t="s">
        <v>13</v>
      </c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" customHeight="1" x14ac:dyDescent="0.25">
      <c r="A336" s="10">
        <v>936</v>
      </c>
      <c r="B336" s="11" t="s">
        <v>402</v>
      </c>
      <c r="C336" s="10">
        <v>3</v>
      </c>
      <c r="D336" s="10" t="s">
        <v>53</v>
      </c>
      <c r="E336" s="10" t="s">
        <v>11</v>
      </c>
      <c r="F336" s="12" t="s">
        <v>12</v>
      </c>
      <c r="G336" s="10" t="s">
        <v>13</v>
      </c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" customHeight="1" x14ac:dyDescent="0.25">
      <c r="A337" s="10">
        <v>937</v>
      </c>
      <c r="B337" s="11" t="s">
        <v>403</v>
      </c>
      <c r="C337" s="10">
        <v>3</v>
      </c>
      <c r="D337" s="10" t="s">
        <v>53</v>
      </c>
      <c r="E337" s="10" t="s">
        <v>11</v>
      </c>
      <c r="F337" s="12" t="s">
        <v>12</v>
      </c>
      <c r="G337" s="10" t="s">
        <v>13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" customHeight="1" x14ac:dyDescent="0.25">
      <c r="A338" s="10">
        <v>938</v>
      </c>
      <c r="B338" s="11" t="s">
        <v>404</v>
      </c>
      <c r="C338" s="10">
        <v>4</v>
      </c>
      <c r="D338" s="10" t="s">
        <v>53</v>
      </c>
      <c r="E338" s="10" t="s">
        <v>11</v>
      </c>
      <c r="F338" s="12" t="s">
        <v>12</v>
      </c>
      <c r="G338" s="10" t="s">
        <v>13</v>
      </c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" customHeight="1" x14ac:dyDescent="0.25">
      <c r="A339" s="10">
        <v>939</v>
      </c>
      <c r="B339" s="11" t="s">
        <v>405</v>
      </c>
      <c r="C339" s="10">
        <v>4</v>
      </c>
      <c r="D339" s="10" t="s">
        <v>53</v>
      </c>
      <c r="E339" s="10" t="s">
        <v>11</v>
      </c>
      <c r="F339" s="12" t="s">
        <v>12</v>
      </c>
      <c r="G339" s="10" t="s">
        <v>13</v>
      </c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" customHeight="1" x14ac:dyDescent="0.25">
      <c r="A340" s="10">
        <v>940</v>
      </c>
      <c r="B340" s="11" t="s">
        <v>406</v>
      </c>
      <c r="C340" s="10">
        <v>3</v>
      </c>
      <c r="D340" s="10" t="s">
        <v>53</v>
      </c>
      <c r="E340" s="10" t="s">
        <v>67</v>
      </c>
      <c r="F340" s="12" t="s">
        <v>12</v>
      </c>
      <c r="G340" s="18" t="s">
        <v>68</v>
      </c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" customHeight="1" x14ac:dyDescent="0.25">
      <c r="A341" s="10">
        <v>941</v>
      </c>
      <c r="B341" s="11" t="s">
        <v>407</v>
      </c>
      <c r="C341" s="10">
        <v>3</v>
      </c>
      <c r="D341" s="10" t="s">
        <v>53</v>
      </c>
      <c r="E341" s="10" t="s">
        <v>67</v>
      </c>
      <c r="F341" s="12" t="s">
        <v>12</v>
      </c>
      <c r="G341" s="18" t="s">
        <v>68</v>
      </c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" customHeight="1" x14ac:dyDescent="0.25">
      <c r="A342" s="10">
        <v>942</v>
      </c>
      <c r="B342" s="11" t="s">
        <v>408</v>
      </c>
      <c r="C342" s="10">
        <v>3</v>
      </c>
      <c r="D342" s="10" t="s">
        <v>53</v>
      </c>
      <c r="E342" s="10" t="s">
        <v>67</v>
      </c>
      <c r="F342" s="12" t="s">
        <v>12</v>
      </c>
      <c r="G342" s="18" t="s">
        <v>68</v>
      </c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" customHeight="1" x14ac:dyDescent="0.25">
      <c r="A343" s="10">
        <v>943</v>
      </c>
      <c r="B343" s="11" t="s">
        <v>409</v>
      </c>
      <c r="C343" s="10">
        <v>3</v>
      </c>
      <c r="D343" s="10" t="s">
        <v>53</v>
      </c>
      <c r="E343" s="10" t="s">
        <v>67</v>
      </c>
      <c r="F343" s="12" t="s">
        <v>12</v>
      </c>
      <c r="G343" s="18" t="s">
        <v>68</v>
      </c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" customHeight="1" x14ac:dyDescent="0.25">
      <c r="A344" s="10">
        <v>944</v>
      </c>
      <c r="B344" s="11" t="s">
        <v>410</v>
      </c>
      <c r="C344" s="10">
        <v>3</v>
      </c>
      <c r="D344" s="10" t="s">
        <v>53</v>
      </c>
      <c r="E344" s="10" t="s">
        <v>67</v>
      </c>
      <c r="F344" s="12" t="s">
        <v>12</v>
      </c>
      <c r="G344" s="18" t="s">
        <v>68</v>
      </c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" customHeight="1" x14ac:dyDescent="0.25">
      <c r="A345" s="10">
        <v>945</v>
      </c>
      <c r="B345" s="11" t="s">
        <v>411</v>
      </c>
      <c r="C345" s="10">
        <v>4</v>
      </c>
      <c r="D345" s="10" t="s">
        <v>53</v>
      </c>
      <c r="E345" s="10" t="s">
        <v>67</v>
      </c>
      <c r="F345" s="12" t="s">
        <v>12</v>
      </c>
      <c r="G345" s="18" t="s">
        <v>68</v>
      </c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" customHeight="1" x14ac:dyDescent="0.25">
      <c r="A346" s="10">
        <v>946</v>
      </c>
      <c r="B346" s="11" t="s">
        <v>412</v>
      </c>
      <c r="C346" s="10">
        <v>4</v>
      </c>
      <c r="D346" s="10" t="s">
        <v>53</v>
      </c>
      <c r="E346" s="10" t="s">
        <v>67</v>
      </c>
      <c r="F346" s="12" t="s">
        <v>12</v>
      </c>
      <c r="G346" s="18" t="s">
        <v>68</v>
      </c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" customHeight="1" x14ac:dyDescent="0.25">
      <c r="A347" s="10">
        <v>947</v>
      </c>
      <c r="B347" s="11" t="s">
        <v>413</v>
      </c>
      <c r="C347" s="10">
        <v>4</v>
      </c>
      <c r="D347" s="10" t="s">
        <v>53</v>
      </c>
      <c r="E347" s="10" t="s">
        <v>67</v>
      </c>
      <c r="F347" s="12" t="s">
        <v>12</v>
      </c>
      <c r="G347" s="18" t="s">
        <v>68</v>
      </c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" customHeight="1" x14ac:dyDescent="0.25">
      <c r="A348" s="10">
        <v>948</v>
      </c>
      <c r="B348" s="11" t="s">
        <v>414</v>
      </c>
      <c r="C348" s="10">
        <v>5</v>
      </c>
      <c r="D348" s="10" t="s">
        <v>53</v>
      </c>
      <c r="E348" s="10" t="s">
        <v>11</v>
      </c>
      <c r="F348" s="10" t="s">
        <v>91</v>
      </c>
      <c r="G348" s="10" t="s">
        <v>92</v>
      </c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" customHeight="1" x14ac:dyDescent="0.25">
      <c r="A349" s="10">
        <v>949</v>
      </c>
      <c r="B349" s="11" t="s">
        <v>415</v>
      </c>
      <c r="C349" s="10">
        <v>5</v>
      </c>
      <c r="D349" s="10" t="s">
        <v>53</v>
      </c>
      <c r="E349" s="10" t="s">
        <v>11</v>
      </c>
      <c r="F349" s="10" t="s">
        <v>91</v>
      </c>
      <c r="G349" s="10" t="s">
        <v>92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" customHeight="1" x14ac:dyDescent="0.25">
      <c r="A350" s="10">
        <v>950</v>
      </c>
      <c r="B350" s="11" t="s">
        <v>416</v>
      </c>
      <c r="C350" s="10">
        <v>5</v>
      </c>
      <c r="D350" s="10" t="s">
        <v>53</v>
      </c>
      <c r="E350" s="10" t="s">
        <v>11</v>
      </c>
      <c r="F350" s="10" t="s">
        <v>91</v>
      </c>
      <c r="G350" s="10" t="s">
        <v>92</v>
      </c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" customHeight="1" x14ac:dyDescent="0.25">
      <c r="A351" s="10">
        <v>951</v>
      </c>
      <c r="B351" s="11" t="s">
        <v>417</v>
      </c>
      <c r="C351" s="10">
        <v>6</v>
      </c>
      <c r="D351" s="10" t="s">
        <v>53</v>
      </c>
      <c r="E351" s="10" t="s">
        <v>11</v>
      </c>
      <c r="F351" s="10" t="s">
        <v>91</v>
      </c>
      <c r="G351" s="10" t="s">
        <v>92</v>
      </c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" customHeight="1" x14ac:dyDescent="0.25">
      <c r="A352" s="10">
        <v>952</v>
      </c>
      <c r="B352" s="11" t="s">
        <v>418</v>
      </c>
      <c r="C352" s="10">
        <v>6</v>
      </c>
      <c r="D352" s="10" t="s">
        <v>53</v>
      </c>
      <c r="E352" s="10" t="s">
        <v>11</v>
      </c>
      <c r="F352" s="10" t="s">
        <v>91</v>
      </c>
      <c r="G352" s="10" t="s">
        <v>92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" customHeight="1" x14ac:dyDescent="0.25">
      <c r="A353" s="10">
        <v>953</v>
      </c>
      <c r="B353" s="11" t="s">
        <v>419</v>
      </c>
      <c r="C353" s="10">
        <v>6</v>
      </c>
      <c r="D353" s="10" t="s">
        <v>53</v>
      </c>
      <c r="E353" s="10" t="s">
        <v>11</v>
      </c>
      <c r="F353" s="10" t="s">
        <v>91</v>
      </c>
      <c r="G353" s="10" t="s">
        <v>92</v>
      </c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" customHeight="1" x14ac:dyDescent="0.25">
      <c r="A354" s="10">
        <v>954</v>
      </c>
      <c r="B354" s="11" t="s">
        <v>420</v>
      </c>
      <c r="C354" s="10">
        <v>6</v>
      </c>
      <c r="D354" s="10" t="s">
        <v>53</v>
      </c>
      <c r="E354" s="10" t="s">
        <v>11</v>
      </c>
      <c r="F354" s="10" t="s">
        <v>91</v>
      </c>
      <c r="G354" s="10" t="s">
        <v>92</v>
      </c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" customHeight="1" x14ac:dyDescent="0.25">
      <c r="A355" s="10">
        <v>955</v>
      </c>
      <c r="B355" s="11" t="s">
        <v>421</v>
      </c>
      <c r="C355" s="10">
        <v>6</v>
      </c>
      <c r="D355" s="10" t="s">
        <v>53</v>
      </c>
      <c r="E355" s="10" t="s">
        <v>67</v>
      </c>
      <c r="F355" s="10" t="s">
        <v>91</v>
      </c>
      <c r="G355" s="18" t="s">
        <v>106</v>
      </c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" customHeight="1" x14ac:dyDescent="0.25">
      <c r="A356" s="10">
        <v>956</v>
      </c>
      <c r="B356" s="11" t="s">
        <v>422</v>
      </c>
      <c r="C356" s="10">
        <v>7</v>
      </c>
      <c r="D356" s="10" t="s">
        <v>53</v>
      </c>
      <c r="E356" s="10" t="s">
        <v>11</v>
      </c>
      <c r="F356" s="10" t="s">
        <v>117</v>
      </c>
      <c r="G356" s="10" t="s">
        <v>118</v>
      </c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" customHeight="1" x14ac:dyDescent="0.25">
      <c r="A357" s="10">
        <v>957</v>
      </c>
      <c r="B357" s="11" t="s">
        <v>423</v>
      </c>
      <c r="C357" s="10">
        <v>7</v>
      </c>
      <c r="D357" s="10" t="s">
        <v>53</v>
      </c>
      <c r="E357" s="10" t="s">
        <v>11</v>
      </c>
      <c r="F357" s="10" t="s">
        <v>117</v>
      </c>
      <c r="G357" s="10" t="s">
        <v>118</v>
      </c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" customHeight="1" x14ac:dyDescent="0.25">
      <c r="A358" s="10">
        <v>958</v>
      </c>
      <c r="B358" s="11" t="s">
        <v>424</v>
      </c>
      <c r="C358" s="10">
        <v>8</v>
      </c>
      <c r="D358" s="10" t="s">
        <v>53</v>
      </c>
      <c r="E358" s="10" t="s">
        <v>11</v>
      </c>
      <c r="F358" s="10" t="s">
        <v>117</v>
      </c>
      <c r="G358" s="10" t="s">
        <v>118</v>
      </c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" customHeight="1" x14ac:dyDescent="0.25">
      <c r="A359" s="10">
        <v>959</v>
      </c>
      <c r="B359" s="11" t="s">
        <v>425</v>
      </c>
      <c r="C359" s="10">
        <v>8</v>
      </c>
      <c r="D359" s="10" t="s">
        <v>53</v>
      </c>
      <c r="E359" s="10" t="s">
        <v>11</v>
      </c>
      <c r="F359" s="10" t="s">
        <v>117</v>
      </c>
      <c r="G359" s="10" t="s">
        <v>118</v>
      </c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" customHeight="1" x14ac:dyDescent="0.25">
      <c r="A360" s="10">
        <v>960</v>
      </c>
      <c r="B360" s="11" t="s">
        <v>426</v>
      </c>
      <c r="C360" s="10">
        <v>8</v>
      </c>
      <c r="D360" s="10" t="s">
        <v>53</v>
      </c>
      <c r="E360" s="10" t="s">
        <v>11</v>
      </c>
      <c r="F360" s="10" t="s">
        <v>117</v>
      </c>
      <c r="G360" s="10" t="s">
        <v>118</v>
      </c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" customHeight="1" x14ac:dyDescent="0.25">
      <c r="A361" s="10">
        <v>961</v>
      </c>
      <c r="B361" s="11" t="s">
        <v>427</v>
      </c>
      <c r="C361" s="10">
        <v>8</v>
      </c>
      <c r="D361" s="10" t="s">
        <v>53</v>
      </c>
      <c r="E361" s="10" t="s">
        <v>11</v>
      </c>
      <c r="F361" s="10" t="s">
        <v>117</v>
      </c>
      <c r="G361" s="10" t="s">
        <v>118</v>
      </c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" customHeight="1" x14ac:dyDescent="0.25">
      <c r="A362" s="10">
        <v>962</v>
      </c>
      <c r="B362" s="11" t="s">
        <v>428</v>
      </c>
      <c r="C362" s="10">
        <v>8</v>
      </c>
      <c r="D362" s="10" t="s">
        <v>53</v>
      </c>
      <c r="E362" s="10" t="s">
        <v>11</v>
      </c>
      <c r="F362" s="10" t="s">
        <v>117</v>
      </c>
      <c r="G362" s="10" t="s">
        <v>118</v>
      </c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" customHeight="1" x14ac:dyDescent="0.25">
      <c r="A363" s="10">
        <v>963</v>
      </c>
      <c r="B363" s="11" t="s">
        <v>429</v>
      </c>
      <c r="C363" s="10">
        <v>8</v>
      </c>
      <c r="D363" s="10" t="s">
        <v>53</v>
      </c>
      <c r="E363" s="10" t="s">
        <v>11</v>
      </c>
      <c r="F363" s="10" t="s">
        <v>117</v>
      </c>
      <c r="G363" s="10" t="s">
        <v>118</v>
      </c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" customHeight="1" x14ac:dyDescent="0.25">
      <c r="A364" s="10">
        <v>964</v>
      </c>
      <c r="B364" s="11" t="s">
        <v>430</v>
      </c>
      <c r="C364" s="10">
        <v>7</v>
      </c>
      <c r="D364" s="10" t="s">
        <v>53</v>
      </c>
      <c r="E364" s="10" t="s">
        <v>67</v>
      </c>
      <c r="F364" s="10" t="s">
        <v>117</v>
      </c>
      <c r="G364" s="10" t="s">
        <v>131</v>
      </c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" customHeight="1" x14ac:dyDescent="0.25">
      <c r="A365" s="10">
        <v>965</v>
      </c>
      <c r="B365" s="11" t="s">
        <v>431</v>
      </c>
      <c r="C365" s="10">
        <v>7</v>
      </c>
      <c r="D365" s="10" t="s">
        <v>53</v>
      </c>
      <c r="E365" s="10" t="s">
        <v>67</v>
      </c>
      <c r="F365" s="10" t="s">
        <v>117</v>
      </c>
      <c r="G365" s="10" t="s">
        <v>131</v>
      </c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" customHeight="1" x14ac:dyDescent="0.25">
      <c r="A366" s="10">
        <v>966</v>
      </c>
      <c r="B366" s="11" t="s">
        <v>432</v>
      </c>
      <c r="C366" s="10">
        <v>7</v>
      </c>
      <c r="D366" s="10" t="s">
        <v>53</v>
      </c>
      <c r="E366" s="10" t="s">
        <v>67</v>
      </c>
      <c r="F366" s="10" t="s">
        <v>117</v>
      </c>
      <c r="G366" s="10" t="s">
        <v>131</v>
      </c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" customHeight="1" x14ac:dyDescent="0.25">
      <c r="A367" s="10">
        <v>967</v>
      </c>
      <c r="B367" s="11" t="s">
        <v>433</v>
      </c>
      <c r="C367" s="10">
        <v>7</v>
      </c>
      <c r="D367" s="10" t="s">
        <v>53</v>
      </c>
      <c r="E367" s="10" t="s">
        <v>67</v>
      </c>
      <c r="F367" s="10" t="s">
        <v>117</v>
      </c>
      <c r="G367" s="10" t="s">
        <v>131</v>
      </c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" customHeight="1" x14ac:dyDescent="0.25">
      <c r="A368" s="10">
        <v>968</v>
      </c>
      <c r="B368" s="11" t="s">
        <v>434</v>
      </c>
      <c r="C368" s="10">
        <v>7</v>
      </c>
      <c r="D368" s="10" t="s">
        <v>53</v>
      </c>
      <c r="E368" s="10" t="s">
        <v>67</v>
      </c>
      <c r="F368" s="10" t="s">
        <v>117</v>
      </c>
      <c r="G368" s="10" t="s">
        <v>131</v>
      </c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" customHeight="1" x14ac:dyDescent="0.25">
      <c r="A369" s="10">
        <v>969</v>
      </c>
      <c r="B369" s="11" t="s">
        <v>435</v>
      </c>
      <c r="C369" s="10">
        <v>8</v>
      </c>
      <c r="D369" s="10" t="s">
        <v>53</v>
      </c>
      <c r="E369" s="10" t="s">
        <v>67</v>
      </c>
      <c r="F369" s="10" t="s">
        <v>117</v>
      </c>
      <c r="G369" s="10" t="s">
        <v>131</v>
      </c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" customHeight="1" x14ac:dyDescent="0.25">
      <c r="A370" s="10">
        <v>970</v>
      </c>
      <c r="B370" s="11" t="s">
        <v>436</v>
      </c>
      <c r="C370" s="10">
        <v>8</v>
      </c>
      <c r="D370" s="10" t="s">
        <v>53</v>
      </c>
      <c r="E370" s="10" t="s">
        <v>67</v>
      </c>
      <c r="F370" s="10" t="s">
        <v>117</v>
      </c>
      <c r="G370" s="10" t="s">
        <v>131</v>
      </c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" customHeight="1" x14ac:dyDescent="0.25">
      <c r="A371" s="10">
        <v>971</v>
      </c>
      <c r="B371" s="11" t="s">
        <v>437</v>
      </c>
      <c r="C371" s="10">
        <v>8</v>
      </c>
      <c r="D371" s="10" t="s">
        <v>53</v>
      </c>
      <c r="E371" s="10" t="s">
        <v>67</v>
      </c>
      <c r="F371" s="10" t="s">
        <v>117</v>
      </c>
      <c r="G371" s="10" t="s">
        <v>131</v>
      </c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" customHeight="1" x14ac:dyDescent="0.25">
      <c r="A372" s="10">
        <v>972</v>
      </c>
      <c r="B372" s="11" t="s">
        <v>438</v>
      </c>
      <c r="C372" s="10">
        <v>8</v>
      </c>
      <c r="D372" s="10" t="s">
        <v>53</v>
      </c>
      <c r="E372" s="10" t="s">
        <v>67</v>
      </c>
      <c r="F372" s="10" t="s">
        <v>117</v>
      </c>
      <c r="G372" s="10" t="s">
        <v>131</v>
      </c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" customHeight="1" x14ac:dyDescent="0.25">
      <c r="A373" s="10">
        <v>973</v>
      </c>
      <c r="B373" s="11" t="s">
        <v>439</v>
      </c>
      <c r="C373" s="10">
        <v>8</v>
      </c>
      <c r="D373" s="10" t="s">
        <v>53</v>
      </c>
      <c r="E373" s="10" t="s">
        <v>67</v>
      </c>
      <c r="F373" s="10" t="s">
        <v>117</v>
      </c>
      <c r="G373" s="10" t="s">
        <v>131</v>
      </c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" customHeight="1" x14ac:dyDescent="0.25">
      <c r="A374" s="10">
        <v>974</v>
      </c>
      <c r="B374" s="11" t="s">
        <v>440</v>
      </c>
      <c r="C374" s="10">
        <v>8</v>
      </c>
      <c r="D374" s="10" t="s">
        <v>53</v>
      </c>
      <c r="E374" s="10" t="s">
        <v>67</v>
      </c>
      <c r="F374" s="10" t="s">
        <v>117</v>
      </c>
      <c r="G374" s="10" t="s">
        <v>131</v>
      </c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" customHeight="1" x14ac:dyDescent="0.25">
      <c r="A375" s="10">
        <v>975</v>
      </c>
      <c r="B375" s="11" t="s">
        <v>441</v>
      </c>
      <c r="C375" s="10">
        <v>8</v>
      </c>
      <c r="D375" s="10" t="s">
        <v>53</v>
      </c>
      <c r="E375" s="10" t="s">
        <v>67</v>
      </c>
      <c r="F375" s="10" t="s">
        <v>117</v>
      </c>
      <c r="G375" s="10" t="s">
        <v>131</v>
      </c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" customHeight="1" x14ac:dyDescent="0.25">
      <c r="A376" s="10">
        <v>1250</v>
      </c>
      <c r="B376" s="29" t="s">
        <v>442</v>
      </c>
      <c r="C376" s="10">
        <v>1</v>
      </c>
      <c r="D376" s="18" t="s">
        <v>65</v>
      </c>
      <c r="E376" s="10" t="s">
        <v>11</v>
      </c>
      <c r="F376" s="12" t="s">
        <v>12</v>
      </c>
      <c r="G376" s="10" t="s">
        <v>13</v>
      </c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" customHeight="1" x14ac:dyDescent="0.25">
      <c r="A377" s="10">
        <v>1251</v>
      </c>
      <c r="B377" s="29" t="s">
        <v>443</v>
      </c>
      <c r="C377" s="10">
        <v>2</v>
      </c>
      <c r="D377" s="18" t="s">
        <v>65</v>
      </c>
      <c r="E377" s="10" t="s">
        <v>11</v>
      </c>
      <c r="F377" s="12" t="s">
        <v>12</v>
      </c>
      <c r="G377" s="10" t="s">
        <v>13</v>
      </c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" customHeight="1" x14ac:dyDescent="0.25">
      <c r="A378" s="10">
        <v>1252</v>
      </c>
      <c r="B378" s="29" t="s">
        <v>444</v>
      </c>
      <c r="C378" s="10">
        <v>2</v>
      </c>
      <c r="D378" s="18" t="s">
        <v>65</v>
      </c>
      <c r="E378" s="10" t="s">
        <v>11</v>
      </c>
      <c r="F378" s="12" t="s">
        <v>12</v>
      </c>
      <c r="G378" s="10" t="s">
        <v>13</v>
      </c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" customHeight="1" x14ac:dyDescent="0.25">
      <c r="A379" s="10">
        <v>1253</v>
      </c>
      <c r="B379" s="29" t="s">
        <v>445</v>
      </c>
      <c r="C379" s="10">
        <v>2</v>
      </c>
      <c r="D379" s="18" t="s">
        <v>65</v>
      </c>
      <c r="E379" s="10" t="s">
        <v>11</v>
      </c>
      <c r="F379" s="12" t="s">
        <v>12</v>
      </c>
      <c r="G379" s="10" t="s">
        <v>13</v>
      </c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" customHeight="1" x14ac:dyDescent="0.25">
      <c r="A380" s="10">
        <v>1254</v>
      </c>
      <c r="B380" s="29" t="s">
        <v>446</v>
      </c>
      <c r="C380" s="10">
        <v>3</v>
      </c>
      <c r="D380" s="18" t="s">
        <v>65</v>
      </c>
      <c r="E380" s="10" t="s">
        <v>11</v>
      </c>
      <c r="F380" s="12" t="s">
        <v>12</v>
      </c>
      <c r="G380" s="10" t="s">
        <v>13</v>
      </c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" customHeight="1" x14ac:dyDescent="0.25">
      <c r="A381" s="10">
        <v>1255</v>
      </c>
      <c r="B381" s="29" t="s">
        <v>447</v>
      </c>
      <c r="C381" s="10">
        <v>3</v>
      </c>
      <c r="D381" s="18" t="s">
        <v>65</v>
      </c>
      <c r="E381" s="10" t="s">
        <v>11</v>
      </c>
      <c r="F381" s="12" t="s">
        <v>12</v>
      </c>
      <c r="G381" s="10" t="s">
        <v>13</v>
      </c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" customHeight="1" x14ac:dyDescent="0.25">
      <c r="A382" s="10">
        <v>1256</v>
      </c>
      <c r="B382" s="29" t="s">
        <v>448</v>
      </c>
      <c r="C382" s="10">
        <v>4</v>
      </c>
      <c r="D382" s="18" t="s">
        <v>65</v>
      </c>
      <c r="E382" s="10" t="s">
        <v>11</v>
      </c>
      <c r="F382" s="12" t="s">
        <v>12</v>
      </c>
      <c r="G382" s="10" t="s">
        <v>13</v>
      </c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" customHeight="1" x14ac:dyDescent="0.25">
      <c r="A383" s="10">
        <v>1257</v>
      </c>
      <c r="B383" s="29" t="s">
        <v>449</v>
      </c>
      <c r="C383" s="10">
        <v>1</v>
      </c>
      <c r="D383" s="18" t="s">
        <v>65</v>
      </c>
      <c r="E383" s="10" t="s">
        <v>67</v>
      </c>
      <c r="F383" s="12" t="s">
        <v>12</v>
      </c>
      <c r="G383" s="18" t="s">
        <v>68</v>
      </c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" customHeight="1" x14ac:dyDescent="0.25">
      <c r="A384" s="10">
        <v>1258</v>
      </c>
      <c r="B384" s="29" t="s">
        <v>450</v>
      </c>
      <c r="C384" s="10">
        <v>1</v>
      </c>
      <c r="D384" s="18" t="s">
        <v>65</v>
      </c>
      <c r="E384" s="10" t="s">
        <v>67</v>
      </c>
      <c r="F384" s="12" t="s">
        <v>12</v>
      </c>
      <c r="G384" s="18" t="s">
        <v>68</v>
      </c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" customHeight="1" x14ac:dyDescent="0.25">
      <c r="A385" s="10">
        <v>1259</v>
      </c>
      <c r="B385" s="29" t="s">
        <v>451</v>
      </c>
      <c r="C385" s="10">
        <v>1</v>
      </c>
      <c r="D385" s="18" t="s">
        <v>65</v>
      </c>
      <c r="E385" s="10" t="s">
        <v>67</v>
      </c>
      <c r="F385" s="12" t="s">
        <v>12</v>
      </c>
      <c r="G385" s="18" t="s">
        <v>68</v>
      </c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" customHeight="1" x14ac:dyDescent="0.25">
      <c r="A386" s="10">
        <v>1260</v>
      </c>
      <c r="B386" s="29" t="s">
        <v>452</v>
      </c>
      <c r="C386" s="10">
        <v>1</v>
      </c>
      <c r="D386" s="18" t="s">
        <v>65</v>
      </c>
      <c r="E386" s="10" t="s">
        <v>67</v>
      </c>
      <c r="F386" s="12" t="s">
        <v>12</v>
      </c>
      <c r="G386" s="18" t="s">
        <v>68</v>
      </c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" customHeight="1" x14ac:dyDescent="0.25">
      <c r="A387" s="10">
        <v>1261</v>
      </c>
      <c r="B387" s="29" t="s">
        <v>453</v>
      </c>
      <c r="C387" s="10">
        <v>2</v>
      </c>
      <c r="D387" s="18" t="s">
        <v>65</v>
      </c>
      <c r="E387" s="10" t="s">
        <v>67</v>
      </c>
      <c r="F387" s="12" t="s">
        <v>12</v>
      </c>
      <c r="G387" s="18" t="s">
        <v>68</v>
      </c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" customHeight="1" x14ac:dyDescent="0.25">
      <c r="A388" s="10">
        <v>1262</v>
      </c>
      <c r="B388" s="29" t="s">
        <v>454</v>
      </c>
      <c r="C388" s="10">
        <v>2</v>
      </c>
      <c r="D388" s="18" t="s">
        <v>65</v>
      </c>
      <c r="E388" s="10" t="s">
        <v>67</v>
      </c>
      <c r="F388" s="12" t="s">
        <v>12</v>
      </c>
      <c r="G388" s="18" t="s">
        <v>68</v>
      </c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" customHeight="1" x14ac:dyDescent="0.25">
      <c r="A389" s="10">
        <v>1263</v>
      </c>
      <c r="B389" s="29" t="s">
        <v>455</v>
      </c>
      <c r="C389" s="10">
        <v>3</v>
      </c>
      <c r="D389" s="18" t="s">
        <v>65</v>
      </c>
      <c r="E389" s="10" t="s">
        <v>67</v>
      </c>
      <c r="F389" s="12" t="s">
        <v>12</v>
      </c>
      <c r="G389" s="18" t="s">
        <v>68</v>
      </c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" customHeight="1" x14ac:dyDescent="0.25">
      <c r="A390" s="10">
        <v>1264</v>
      </c>
      <c r="B390" s="29" t="s">
        <v>456</v>
      </c>
      <c r="C390" s="10">
        <v>4</v>
      </c>
      <c r="D390" s="18" t="s">
        <v>65</v>
      </c>
      <c r="E390" s="10" t="s">
        <v>67</v>
      </c>
      <c r="F390" s="12" t="s">
        <v>12</v>
      </c>
      <c r="G390" s="18" t="s">
        <v>68</v>
      </c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" customHeight="1" x14ac:dyDescent="0.25">
      <c r="A391" s="10">
        <v>1265</v>
      </c>
      <c r="B391" s="29" t="s">
        <v>457</v>
      </c>
      <c r="C391" s="10">
        <v>4</v>
      </c>
      <c r="D391" s="18" t="s">
        <v>65</v>
      </c>
      <c r="E391" s="10" t="s">
        <v>67</v>
      </c>
      <c r="F391" s="12" t="s">
        <v>12</v>
      </c>
      <c r="G391" s="18" t="s">
        <v>68</v>
      </c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" customHeight="1" x14ac:dyDescent="0.25">
      <c r="A392" s="10">
        <v>1266</v>
      </c>
      <c r="B392" s="29" t="s">
        <v>458</v>
      </c>
      <c r="C392" s="10">
        <v>4</v>
      </c>
      <c r="D392" s="18" t="s">
        <v>65</v>
      </c>
      <c r="E392" s="10" t="s">
        <v>67</v>
      </c>
      <c r="F392" s="12" t="s">
        <v>12</v>
      </c>
      <c r="G392" s="18" t="s">
        <v>68</v>
      </c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" customHeight="1" x14ac:dyDescent="0.25">
      <c r="A393" s="10">
        <v>1267</v>
      </c>
      <c r="B393" s="29" t="s">
        <v>459</v>
      </c>
      <c r="C393" s="10">
        <v>5</v>
      </c>
      <c r="D393" s="18" t="s">
        <v>65</v>
      </c>
      <c r="E393" s="10" t="s">
        <v>11</v>
      </c>
      <c r="F393" s="18" t="s">
        <v>91</v>
      </c>
      <c r="G393" s="10" t="s">
        <v>92</v>
      </c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" customHeight="1" x14ac:dyDescent="0.25">
      <c r="A394" s="10">
        <v>1268</v>
      </c>
      <c r="B394" s="29" t="s">
        <v>460</v>
      </c>
      <c r="C394" s="10">
        <v>5</v>
      </c>
      <c r="D394" s="18" t="s">
        <v>65</v>
      </c>
      <c r="E394" s="10" t="s">
        <v>11</v>
      </c>
      <c r="F394" s="18" t="s">
        <v>91</v>
      </c>
      <c r="G394" s="10" t="s">
        <v>92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" customHeight="1" x14ac:dyDescent="0.25">
      <c r="A395" s="10">
        <v>1269</v>
      </c>
      <c r="B395" s="29" t="s">
        <v>461</v>
      </c>
      <c r="C395" s="10">
        <v>5</v>
      </c>
      <c r="D395" s="18" t="s">
        <v>65</v>
      </c>
      <c r="E395" s="10" t="s">
        <v>11</v>
      </c>
      <c r="F395" s="18" t="s">
        <v>91</v>
      </c>
      <c r="G395" s="10" t="s">
        <v>92</v>
      </c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" customHeight="1" x14ac:dyDescent="0.25">
      <c r="A396" s="10">
        <v>1270</v>
      </c>
      <c r="B396" s="29" t="s">
        <v>462</v>
      </c>
      <c r="C396" s="10">
        <v>5</v>
      </c>
      <c r="D396" s="18" t="s">
        <v>65</v>
      </c>
      <c r="E396" s="10" t="s">
        <v>11</v>
      </c>
      <c r="F396" s="18" t="s">
        <v>91</v>
      </c>
      <c r="G396" s="10" t="s">
        <v>92</v>
      </c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" customHeight="1" x14ac:dyDescent="0.25">
      <c r="A397" s="10">
        <v>1271</v>
      </c>
      <c r="B397" s="29" t="s">
        <v>463</v>
      </c>
      <c r="C397" s="10">
        <v>5</v>
      </c>
      <c r="D397" s="18" t="s">
        <v>65</v>
      </c>
      <c r="E397" s="10" t="s">
        <v>11</v>
      </c>
      <c r="F397" s="18" t="s">
        <v>91</v>
      </c>
      <c r="G397" s="10" t="s">
        <v>92</v>
      </c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 x14ac:dyDescent="0.25">
      <c r="A398" s="10">
        <v>1272</v>
      </c>
      <c r="B398" s="29" t="s">
        <v>464</v>
      </c>
      <c r="C398" s="10">
        <v>5</v>
      </c>
      <c r="D398" s="18" t="s">
        <v>65</v>
      </c>
      <c r="E398" s="10" t="s">
        <v>11</v>
      </c>
      <c r="F398" s="18" t="s">
        <v>91</v>
      </c>
      <c r="G398" s="10" t="s">
        <v>92</v>
      </c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" customHeight="1" x14ac:dyDescent="0.25">
      <c r="A399" s="10">
        <v>1273</v>
      </c>
      <c r="B399" s="29" t="s">
        <v>465</v>
      </c>
      <c r="C399" s="10">
        <v>5</v>
      </c>
      <c r="D399" s="18" t="s">
        <v>65</v>
      </c>
      <c r="E399" s="10" t="s">
        <v>11</v>
      </c>
      <c r="F399" s="18" t="s">
        <v>91</v>
      </c>
      <c r="G399" s="10" t="s">
        <v>92</v>
      </c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" customHeight="1" x14ac:dyDescent="0.25">
      <c r="A400" s="10">
        <v>1274</v>
      </c>
      <c r="B400" s="29" t="s">
        <v>466</v>
      </c>
      <c r="C400" s="10">
        <v>6</v>
      </c>
      <c r="D400" s="18" t="s">
        <v>65</v>
      </c>
      <c r="E400" s="10" t="s">
        <v>11</v>
      </c>
      <c r="F400" s="18" t="s">
        <v>91</v>
      </c>
      <c r="G400" s="10" t="s">
        <v>92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" customHeight="1" x14ac:dyDescent="0.25">
      <c r="A401" s="10">
        <v>1275</v>
      </c>
      <c r="B401" s="29" t="s">
        <v>467</v>
      </c>
      <c r="C401" s="10">
        <v>5</v>
      </c>
      <c r="D401" s="18" t="s">
        <v>65</v>
      </c>
      <c r="E401" s="10" t="s">
        <v>67</v>
      </c>
      <c r="F401" s="18" t="s">
        <v>91</v>
      </c>
      <c r="G401" s="18" t="s">
        <v>106</v>
      </c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" customHeight="1" x14ac:dyDescent="0.25">
      <c r="A402" s="10">
        <v>1276</v>
      </c>
      <c r="B402" s="29" t="s">
        <v>468</v>
      </c>
      <c r="C402" s="10">
        <v>5</v>
      </c>
      <c r="D402" s="18" t="s">
        <v>65</v>
      </c>
      <c r="E402" s="10" t="s">
        <v>67</v>
      </c>
      <c r="F402" s="18" t="s">
        <v>91</v>
      </c>
      <c r="G402" s="18" t="s">
        <v>106</v>
      </c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" customHeight="1" x14ac:dyDescent="0.25">
      <c r="A403" s="10">
        <v>1277</v>
      </c>
      <c r="B403" s="29" t="s">
        <v>469</v>
      </c>
      <c r="C403" s="10">
        <v>5</v>
      </c>
      <c r="D403" s="18" t="s">
        <v>65</v>
      </c>
      <c r="E403" s="10" t="s">
        <v>67</v>
      </c>
      <c r="F403" s="18" t="s">
        <v>91</v>
      </c>
      <c r="G403" s="18" t="s">
        <v>106</v>
      </c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" customHeight="1" x14ac:dyDescent="0.25">
      <c r="A404" s="10">
        <v>1278</v>
      </c>
      <c r="B404" s="29" t="s">
        <v>470</v>
      </c>
      <c r="C404" s="10">
        <v>5</v>
      </c>
      <c r="D404" s="18" t="s">
        <v>65</v>
      </c>
      <c r="E404" s="10" t="s">
        <v>67</v>
      </c>
      <c r="F404" s="18" t="s">
        <v>91</v>
      </c>
      <c r="G404" s="18" t="s">
        <v>106</v>
      </c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" customHeight="1" x14ac:dyDescent="0.25">
      <c r="A405" s="10">
        <v>1279</v>
      </c>
      <c r="B405" s="29" t="s">
        <v>471</v>
      </c>
      <c r="C405" s="10">
        <v>5</v>
      </c>
      <c r="D405" s="18" t="s">
        <v>65</v>
      </c>
      <c r="E405" s="10" t="s">
        <v>67</v>
      </c>
      <c r="F405" s="18" t="s">
        <v>91</v>
      </c>
      <c r="G405" s="18" t="s">
        <v>106</v>
      </c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" customHeight="1" x14ac:dyDescent="0.25">
      <c r="A406" s="10">
        <v>1280</v>
      </c>
      <c r="B406" s="29" t="s">
        <v>472</v>
      </c>
      <c r="C406" s="10">
        <v>6</v>
      </c>
      <c r="D406" s="18" t="s">
        <v>65</v>
      </c>
      <c r="E406" s="10" t="s">
        <v>67</v>
      </c>
      <c r="F406" s="18" t="s">
        <v>91</v>
      </c>
      <c r="G406" s="18" t="s">
        <v>106</v>
      </c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" customHeight="1" x14ac:dyDescent="0.25">
      <c r="A407" s="10">
        <v>1281</v>
      </c>
      <c r="B407" s="29" t="s">
        <v>473</v>
      </c>
      <c r="C407" s="10">
        <v>7</v>
      </c>
      <c r="D407" s="18" t="s">
        <v>65</v>
      </c>
      <c r="E407" s="10" t="s">
        <v>11</v>
      </c>
      <c r="F407" s="30" t="s">
        <v>117</v>
      </c>
      <c r="G407" s="10" t="s">
        <v>118</v>
      </c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" customHeight="1" x14ac:dyDescent="0.25">
      <c r="A408" s="10">
        <v>1282</v>
      </c>
      <c r="B408" s="29" t="s">
        <v>474</v>
      </c>
      <c r="C408" s="10">
        <v>7</v>
      </c>
      <c r="D408" s="18" t="s">
        <v>65</v>
      </c>
      <c r="E408" s="10" t="s">
        <v>11</v>
      </c>
      <c r="F408" s="30" t="s">
        <v>117</v>
      </c>
      <c r="G408" s="10" t="s">
        <v>118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" customHeight="1" x14ac:dyDescent="0.25">
      <c r="A409" s="10">
        <v>1283</v>
      </c>
      <c r="B409" s="29" t="s">
        <v>475</v>
      </c>
      <c r="C409" s="10">
        <v>8</v>
      </c>
      <c r="D409" s="18" t="s">
        <v>65</v>
      </c>
      <c r="E409" s="10" t="s">
        <v>11</v>
      </c>
      <c r="F409" s="30" t="s">
        <v>117</v>
      </c>
      <c r="G409" s="10" t="s">
        <v>118</v>
      </c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" customHeight="1" x14ac:dyDescent="0.25">
      <c r="A410" s="10">
        <v>1284</v>
      </c>
      <c r="B410" s="29" t="s">
        <v>476</v>
      </c>
      <c r="C410" s="10">
        <v>7</v>
      </c>
      <c r="D410" s="18" t="s">
        <v>65</v>
      </c>
      <c r="E410" s="10" t="s">
        <v>67</v>
      </c>
      <c r="F410" s="30" t="s">
        <v>117</v>
      </c>
      <c r="G410" s="10" t="s">
        <v>131</v>
      </c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" customHeight="1" x14ac:dyDescent="0.25">
      <c r="A411" s="10">
        <v>1290</v>
      </c>
      <c r="B411" s="29" t="s">
        <v>477</v>
      </c>
      <c r="C411" s="12">
        <v>0</v>
      </c>
      <c r="D411" s="10" t="s">
        <v>70</v>
      </c>
      <c r="E411" s="12" t="s">
        <v>11</v>
      </c>
      <c r="F411" s="12" t="s">
        <v>12</v>
      </c>
      <c r="G411" s="10" t="s">
        <v>13</v>
      </c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" customHeight="1" x14ac:dyDescent="0.25">
      <c r="A412" s="10">
        <v>1291</v>
      </c>
      <c r="B412" s="29" t="s">
        <v>478</v>
      </c>
      <c r="C412" s="12">
        <v>2</v>
      </c>
      <c r="D412" s="10" t="s">
        <v>70</v>
      </c>
      <c r="E412" s="12" t="s">
        <v>11</v>
      </c>
      <c r="F412" s="12" t="s">
        <v>12</v>
      </c>
      <c r="G412" s="12" t="s">
        <v>13</v>
      </c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" customHeight="1" x14ac:dyDescent="0.25">
      <c r="A413" s="10">
        <v>1292</v>
      </c>
      <c r="B413" s="29" t="s">
        <v>479</v>
      </c>
      <c r="C413" s="12">
        <v>2</v>
      </c>
      <c r="D413" s="10" t="s">
        <v>70</v>
      </c>
      <c r="E413" s="12" t="s">
        <v>11</v>
      </c>
      <c r="F413" s="12" t="s">
        <v>12</v>
      </c>
      <c r="G413" s="12" t="s">
        <v>13</v>
      </c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" customHeight="1" x14ac:dyDescent="0.25">
      <c r="A414" s="10">
        <v>1293</v>
      </c>
      <c r="B414" s="29" t="s">
        <v>480</v>
      </c>
      <c r="C414" s="12">
        <v>3</v>
      </c>
      <c r="D414" s="10" t="s">
        <v>70</v>
      </c>
      <c r="E414" s="12" t="s">
        <v>11</v>
      </c>
      <c r="F414" s="12" t="s">
        <v>12</v>
      </c>
      <c r="G414" s="12" t="s">
        <v>13</v>
      </c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" customHeight="1" x14ac:dyDescent="0.25">
      <c r="A415" s="10">
        <v>1294</v>
      </c>
      <c r="B415" s="29" t="s">
        <v>481</v>
      </c>
      <c r="C415" s="12">
        <v>0</v>
      </c>
      <c r="D415" s="10" t="s">
        <v>70</v>
      </c>
      <c r="E415" s="12" t="s">
        <v>67</v>
      </c>
      <c r="F415" s="12" t="s">
        <v>12</v>
      </c>
      <c r="G415" s="12" t="s">
        <v>68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" customHeight="1" x14ac:dyDescent="0.25">
      <c r="A416" s="10">
        <v>1295</v>
      </c>
      <c r="B416" s="29" t="s">
        <v>482</v>
      </c>
      <c r="C416" s="12">
        <v>1</v>
      </c>
      <c r="D416" s="10" t="s">
        <v>70</v>
      </c>
      <c r="E416" s="12" t="s">
        <v>67</v>
      </c>
      <c r="F416" s="12" t="s">
        <v>12</v>
      </c>
      <c r="G416" s="12" t="s">
        <v>68</v>
      </c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" customHeight="1" x14ac:dyDescent="0.25">
      <c r="A417" s="10">
        <v>1296</v>
      </c>
      <c r="B417" s="29" t="s">
        <v>483</v>
      </c>
      <c r="C417" s="12">
        <v>1</v>
      </c>
      <c r="D417" s="10" t="s">
        <v>70</v>
      </c>
      <c r="E417" s="12" t="s">
        <v>67</v>
      </c>
      <c r="F417" s="12" t="s">
        <v>12</v>
      </c>
      <c r="G417" s="12" t="s">
        <v>68</v>
      </c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" customHeight="1" x14ac:dyDescent="0.25">
      <c r="A418" s="10">
        <v>1297</v>
      </c>
      <c r="B418" s="29" t="s">
        <v>484</v>
      </c>
      <c r="C418" s="12">
        <v>2</v>
      </c>
      <c r="D418" s="10" t="s">
        <v>70</v>
      </c>
      <c r="E418" s="12" t="s">
        <v>67</v>
      </c>
      <c r="F418" s="12" t="s">
        <v>12</v>
      </c>
      <c r="G418" s="12" t="s">
        <v>68</v>
      </c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" customHeight="1" x14ac:dyDescent="0.25">
      <c r="A419" s="10">
        <v>1298</v>
      </c>
      <c r="B419" s="29" t="s">
        <v>485</v>
      </c>
      <c r="C419" s="12">
        <v>2</v>
      </c>
      <c r="D419" s="10" t="s">
        <v>70</v>
      </c>
      <c r="E419" s="12" t="s">
        <v>67</v>
      </c>
      <c r="F419" s="12" t="s">
        <v>12</v>
      </c>
      <c r="G419" s="12" t="s">
        <v>68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" customHeight="1" x14ac:dyDescent="0.25">
      <c r="A420" s="10">
        <v>1299</v>
      </c>
      <c r="B420" s="29" t="s">
        <v>486</v>
      </c>
      <c r="C420" s="12">
        <v>2</v>
      </c>
      <c r="D420" s="10" t="s">
        <v>70</v>
      </c>
      <c r="E420" s="12" t="s">
        <v>67</v>
      </c>
      <c r="F420" s="12" t="s">
        <v>12</v>
      </c>
      <c r="G420" s="12" t="s">
        <v>68</v>
      </c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" customHeight="1" x14ac:dyDescent="0.25">
      <c r="A421" s="10">
        <v>1300</v>
      </c>
      <c r="B421" s="29" t="s">
        <v>487</v>
      </c>
      <c r="C421" s="12">
        <v>2</v>
      </c>
      <c r="D421" s="10" t="s">
        <v>70</v>
      </c>
      <c r="E421" s="12" t="s">
        <v>67</v>
      </c>
      <c r="F421" s="12" t="s">
        <v>12</v>
      </c>
      <c r="G421" s="12" t="s">
        <v>68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" customHeight="1" x14ac:dyDescent="0.25">
      <c r="A422" s="10">
        <v>1301</v>
      </c>
      <c r="B422" s="29" t="s">
        <v>488</v>
      </c>
      <c r="C422" s="12">
        <v>3</v>
      </c>
      <c r="D422" s="10" t="s">
        <v>70</v>
      </c>
      <c r="E422" s="12" t="s">
        <v>67</v>
      </c>
      <c r="F422" s="12" t="s">
        <v>12</v>
      </c>
      <c r="G422" s="12" t="s">
        <v>68</v>
      </c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" customHeight="1" x14ac:dyDescent="0.25">
      <c r="A423" s="10">
        <v>1302</v>
      </c>
      <c r="B423" s="29" t="s">
        <v>489</v>
      </c>
      <c r="C423" s="12">
        <v>4</v>
      </c>
      <c r="D423" s="10" t="s">
        <v>70</v>
      </c>
      <c r="E423" s="12" t="s">
        <v>67</v>
      </c>
      <c r="F423" s="12" t="s">
        <v>12</v>
      </c>
      <c r="G423" s="12" t="s">
        <v>68</v>
      </c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" customHeight="1" x14ac:dyDescent="0.25">
      <c r="A424" s="10">
        <v>1303</v>
      </c>
      <c r="B424" s="29" t="s">
        <v>490</v>
      </c>
      <c r="C424" s="12">
        <v>4</v>
      </c>
      <c r="D424" s="10" t="s">
        <v>70</v>
      </c>
      <c r="E424" s="12" t="s">
        <v>67</v>
      </c>
      <c r="F424" s="12" t="s">
        <v>12</v>
      </c>
      <c r="G424" s="12" t="s">
        <v>68</v>
      </c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" customHeight="1" x14ac:dyDescent="0.25">
      <c r="A425" s="10">
        <v>1304</v>
      </c>
      <c r="B425" s="29" t="s">
        <v>491</v>
      </c>
      <c r="C425" s="12">
        <v>1</v>
      </c>
      <c r="D425" s="10" t="s">
        <v>70</v>
      </c>
      <c r="E425" s="12" t="s">
        <v>11</v>
      </c>
      <c r="F425" s="12" t="s">
        <v>12</v>
      </c>
      <c r="G425" s="12" t="s">
        <v>68</v>
      </c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" customHeight="1" x14ac:dyDescent="0.25">
      <c r="A426" s="10">
        <v>1305</v>
      </c>
      <c r="B426" s="29" t="s">
        <v>492</v>
      </c>
      <c r="C426" s="12">
        <v>3</v>
      </c>
      <c r="D426" s="10" t="s">
        <v>70</v>
      </c>
      <c r="E426" s="12" t="s">
        <v>67</v>
      </c>
      <c r="F426" s="12" t="s">
        <v>12</v>
      </c>
      <c r="G426" s="12" t="s">
        <v>251</v>
      </c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" customHeight="1" x14ac:dyDescent="0.25">
      <c r="A427" s="10">
        <v>1306</v>
      </c>
      <c r="B427" s="29" t="s">
        <v>493</v>
      </c>
      <c r="C427" s="12">
        <v>5</v>
      </c>
      <c r="D427" s="10" t="s">
        <v>70</v>
      </c>
      <c r="E427" s="12" t="s">
        <v>11</v>
      </c>
      <c r="F427" s="12" t="s">
        <v>91</v>
      </c>
      <c r="G427" s="12" t="s">
        <v>92</v>
      </c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" customHeight="1" x14ac:dyDescent="0.25">
      <c r="A428" s="10">
        <v>1307</v>
      </c>
      <c r="B428" s="29" t="s">
        <v>494</v>
      </c>
      <c r="C428" s="12">
        <v>5</v>
      </c>
      <c r="D428" s="10" t="s">
        <v>70</v>
      </c>
      <c r="E428" s="12" t="s">
        <v>11</v>
      </c>
      <c r="F428" s="12" t="s">
        <v>91</v>
      </c>
      <c r="G428" s="12" t="s">
        <v>92</v>
      </c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" customHeight="1" x14ac:dyDescent="0.25">
      <c r="A429" s="10">
        <v>1308</v>
      </c>
      <c r="B429" s="29" t="s">
        <v>495</v>
      </c>
      <c r="C429" s="12">
        <v>5</v>
      </c>
      <c r="D429" s="10" t="s">
        <v>70</v>
      </c>
      <c r="E429" s="12" t="s">
        <v>67</v>
      </c>
      <c r="F429" s="12" t="s">
        <v>91</v>
      </c>
      <c r="G429" s="12" t="s">
        <v>106</v>
      </c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" customHeight="1" x14ac:dyDescent="0.25">
      <c r="A430" s="10">
        <v>1309</v>
      </c>
      <c r="B430" s="29" t="s">
        <v>496</v>
      </c>
      <c r="C430" s="12">
        <v>6</v>
      </c>
      <c r="D430" s="10" t="s">
        <v>70</v>
      </c>
      <c r="E430" s="12" t="s">
        <v>67</v>
      </c>
      <c r="F430" s="12" t="s">
        <v>91</v>
      </c>
      <c r="G430" s="12" t="s">
        <v>106</v>
      </c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" customHeight="1" x14ac:dyDescent="0.25">
      <c r="A431" s="10">
        <v>1310</v>
      </c>
      <c r="B431" s="29" t="s">
        <v>497</v>
      </c>
      <c r="C431" s="12">
        <v>6</v>
      </c>
      <c r="D431" s="10" t="s">
        <v>70</v>
      </c>
      <c r="E431" s="12" t="s">
        <v>67</v>
      </c>
      <c r="F431" s="12" t="s">
        <v>91</v>
      </c>
      <c r="G431" s="12" t="s">
        <v>106</v>
      </c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" customHeight="1" x14ac:dyDescent="0.25">
      <c r="A432" s="10">
        <v>1311</v>
      </c>
      <c r="B432" s="29" t="s">
        <v>498</v>
      </c>
      <c r="C432" s="12">
        <v>7</v>
      </c>
      <c r="D432" s="10" t="s">
        <v>70</v>
      </c>
      <c r="E432" s="12" t="s">
        <v>11</v>
      </c>
      <c r="F432" s="12" t="s">
        <v>117</v>
      </c>
      <c r="G432" s="12" t="s">
        <v>118</v>
      </c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" customHeight="1" x14ac:dyDescent="0.25">
      <c r="A433" s="10">
        <v>1312</v>
      </c>
      <c r="B433" s="29" t="s">
        <v>499</v>
      </c>
      <c r="C433" s="12">
        <v>7</v>
      </c>
      <c r="D433" s="10" t="s">
        <v>70</v>
      </c>
      <c r="E433" s="12" t="s">
        <v>11</v>
      </c>
      <c r="F433" s="12" t="s">
        <v>117</v>
      </c>
      <c r="G433" s="12" t="s">
        <v>118</v>
      </c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" customHeight="1" x14ac:dyDescent="0.25">
      <c r="A434" s="10">
        <v>1313</v>
      </c>
      <c r="B434" s="29" t="s">
        <v>500</v>
      </c>
      <c r="C434" s="12">
        <v>7</v>
      </c>
      <c r="D434" s="10" t="s">
        <v>70</v>
      </c>
      <c r="E434" s="12" t="s">
        <v>11</v>
      </c>
      <c r="F434" s="12" t="s">
        <v>117</v>
      </c>
      <c r="G434" s="12" t="s">
        <v>118</v>
      </c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" customHeight="1" x14ac:dyDescent="0.25">
      <c r="A435" s="10">
        <v>1314</v>
      </c>
      <c r="B435" s="29" t="s">
        <v>501</v>
      </c>
      <c r="C435" s="12">
        <v>7</v>
      </c>
      <c r="D435" s="10" t="s">
        <v>70</v>
      </c>
      <c r="E435" s="12" t="s">
        <v>11</v>
      </c>
      <c r="F435" s="12" t="s">
        <v>117</v>
      </c>
      <c r="G435" s="12" t="s">
        <v>118</v>
      </c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" customHeight="1" x14ac:dyDescent="0.25">
      <c r="A436" s="10">
        <v>1315</v>
      </c>
      <c r="B436" s="29" t="s">
        <v>502</v>
      </c>
      <c r="C436" s="12">
        <v>7</v>
      </c>
      <c r="D436" s="10" t="s">
        <v>70</v>
      </c>
      <c r="E436" s="12" t="s">
        <v>67</v>
      </c>
      <c r="F436" s="12" t="s">
        <v>117</v>
      </c>
      <c r="G436" s="10" t="s">
        <v>131</v>
      </c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" customHeight="1" x14ac:dyDescent="0.25">
      <c r="A437" s="10">
        <v>1316</v>
      </c>
      <c r="B437" s="29" t="s">
        <v>503</v>
      </c>
      <c r="C437" s="12">
        <v>7</v>
      </c>
      <c r="D437" s="10" t="s">
        <v>70</v>
      </c>
      <c r="E437" s="12" t="s">
        <v>67</v>
      </c>
      <c r="F437" s="12" t="s">
        <v>117</v>
      </c>
      <c r="G437" s="10" t="s">
        <v>131</v>
      </c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" customHeight="1" x14ac:dyDescent="0.25">
      <c r="A438" s="10">
        <v>1317</v>
      </c>
      <c r="B438" s="29" t="s">
        <v>504</v>
      </c>
      <c r="C438" s="12">
        <v>7</v>
      </c>
      <c r="D438" s="10" t="s">
        <v>70</v>
      </c>
      <c r="E438" s="12" t="s">
        <v>67</v>
      </c>
      <c r="F438" s="12" t="s">
        <v>117</v>
      </c>
      <c r="G438" s="10" t="s">
        <v>131</v>
      </c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" customHeight="1" x14ac:dyDescent="0.25">
      <c r="A439" s="10">
        <v>1400</v>
      </c>
      <c r="B439" s="29" t="s">
        <v>505</v>
      </c>
      <c r="C439" s="10">
        <v>1</v>
      </c>
      <c r="D439" s="10" t="s">
        <v>44</v>
      </c>
      <c r="E439" s="10" t="s">
        <v>11</v>
      </c>
      <c r="F439" s="12" t="s">
        <v>12</v>
      </c>
      <c r="G439" s="10" t="s">
        <v>13</v>
      </c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" customHeight="1" x14ac:dyDescent="0.25">
      <c r="A440" s="10">
        <v>1401</v>
      </c>
      <c r="B440" s="29" t="s">
        <v>506</v>
      </c>
      <c r="C440" s="10">
        <v>2</v>
      </c>
      <c r="D440" s="10" t="s">
        <v>44</v>
      </c>
      <c r="E440" s="10" t="s">
        <v>11</v>
      </c>
      <c r="F440" s="12" t="s">
        <v>12</v>
      </c>
      <c r="G440" s="10" t="s">
        <v>13</v>
      </c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 x14ac:dyDescent="0.25">
      <c r="A441" s="10">
        <v>1402</v>
      </c>
      <c r="B441" s="29" t="s">
        <v>507</v>
      </c>
      <c r="C441" s="10">
        <v>2</v>
      </c>
      <c r="D441" s="10" t="s">
        <v>44</v>
      </c>
      <c r="E441" s="10" t="s">
        <v>11</v>
      </c>
      <c r="F441" s="12" t="s">
        <v>12</v>
      </c>
      <c r="G441" s="10" t="s">
        <v>13</v>
      </c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 x14ac:dyDescent="0.25">
      <c r="A442" s="10">
        <v>1403</v>
      </c>
      <c r="B442" s="29" t="s">
        <v>508</v>
      </c>
      <c r="C442" s="10">
        <v>3</v>
      </c>
      <c r="D442" s="10" t="s">
        <v>44</v>
      </c>
      <c r="E442" s="10" t="s">
        <v>11</v>
      </c>
      <c r="F442" s="12" t="s">
        <v>12</v>
      </c>
      <c r="G442" s="10" t="s">
        <v>13</v>
      </c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" customHeight="1" x14ac:dyDescent="0.25">
      <c r="A443" s="10">
        <v>1404</v>
      </c>
      <c r="B443" s="29" t="s">
        <v>509</v>
      </c>
      <c r="C443" s="10">
        <v>4</v>
      </c>
      <c r="D443" s="10" t="s">
        <v>44</v>
      </c>
      <c r="E443" s="10" t="s">
        <v>11</v>
      </c>
      <c r="F443" s="12" t="s">
        <v>12</v>
      </c>
      <c r="G443" s="10" t="s">
        <v>13</v>
      </c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" customHeight="1" x14ac:dyDescent="0.25">
      <c r="A444" s="10">
        <v>1405</v>
      </c>
      <c r="B444" s="29" t="s">
        <v>510</v>
      </c>
      <c r="C444" s="10">
        <v>4</v>
      </c>
      <c r="D444" s="10" t="s">
        <v>44</v>
      </c>
      <c r="E444" s="10" t="s">
        <v>11</v>
      </c>
      <c r="F444" s="12" t="s">
        <v>12</v>
      </c>
      <c r="G444" s="10" t="s">
        <v>13</v>
      </c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" customHeight="1" x14ac:dyDescent="0.25">
      <c r="A445" s="10">
        <v>1406</v>
      </c>
      <c r="B445" s="29" t="s">
        <v>511</v>
      </c>
      <c r="C445" s="10">
        <v>4</v>
      </c>
      <c r="D445" s="10" t="s">
        <v>44</v>
      </c>
      <c r="E445" s="10" t="s">
        <v>11</v>
      </c>
      <c r="F445" s="12" t="s">
        <v>12</v>
      </c>
      <c r="G445" s="10" t="s">
        <v>13</v>
      </c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" customHeight="1" x14ac:dyDescent="0.25">
      <c r="A446" s="10">
        <v>1407</v>
      </c>
      <c r="B446" s="29" t="s">
        <v>512</v>
      </c>
      <c r="C446" s="10">
        <v>2</v>
      </c>
      <c r="D446" s="10" t="s">
        <v>44</v>
      </c>
      <c r="E446" s="10" t="s">
        <v>67</v>
      </c>
      <c r="F446" s="12" t="s">
        <v>12</v>
      </c>
      <c r="G446" s="18" t="s">
        <v>68</v>
      </c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" customHeight="1" x14ac:dyDescent="0.25">
      <c r="A447" s="10">
        <v>1408</v>
      </c>
      <c r="B447" s="29" t="s">
        <v>513</v>
      </c>
      <c r="C447" s="10">
        <v>2</v>
      </c>
      <c r="D447" s="10" t="s">
        <v>44</v>
      </c>
      <c r="E447" s="10" t="s">
        <v>67</v>
      </c>
      <c r="F447" s="12" t="s">
        <v>12</v>
      </c>
      <c r="G447" s="18" t="s">
        <v>68</v>
      </c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" customHeight="1" x14ac:dyDescent="0.25">
      <c r="A448" s="10">
        <v>1409</v>
      </c>
      <c r="B448" s="29" t="s">
        <v>514</v>
      </c>
      <c r="C448" s="10">
        <v>2</v>
      </c>
      <c r="D448" s="10" t="s">
        <v>44</v>
      </c>
      <c r="E448" s="10" t="s">
        <v>67</v>
      </c>
      <c r="F448" s="12" t="s">
        <v>12</v>
      </c>
      <c r="G448" s="18" t="s">
        <v>68</v>
      </c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" customHeight="1" x14ac:dyDescent="0.25">
      <c r="A449" s="10">
        <v>1410</v>
      </c>
      <c r="B449" s="29" t="s">
        <v>515</v>
      </c>
      <c r="C449" s="10">
        <v>4</v>
      </c>
      <c r="D449" s="10" t="s">
        <v>44</v>
      </c>
      <c r="E449" s="10" t="s">
        <v>67</v>
      </c>
      <c r="F449" s="12" t="s">
        <v>12</v>
      </c>
      <c r="G449" s="18" t="s">
        <v>68</v>
      </c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" customHeight="1" x14ac:dyDescent="0.25">
      <c r="A450" s="10">
        <v>1411</v>
      </c>
      <c r="B450" s="29" t="s">
        <v>516</v>
      </c>
      <c r="C450" s="10">
        <v>4</v>
      </c>
      <c r="D450" s="10" t="s">
        <v>44</v>
      </c>
      <c r="E450" s="10" t="s">
        <v>67</v>
      </c>
      <c r="F450" s="12" t="s">
        <v>12</v>
      </c>
      <c r="G450" s="18" t="s">
        <v>68</v>
      </c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" customHeight="1" x14ac:dyDescent="0.25">
      <c r="A451" s="10">
        <v>1412</v>
      </c>
      <c r="B451" s="29" t="s">
        <v>517</v>
      </c>
      <c r="C451" s="10">
        <v>4</v>
      </c>
      <c r="D451" s="10" t="s">
        <v>44</v>
      </c>
      <c r="E451" s="10" t="s">
        <v>67</v>
      </c>
      <c r="F451" s="12" t="s">
        <v>12</v>
      </c>
      <c r="G451" s="18" t="s">
        <v>68</v>
      </c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" customHeight="1" x14ac:dyDescent="0.25">
      <c r="A452" s="10">
        <v>1413</v>
      </c>
      <c r="B452" s="29" t="s">
        <v>518</v>
      </c>
      <c r="C452" s="10">
        <v>5</v>
      </c>
      <c r="D452" s="10" t="s">
        <v>44</v>
      </c>
      <c r="E452" s="10" t="s">
        <v>11</v>
      </c>
      <c r="F452" s="10" t="s">
        <v>91</v>
      </c>
      <c r="G452" s="10" t="s">
        <v>92</v>
      </c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" customHeight="1" x14ac:dyDescent="0.25">
      <c r="A453" s="10">
        <v>1414</v>
      </c>
      <c r="B453" s="29" t="s">
        <v>519</v>
      </c>
      <c r="C453" s="10">
        <v>6</v>
      </c>
      <c r="D453" s="10" t="s">
        <v>44</v>
      </c>
      <c r="E453" s="10" t="s">
        <v>11</v>
      </c>
      <c r="F453" s="10" t="s">
        <v>91</v>
      </c>
      <c r="G453" s="10" t="s">
        <v>92</v>
      </c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" customHeight="1" x14ac:dyDescent="0.25">
      <c r="A454" s="10">
        <v>1415</v>
      </c>
      <c r="B454" s="29" t="s">
        <v>520</v>
      </c>
      <c r="C454" s="10">
        <v>6</v>
      </c>
      <c r="D454" s="10" t="s">
        <v>44</v>
      </c>
      <c r="E454" s="10" t="s">
        <v>11</v>
      </c>
      <c r="F454" s="10" t="s">
        <v>91</v>
      </c>
      <c r="G454" s="10" t="s">
        <v>92</v>
      </c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" customHeight="1" x14ac:dyDescent="0.25">
      <c r="A455" s="10">
        <v>1416</v>
      </c>
      <c r="B455" s="29" t="s">
        <v>521</v>
      </c>
      <c r="C455" s="10">
        <v>6</v>
      </c>
      <c r="D455" s="10" t="s">
        <v>44</v>
      </c>
      <c r="E455" s="10" t="s">
        <v>11</v>
      </c>
      <c r="F455" s="10" t="s">
        <v>91</v>
      </c>
      <c r="G455" s="10" t="s">
        <v>92</v>
      </c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" customHeight="1" x14ac:dyDescent="0.25">
      <c r="A456" s="10">
        <v>1417</v>
      </c>
      <c r="B456" s="29" t="s">
        <v>522</v>
      </c>
      <c r="C456" s="10">
        <v>6</v>
      </c>
      <c r="D456" s="10" t="s">
        <v>44</v>
      </c>
      <c r="E456" s="10" t="s">
        <v>67</v>
      </c>
      <c r="F456" s="10" t="s">
        <v>91</v>
      </c>
      <c r="G456" s="18" t="s">
        <v>106</v>
      </c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" customHeight="1" x14ac:dyDescent="0.25">
      <c r="A457" s="10">
        <v>1418</v>
      </c>
      <c r="B457" s="29" t="s">
        <v>523</v>
      </c>
      <c r="C457" s="10">
        <v>8</v>
      </c>
      <c r="D457" s="10" t="s">
        <v>44</v>
      </c>
      <c r="E457" s="10" t="s">
        <v>11</v>
      </c>
      <c r="F457" s="30" t="s">
        <v>117</v>
      </c>
      <c r="G457" s="10" t="s">
        <v>118</v>
      </c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" customHeight="1" x14ac:dyDescent="0.25">
      <c r="A458" s="10">
        <v>1419</v>
      </c>
      <c r="B458" s="29" t="s">
        <v>524</v>
      </c>
      <c r="C458" s="10">
        <v>8</v>
      </c>
      <c r="D458" s="10" t="s">
        <v>44</v>
      </c>
      <c r="E458" s="10" t="s">
        <v>11</v>
      </c>
      <c r="F458" s="30" t="s">
        <v>117</v>
      </c>
      <c r="G458" s="10" t="s">
        <v>118</v>
      </c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" customHeight="1" x14ac:dyDescent="0.25">
      <c r="A459" s="10">
        <v>1430</v>
      </c>
      <c r="B459" s="29" t="s">
        <v>525</v>
      </c>
      <c r="C459" s="12">
        <v>3</v>
      </c>
      <c r="D459" s="12" t="s">
        <v>526</v>
      </c>
      <c r="E459" s="10" t="s">
        <v>11</v>
      </c>
      <c r="F459" s="12" t="s">
        <v>12</v>
      </c>
      <c r="G459" s="10" t="s">
        <v>13</v>
      </c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" customHeight="1" x14ac:dyDescent="0.25">
      <c r="A460" s="10">
        <v>1431</v>
      </c>
      <c r="B460" s="29" t="s">
        <v>527</v>
      </c>
      <c r="C460" s="12">
        <v>3</v>
      </c>
      <c r="D460" s="12" t="s">
        <v>526</v>
      </c>
      <c r="E460" s="10" t="s">
        <v>11</v>
      </c>
      <c r="F460" s="12" t="s">
        <v>12</v>
      </c>
      <c r="G460" s="10" t="s">
        <v>13</v>
      </c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" customHeight="1" x14ac:dyDescent="0.25">
      <c r="A461" s="10">
        <v>1432</v>
      </c>
      <c r="B461" s="29" t="s">
        <v>528</v>
      </c>
      <c r="C461" s="12">
        <v>3</v>
      </c>
      <c r="D461" s="12" t="s">
        <v>526</v>
      </c>
      <c r="E461" s="10" t="s">
        <v>11</v>
      </c>
      <c r="F461" s="12" t="s">
        <v>12</v>
      </c>
      <c r="G461" s="10" t="s">
        <v>13</v>
      </c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" customHeight="1" x14ac:dyDescent="0.25">
      <c r="A462" s="10">
        <v>1433</v>
      </c>
      <c r="B462" s="29" t="s">
        <v>529</v>
      </c>
      <c r="C462" s="12">
        <v>3</v>
      </c>
      <c r="D462" s="12" t="s">
        <v>526</v>
      </c>
      <c r="E462" s="10" t="s">
        <v>11</v>
      </c>
      <c r="F462" s="12" t="s">
        <v>12</v>
      </c>
      <c r="G462" s="10" t="s">
        <v>13</v>
      </c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" customHeight="1" x14ac:dyDescent="0.25">
      <c r="A463" s="10">
        <v>1434</v>
      </c>
      <c r="B463" s="29" t="s">
        <v>530</v>
      </c>
      <c r="C463" s="12">
        <v>3</v>
      </c>
      <c r="D463" s="12" t="s">
        <v>526</v>
      </c>
      <c r="E463" s="10" t="s">
        <v>11</v>
      </c>
      <c r="F463" s="12" t="s">
        <v>12</v>
      </c>
      <c r="G463" s="10" t="s">
        <v>13</v>
      </c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" customHeight="1" x14ac:dyDescent="0.25">
      <c r="A464" s="10">
        <v>1435</v>
      </c>
      <c r="B464" s="29" t="s">
        <v>531</v>
      </c>
      <c r="C464" s="12">
        <v>3</v>
      </c>
      <c r="D464" s="12" t="s">
        <v>526</v>
      </c>
      <c r="E464" s="10" t="s">
        <v>11</v>
      </c>
      <c r="F464" s="12" t="s">
        <v>12</v>
      </c>
      <c r="G464" s="10" t="s">
        <v>13</v>
      </c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" customHeight="1" x14ac:dyDescent="0.25">
      <c r="A465" s="10">
        <v>1436</v>
      </c>
      <c r="B465" s="29" t="s">
        <v>532</v>
      </c>
      <c r="C465" s="12">
        <v>3</v>
      </c>
      <c r="D465" s="12" t="s">
        <v>526</v>
      </c>
      <c r="E465" s="10" t="s">
        <v>11</v>
      </c>
      <c r="F465" s="12" t="s">
        <v>12</v>
      </c>
      <c r="G465" s="10" t="s">
        <v>13</v>
      </c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" customHeight="1" x14ac:dyDescent="0.25">
      <c r="A466" s="10">
        <v>1437</v>
      </c>
      <c r="B466" s="29" t="s">
        <v>533</v>
      </c>
      <c r="C466" s="12">
        <v>3</v>
      </c>
      <c r="D466" s="12" t="s">
        <v>526</v>
      </c>
      <c r="E466" s="10" t="s">
        <v>11</v>
      </c>
      <c r="F466" s="12" t="s">
        <v>12</v>
      </c>
      <c r="G466" s="10" t="s">
        <v>13</v>
      </c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" customHeight="1" x14ac:dyDescent="0.25">
      <c r="A467" s="10">
        <v>1438</v>
      </c>
      <c r="B467" s="29" t="s">
        <v>534</v>
      </c>
      <c r="C467" s="12">
        <v>3</v>
      </c>
      <c r="D467" s="12" t="s">
        <v>526</v>
      </c>
      <c r="E467" s="10" t="s">
        <v>11</v>
      </c>
      <c r="F467" s="12" t="s">
        <v>12</v>
      </c>
      <c r="G467" s="10" t="s">
        <v>13</v>
      </c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" customHeight="1" x14ac:dyDescent="0.25">
      <c r="A468" s="10">
        <v>1439</v>
      </c>
      <c r="B468" s="29" t="s">
        <v>535</v>
      </c>
      <c r="C468" s="12">
        <v>3</v>
      </c>
      <c r="D468" s="12" t="s">
        <v>526</v>
      </c>
      <c r="E468" s="10" t="s">
        <v>11</v>
      </c>
      <c r="F468" s="12" t="s">
        <v>12</v>
      </c>
      <c r="G468" s="10" t="s">
        <v>13</v>
      </c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" customHeight="1" x14ac:dyDescent="0.25">
      <c r="A469" s="10">
        <v>1440</v>
      </c>
      <c r="B469" s="29" t="s">
        <v>536</v>
      </c>
      <c r="C469" s="12">
        <v>3</v>
      </c>
      <c r="D469" s="12" t="s">
        <v>526</v>
      </c>
      <c r="E469" s="10" t="s">
        <v>11</v>
      </c>
      <c r="F469" s="12" t="s">
        <v>12</v>
      </c>
      <c r="G469" s="10" t="s">
        <v>13</v>
      </c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" customHeight="1" x14ac:dyDescent="0.25">
      <c r="A470" s="10">
        <v>1441</v>
      </c>
      <c r="B470" s="29" t="s">
        <v>537</v>
      </c>
      <c r="C470" s="12">
        <v>3</v>
      </c>
      <c r="D470" s="12" t="s">
        <v>526</v>
      </c>
      <c r="E470" s="10" t="s">
        <v>11</v>
      </c>
      <c r="F470" s="12" t="s">
        <v>12</v>
      </c>
      <c r="G470" s="10" t="s">
        <v>13</v>
      </c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" customHeight="1" x14ac:dyDescent="0.25">
      <c r="A471" s="10">
        <v>1442</v>
      </c>
      <c r="B471" s="29" t="s">
        <v>538</v>
      </c>
      <c r="C471" s="12">
        <v>3</v>
      </c>
      <c r="D471" s="12" t="s">
        <v>526</v>
      </c>
      <c r="E471" s="10" t="s">
        <v>11</v>
      </c>
      <c r="F471" s="12" t="s">
        <v>12</v>
      </c>
      <c r="G471" s="10" t="s">
        <v>13</v>
      </c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" customHeight="1" x14ac:dyDescent="0.25">
      <c r="A472" s="10">
        <v>1443</v>
      </c>
      <c r="B472" s="29" t="s">
        <v>539</v>
      </c>
      <c r="C472" s="12">
        <v>3</v>
      </c>
      <c r="D472" s="12" t="s">
        <v>526</v>
      </c>
      <c r="E472" s="10" t="s">
        <v>11</v>
      </c>
      <c r="F472" s="12" t="s">
        <v>12</v>
      </c>
      <c r="G472" s="10" t="s">
        <v>13</v>
      </c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" customHeight="1" x14ac:dyDescent="0.25">
      <c r="A473" s="10">
        <v>1444</v>
      </c>
      <c r="B473" s="29" t="s">
        <v>540</v>
      </c>
      <c r="C473" s="12">
        <v>3</v>
      </c>
      <c r="D473" s="12" t="s">
        <v>526</v>
      </c>
      <c r="E473" s="10" t="s">
        <v>11</v>
      </c>
      <c r="F473" s="12" t="s">
        <v>12</v>
      </c>
      <c r="G473" s="10" t="s">
        <v>13</v>
      </c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" customHeight="1" x14ac:dyDescent="0.25">
      <c r="A474" s="10">
        <v>1445</v>
      </c>
      <c r="B474" s="29" t="s">
        <v>541</v>
      </c>
      <c r="C474" s="12">
        <v>4</v>
      </c>
      <c r="D474" s="12" t="s">
        <v>526</v>
      </c>
      <c r="E474" s="10" t="s">
        <v>11</v>
      </c>
      <c r="F474" s="12" t="s">
        <v>12</v>
      </c>
      <c r="G474" s="10" t="s">
        <v>13</v>
      </c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" customHeight="1" x14ac:dyDescent="0.25">
      <c r="A475" s="10">
        <v>1446</v>
      </c>
      <c r="B475" s="29" t="s">
        <v>542</v>
      </c>
      <c r="C475" s="12">
        <v>4</v>
      </c>
      <c r="D475" s="12" t="s">
        <v>526</v>
      </c>
      <c r="E475" s="10" t="s">
        <v>11</v>
      </c>
      <c r="F475" s="12" t="s">
        <v>12</v>
      </c>
      <c r="G475" s="10" t="s">
        <v>13</v>
      </c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" customHeight="1" x14ac:dyDescent="0.25">
      <c r="A476" s="10">
        <v>1447</v>
      </c>
      <c r="B476" s="29" t="s">
        <v>543</v>
      </c>
      <c r="C476" s="12">
        <v>4</v>
      </c>
      <c r="D476" s="12" t="s">
        <v>526</v>
      </c>
      <c r="E476" s="10" t="s">
        <v>11</v>
      </c>
      <c r="F476" s="12" t="s">
        <v>12</v>
      </c>
      <c r="G476" s="10" t="s">
        <v>13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" customHeight="1" x14ac:dyDescent="0.25">
      <c r="A477" s="10">
        <v>1448</v>
      </c>
      <c r="B477" s="29" t="s">
        <v>544</v>
      </c>
      <c r="C477" s="12">
        <v>4</v>
      </c>
      <c r="D477" s="12" t="s">
        <v>526</v>
      </c>
      <c r="E477" s="10" t="s">
        <v>11</v>
      </c>
      <c r="F477" s="12" t="s">
        <v>12</v>
      </c>
      <c r="G477" s="10" t="s">
        <v>13</v>
      </c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" customHeight="1" x14ac:dyDescent="0.25">
      <c r="A478" s="10">
        <v>1449</v>
      </c>
      <c r="B478" s="29" t="s">
        <v>545</v>
      </c>
      <c r="C478" s="12">
        <v>4</v>
      </c>
      <c r="D478" s="12" t="s">
        <v>526</v>
      </c>
      <c r="E478" s="10" t="s">
        <v>11</v>
      </c>
      <c r="F478" s="12" t="s">
        <v>12</v>
      </c>
      <c r="G478" s="10" t="s">
        <v>13</v>
      </c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" customHeight="1" x14ac:dyDescent="0.25">
      <c r="A479" s="10">
        <v>1450</v>
      </c>
      <c r="B479" s="29" t="s">
        <v>546</v>
      </c>
      <c r="C479" s="12">
        <v>4</v>
      </c>
      <c r="D479" s="12" t="s">
        <v>526</v>
      </c>
      <c r="E479" s="10" t="s">
        <v>11</v>
      </c>
      <c r="F479" s="12" t="s">
        <v>12</v>
      </c>
      <c r="G479" s="10" t="s">
        <v>13</v>
      </c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" customHeight="1" x14ac:dyDescent="0.25">
      <c r="A480" s="10">
        <v>1451</v>
      </c>
      <c r="B480" s="29" t="s">
        <v>547</v>
      </c>
      <c r="C480" s="12">
        <v>4</v>
      </c>
      <c r="D480" s="12" t="s">
        <v>526</v>
      </c>
      <c r="E480" s="10" t="s">
        <v>11</v>
      </c>
      <c r="F480" s="12" t="s">
        <v>12</v>
      </c>
      <c r="G480" s="10" t="s">
        <v>13</v>
      </c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" customHeight="1" x14ac:dyDescent="0.25">
      <c r="A481" s="10">
        <v>1452</v>
      </c>
      <c r="B481" s="29" t="s">
        <v>548</v>
      </c>
      <c r="C481" s="12">
        <v>4</v>
      </c>
      <c r="D481" s="12" t="s">
        <v>526</v>
      </c>
      <c r="E481" s="10" t="s">
        <v>11</v>
      </c>
      <c r="F481" s="12" t="s">
        <v>12</v>
      </c>
      <c r="G481" s="10" t="s">
        <v>13</v>
      </c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" customHeight="1" x14ac:dyDescent="0.25">
      <c r="A482" s="10">
        <v>1453</v>
      </c>
      <c r="B482" s="29" t="s">
        <v>549</v>
      </c>
      <c r="C482" s="12">
        <v>4</v>
      </c>
      <c r="D482" s="12" t="s">
        <v>526</v>
      </c>
      <c r="E482" s="10" t="s">
        <v>11</v>
      </c>
      <c r="F482" s="12" t="s">
        <v>12</v>
      </c>
      <c r="G482" s="10" t="s">
        <v>13</v>
      </c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" customHeight="1" x14ac:dyDescent="0.25">
      <c r="A483" s="10">
        <v>1454</v>
      </c>
      <c r="B483" s="29" t="s">
        <v>550</v>
      </c>
      <c r="C483" s="12">
        <v>4</v>
      </c>
      <c r="D483" s="12" t="s">
        <v>526</v>
      </c>
      <c r="E483" s="10" t="s">
        <v>11</v>
      </c>
      <c r="F483" s="12" t="s">
        <v>12</v>
      </c>
      <c r="G483" s="10" t="s">
        <v>13</v>
      </c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" customHeight="1" x14ac:dyDescent="0.25">
      <c r="A484" s="10">
        <v>1455</v>
      </c>
      <c r="B484" s="29" t="s">
        <v>551</v>
      </c>
      <c r="C484" s="12">
        <v>4</v>
      </c>
      <c r="D484" s="12" t="s">
        <v>526</v>
      </c>
      <c r="E484" s="10" t="s">
        <v>11</v>
      </c>
      <c r="F484" s="12" t="s">
        <v>12</v>
      </c>
      <c r="G484" s="10" t="s">
        <v>13</v>
      </c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" customHeight="1" x14ac:dyDescent="0.25">
      <c r="A485" s="10">
        <v>1456</v>
      </c>
      <c r="B485" s="29" t="s">
        <v>552</v>
      </c>
      <c r="C485" s="12">
        <v>4</v>
      </c>
      <c r="D485" s="12" t="s">
        <v>526</v>
      </c>
      <c r="E485" s="10" t="s">
        <v>11</v>
      </c>
      <c r="F485" s="12" t="s">
        <v>12</v>
      </c>
      <c r="G485" s="10" t="s">
        <v>13</v>
      </c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" customHeight="1" x14ac:dyDescent="0.25">
      <c r="A486" s="10">
        <v>1457</v>
      </c>
      <c r="B486" s="29" t="s">
        <v>553</v>
      </c>
      <c r="C486" s="12">
        <v>3</v>
      </c>
      <c r="D486" s="12" t="s">
        <v>526</v>
      </c>
      <c r="E486" s="10" t="s">
        <v>67</v>
      </c>
      <c r="F486" s="12" t="s">
        <v>12</v>
      </c>
      <c r="G486" s="18" t="s">
        <v>68</v>
      </c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" customHeight="1" x14ac:dyDescent="0.25">
      <c r="A487" s="10">
        <v>1458</v>
      </c>
      <c r="B487" s="29" t="s">
        <v>554</v>
      </c>
      <c r="C487" s="12">
        <v>3</v>
      </c>
      <c r="D487" s="12" t="s">
        <v>526</v>
      </c>
      <c r="E487" s="10" t="s">
        <v>67</v>
      </c>
      <c r="F487" s="12" t="s">
        <v>12</v>
      </c>
      <c r="G487" s="18" t="s">
        <v>68</v>
      </c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" customHeight="1" x14ac:dyDescent="0.25">
      <c r="A488" s="10">
        <v>1459</v>
      </c>
      <c r="B488" s="29" t="s">
        <v>555</v>
      </c>
      <c r="C488" s="12">
        <v>3</v>
      </c>
      <c r="D488" s="12" t="s">
        <v>526</v>
      </c>
      <c r="E488" s="10" t="s">
        <v>67</v>
      </c>
      <c r="F488" s="12" t="s">
        <v>12</v>
      </c>
      <c r="G488" s="18" t="s">
        <v>68</v>
      </c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" customHeight="1" x14ac:dyDescent="0.25">
      <c r="A489" s="10">
        <v>1460</v>
      </c>
      <c r="B489" s="29" t="s">
        <v>556</v>
      </c>
      <c r="C489" s="12">
        <v>3</v>
      </c>
      <c r="D489" s="12" t="s">
        <v>526</v>
      </c>
      <c r="E489" s="10" t="s">
        <v>67</v>
      </c>
      <c r="F489" s="12" t="s">
        <v>12</v>
      </c>
      <c r="G489" s="18" t="s">
        <v>68</v>
      </c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" customHeight="1" x14ac:dyDescent="0.25">
      <c r="A490" s="10">
        <v>1461</v>
      </c>
      <c r="B490" s="29" t="s">
        <v>557</v>
      </c>
      <c r="C490" s="12">
        <v>3</v>
      </c>
      <c r="D490" s="12" t="s">
        <v>526</v>
      </c>
      <c r="E490" s="10" t="s">
        <v>67</v>
      </c>
      <c r="F490" s="12" t="s">
        <v>12</v>
      </c>
      <c r="G490" s="18" t="s">
        <v>68</v>
      </c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" customHeight="1" x14ac:dyDescent="0.25">
      <c r="A491" s="10">
        <v>1462</v>
      </c>
      <c r="B491" s="29" t="s">
        <v>558</v>
      </c>
      <c r="C491" s="12">
        <v>3</v>
      </c>
      <c r="D491" s="12" t="s">
        <v>526</v>
      </c>
      <c r="E491" s="10" t="s">
        <v>67</v>
      </c>
      <c r="F491" s="12" t="s">
        <v>12</v>
      </c>
      <c r="G491" s="18" t="s">
        <v>68</v>
      </c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" customHeight="1" x14ac:dyDescent="0.25">
      <c r="A492" s="10">
        <v>1463</v>
      </c>
      <c r="B492" s="29" t="s">
        <v>559</v>
      </c>
      <c r="C492" s="12">
        <v>3</v>
      </c>
      <c r="D492" s="12" t="s">
        <v>526</v>
      </c>
      <c r="E492" s="10" t="s">
        <v>67</v>
      </c>
      <c r="F492" s="12" t="s">
        <v>12</v>
      </c>
      <c r="G492" s="18" t="s">
        <v>68</v>
      </c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" customHeight="1" x14ac:dyDescent="0.25">
      <c r="A493" s="10">
        <v>1464</v>
      </c>
      <c r="B493" s="29" t="s">
        <v>560</v>
      </c>
      <c r="C493" s="12">
        <v>3</v>
      </c>
      <c r="D493" s="12" t="s">
        <v>526</v>
      </c>
      <c r="E493" s="10" t="s">
        <v>67</v>
      </c>
      <c r="F493" s="12" t="s">
        <v>12</v>
      </c>
      <c r="G493" s="18" t="s">
        <v>68</v>
      </c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" customHeight="1" x14ac:dyDescent="0.25">
      <c r="A494" s="10">
        <v>1465</v>
      </c>
      <c r="B494" s="29" t="s">
        <v>561</v>
      </c>
      <c r="C494" s="12">
        <v>3</v>
      </c>
      <c r="D494" s="12" t="s">
        <v>526</v>
      </c>
      <c r="E494" s="10" t="s">
        <v>67</v>
      </c>
      <c r="F494" s="12" t="s">
        <v>12</v>
      </c>
      <c r="G494" s="18" t="s">
        <v>68</v>
      </c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" customHeight="1" x14ac:dyDescent="0.25">
      <c r="A495" s="10">
        <v>1466</v>
      </c>
      <c r="B495" s="29" t="s">
        <v>562</v>
      </c>
      <c r="C495" s="12">
        <v>3</v>
      </c>
      <c r="D495" s="12" t="s">
        <v>526</v>
      </c>
      <c r="E495" s="10" t="s">
        <v>67</v>
      </c>
      <c r="F495" s="12" t="s">
        <v>12</v>
      </c>
      <c r="G495" s="18" t="s">
        <v>68</v>
      </c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" customHeight="1" x14ac:dyDescent="0.25">
      <c r="A496" s="10">
        <v>1467</v>
      </c>
      <c r="B496" s="29" t="s">
        <v>563</v>
      </c>
      <c r="C496" s="12">
        <v>3</v>
      </c>
      <c r="D496" s="12" t="s">
        <v>526</v>
      </c>
      <c r="E496" s="10" t="s">
        <v>67</v>
      </c>
      <c r="F496" s="12" t="s">
        <v>12</v>
      </c>
      <c r="G496" s="18" t="s">
        <v>68</v>
      </c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" customHeight="1" x14ac:dyDescent="0.25">
      <c r="A497" s="10">
        <v>1468</v>
      </c>
      <c r="B497" s="29" t="s">
        <v>564</v>
      </c>
      <c r="C497" s="12">
        <v>4</v>
      </c>
      <c r="D497" s="12" t="s">
        <v>526</v>
      </c>
      <c r="E497" s="10" t="s">
        <v>67</v>
      </c>
      <c r="F497" s="12" t="s">
        <v>12</v>
      </c>
      <c r="G497" s="18" t="s">
        <v>68</v>
      </c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" customHeight="1" x14ac:dyDescent="0.25">
      <c r="A498" s="10">
        <v>1469</v>
      </c>
      <c r="B498" s="29" t="s">
        <v>565</v>
      </c>
      <c r="C498" s="12">
        <v>4</v>
      </c>
      <c r="D498" s="12" t="s">
        <v>526</v>
      </c>
      <c r="E498" s="10" t="s">
        <v>67</v>
      </c>
      <c r="F498" s="12" t="s">
        <v>12</v>
      </c>
      <c r="G498" s="18" t="s">
        <v>68</v>
      </c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" customHeight="1" x14ac:dyDescent="0.25">
      <c r="A499" s="10">
        <v>1470</v>
      </c>
      <c r="B499" s="29" t="s">
        <v>566</v>
      </c>
      <c r="C499" s="12">
        <v>4</v>
      </c>
      <c r="D499" s="12" t="s">
        <v>526</v>
      </c>
      <c r="E499" s="10" t="s">
        <v>67</v>
      </c>
      <c r="F499" s="12" t="s">
        <v>12</v>
      </c>
      <c r="G499" s="18" t="s">
        <v>68</v>
      </c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" customHeight="1" x14ac:dyDescent="0.25">
      <c r="A500" s="10">
        <v>1471</v>
      </c>
      <c r="B500" s="29" t="s">
        <v>567</v>
      </c>
      <c r="C500" s="12">
        <v>4</v>
      </c>
      <c r="D500" s="12" t="s">
        <v>526</v>
      </c>
      <c r="E500" s="10" t="s">
        <v>67</v>
      </c>
      <c r="F500" s="12" t="s">
        <v>12</v>
      </c>
      <c r="G500" s="18" t="s">
        <v>68</v>
      </c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" customHeight="1" x14ac:dyDescent="0.25">
      <c r="A501" s="10">
        <v>1472</v>
      </c>
      <c r="B501" s="29" t="s">
        <v>568</v>
      </c>
      <c r="C501" s="12">
        <v>4</v>
      </c>
      <c r="D501" s="12" t="s">
        <v>526</v>
      </c>
      <c r="E501" s="10" t="s">
        <v>67</v>
      </c>
      <c r="F501" s="12" t="s">
        <v>12</v>
      </c>
      <c r="G501" s="18" t="s">
        <v>68</v>
      </c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" customHeight="1" x14ac:dyDescent="0.25">
      <c r="A502" s="10">
        <v>1473</v>
      </c>
      <c r="B502" s="29" t="s">
        <v>569</v>
      </c>
      <c r="C502" s="12">
        <v>4</v>
      </c>
      <c r="D502" s="12" t="s">
        <v>526</v>
      </c>
      <c r="E502" s="10" t="s">
        <v>67</v>
      </c>
      <c r="F502" s="12" t="s">
        <v>12</v>
      </c>
      <c r="G502" s="18" t="s">
        <v>68</v>
      </c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" customHeight="1" x14ac:dyDescent="0.25">
      <c r="A503" s="10">
        <v>1474</v>
      </c>
      <c r="B503" s="29" t="s">
        <v>570</v>
      </c>
      <c r="C503" s="12">
        <v>4</v>
      </c>
      <c r="D503" s="12" t="s">
        <v>526</v>
      </c>
      <c r="E503" s="10" t="s">
        <v>67</v>
      </c>
      <c r="F503" s="12" t="s">
        <v>12</v>
      </c>
      <c r="G503" s="18" t="s">
        <v>68</v>
      </c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" customHeight="1" x14ac:dyDescent="0.25">
      <c r="A504" s="10">
        <v>1475</v>
      </c>
      <c r="B504" s="29" t="s">
        <v>571</v>
      </c>
      <c r="C504" s="12">
        <v>4</v>
      </c>
      <c r="D504" s="12" t="s">
        <v>526</v>
      </c>
      <c r="E504" s="10" t="s">
        <v>67</v>
      </c>
      <c r="F504" s="12" t="s">
        <v>12</v>
      </c>
      <c r="G504" s="18" t="s">
        <v>68</v>
      </c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" customHeight="1" x14ac:dyDescent="0.25">
      <c r="A505" s="10">
        <v>1476</v>
      </c>
      <c r="B505" s="29" t="s">
        <v>572</v>
      </c>
      <c r="C505" s="12">
        <v>4</v>
      </c>
      <c r="D505" s="12" t="s">
        <v>526</v>
      </c>
      <c r="E505" s="10" t="s">
        <v>67</v>
      </c>
      <c r="F505" s="12" t="s">
        <v>12</v>
      </c>
      <c r="G505" s="18" t="s">
        <v>68</v>
      </c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" customHeight="1" x14ac:dyDescent="0.25">
      <c r="A506" s="10">
        <v>1477</v>
      </c>
      <c r="B506" s="29" t="s">
        <v>573</v>
      </c>
      <c r="C506" s="12">
        <v>4</v>
      </c>
      <c r="D506" s="12" t="s">
        <v>526</v>
      </c>
      <c r="E506" s="10" t="s">
        <v>67</v>
      </c>
      <c r="F506" s="12" t="s">
        <v>12</v>
      </c>
      <c r="G506" s="18" t="s">
        <v>68</v>
      </c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" customHeight="1" x14ac:dyDescent="0.25">
      <c r="A507" s="10">
        <v>1478</v>
      </c>
      <c r="B507" s="29" t="s">
        <v>574</v>
      </c>
      <c r="C507" s="12">
        <v>4</v>
      </c>
      <c r="D507" s="12" t="s">
        <v>526</v>
      </c>
      <c r="E507" s="10" t="s">
        <v>67</v>
      </c>
      <c r="F507" s="12" t="s">
        <v>12</v>
      </c>
      <c r="G507" s="18" t="s">
        <v>68</v>
      </c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" customHeight="1" x14ac:dyDescent="0.25">
      <c r="A508" s="10">
        <v>1479</v>
      </c>
      <c r="B508" s="29" t="s">
        <v>575</v>
      </c>
      <c r="C508" s="12">
        <v>4</v>
      </c>
      <c r="D508" s="12" t="s">
        <v>526</v>
      </c>
      <c r="E508" s="10" t="s">
        <v>67</v>
      </c>
      <c r="F508" s="12" t="s">
        <v>12</v>
      </c>
      <c r="G508" s="18" t="s">
        <v>68</v>
      </c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" customHeight="1" x14ac:dyDescent="0.25">
      <c r="A509" s="10">
        <v>1480</v>
      </c>
      <c r="B509" s="29" t="s">
        <v>576</v>
      </c>
      <c r="C509" s="12">
        <v>4</v>
      </c>
      <c r="D509" s="12" t="s">
        <v>526</v>
      </c>
      <c r="E509" s="10" t="s">
        <v>67</v>
      </c>
      <c r="F509" s="12" t="s">
        <v>12</v>
      </c>
      <c r="G509" s="18" t="s">
        <v>68</v>
      </c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" customHeight="1" x14ac:dyDescent="0.25">
      <c r="A510" s="10">
        <v>1481</v>
      </c>
      <c r="B510" s="29" t="s">
        <v>577</v>
      </c>
      <c r="C510" s="12">
        <v>4</v>
      </c>
      <c r="D510" s="12" t="s">
        <v>526</v>
      </c>
      <c r="E510" s="10" t="s">
        <v>67</v>
      </c>
      <c r="F510" s="12" t="s">
        <v>12</v>
      </c>
      <c r="G510" s="18" t="s">
        <v>68</v>
      </c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" customHeight="1" x14ac:dyDescent="0.25">
      <c r="A511" s="10">
        <v>1482</v>
      </c>
      <c r="B511" s="29" t="s">
        <v>578</v>
      </c>
      <c r="C511" s="12">
        <v>5</v>
      </c>
      <c r="D511" s="12" t="s">
        <v>526</v>
      </c>
      <c r="E511" s="10" t="s">
        <v>11</v>
      </c>
      <c r="F511" s="12" t="s">
        <v>91</v>
      </c>
      <c r="G511" s="10" t="s">
        <v>92</v>
      </c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" customHeight="1" x14ac:dyDescent="0.25">
      <c r="A512" s="10">
        <v>1483</v>
      </c>
      <c r="B512" s="29" t="s">
        <v>579</v>
      </c>
      <c r="C512" s="12">
        <v>5</v>
      </c>
      <c r="D512" s="12" t="s">
        <v>526</v>
      </c>
      <c r="E512" s="10" t="s">
        <v>11</v>
      </c>
      <c r="F512" s="12" t="s">
        <v>91</v>
      </c>
      <c r="G512" s="10" t="s">
        <v>92</v>
      </c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" customHeight="1" x14ac:dyDescent="0.25">
      <c r="A513" s="10">
        <v>1484</v>
      </c>
      <c r="B513" s="29" t="s">
        <v>580</v>
      </c>
      <c r="C513" s="12">
        <v>5</v>
      </c>
      <c r="D513" s="12" t="s">
        <v>526</v>
      </c>
      <c r="E513" s="10" t="s">
        <v>11</v>
      </c>
      <c r="F513" s="12" t="s">
        <v>91</v>
      </c>
      <c r="G513" s="10" t="s">
        <v>92</v>
      </c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" customHeight="1" x14ac:dyDescent="0.25">
      <c r="A514" s="10">
        <v>1485</v>
      </c>
      <c r="B514" s="29" t="s">
        <v>581</v>
      </c>
      <c r="C514" s="12">
        <v>5</v>
      </c>
      <c r="D514" s="12" t="s">
        <v>526</v>
      </c>
      <c r="E514" s="10" t="s">
        <v>11</v>
      </c>
      <c r="F514" s="12" t="s">
        <v>91</v>
      </c>
      <c r="G514" s="10" t="s">
        <v>92</v>
      </c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" customHeight="1" x14ac:dyDescent="0.25">
      <c r="A515" s="10">
        <v>1486</v>
      </c>
      <c r="B515" s="29" t="s">
        <v>582</v>
      </c>
      <c r="C515" s="12">
        <v>5</v>
      </c>
      <c r="D515" s="12" t="s">
        <v>526</v>
      </c>
      <c r="E515" s="10" t="s">
        <v>11</v>
      </c>
      <c r="F515" s="12" t="s">
        <v>91</v>
      </c>
      <c r="G515" s="10" t="s">
        <v>92</v>
      </c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" customHeight="1" x14ac:dyDescent="0.25">
      <c r="A516" s="10">
        <v>1487</v>
      </c>
      <c r="B516" s="29" t="s">
        <v>583</v>
      </c>
      <c r="C516" s="12">
        <v>5</v>
      </c>
      <c r="D516" s="12" t="s">
        <v>526</v>
      </c>
      <c r="E516" s="10" t="s">
        <v>11</v>
      </c>
      <c r="F516" s="12" t="s">
        <v>91</v>
      </c>
      <c r="G516" s="10" t="s">
        <v>92</v>
      </c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" customHeight="1" x14ac:dyDescent="0.25">
      <c r="A517" s="10">
        <v>1488</v>
      </c>
      <c r="B517" s="29" t="s">
        <v>584</v>
      </c>
      <c r="C517" s="12">
        <v>5</v>
      </c>
      <c r="D517" s="12" t="s">
        <v>526</v>
      </c>
      <c r="E517" s="10" t="s">
        <v>11</v>
      </c>
      <c r="F517" s="12" t="s">
        <v>91</v>
      </c>
      <c r="G517" s="10" t="s">
        <v>92</v>
      </c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" customHeight="1" x14ac:dyDescent="0.25">
      <c r="A518" s="10">
        <v>1489</v>
      </c>
      <c r="B518" s="29" t="s">
        <v>585</v>
      </c>
      <c r="C518" s="12">
        <v>5</v>
      </c>
      <c r="D518" s="12" t="s">
        <v>526</v>
      </c>
      <c r="E518" s="10" t="s">
        <v>11</v>
      </c>
      <c r="F518" s="12" t="s">
        <v>91</v>
      </c>
      <c r="G518" s="10" t="s">
        <v>92</v>
      </c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" customHeight="1" x14ac:dyDescent="0.25">
      <c r="A519" s="10">
        <v>1490</v>
      </c>
      <c r="B519" s="29" t="s">
        <v>586</v>
      </c>
      <c r="C519" s="12">
        <v>5</v>
      </c>
      <c r="D519" s="12" t="s">
        <v>526</v>
      </c>
      <c r="E519" s="10" t="s">
        <v>11</v>
      </c>
      <c r="F519" s="12" t="s">
        <v>91</v>
      </c>
      <c r="G519" s="10" t="s">
        <v>92</v>
      </c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" customHeight="1" x14ac:dyDescent="0.25">
      <c r="A520" s="10">
        <v>1491</v>
      </c>
      <c r="B520" s="29" t="s">
        <v>587</v>
      </c>
      <c r="C520" s="12">
        <v>5</v>
      </c>
      <c r="D520" s="12" t="s">
        <v>526</v>
      </c>
      <c r="E520" s="10" t="s">
        <v>11</v>
      </c>
      <c r="F520" s="12" t="s">
        <v>91</v>
      </c>
      <c r="G520" s="10" t="s">
        <v>92</v>
      </c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" customHeight="1" x14ac:dyDescent="0.25">
      <c r="A521" s="10">
        <v>1492</v>
      </c>
      <c r="B521" s="29" t="s">
        <v>588</v>
      </c>
      <c r="C521" s="12">
        <v>5</v>
      </c>
      <c r="D521" s="12" t="s">
        <v>526</v>
      </c>
      <c r="E521" s="10" t="s">
        <v>11</v>
      </c>
      <c r="F521" s="12" t="s">
        <v>91</v>
      </c>
      <c r="G521" s="10" t="s">
        <v>92</v>
      </c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" customHeight="1" x14ac:dyDescent="0.25">
      <c r="A522" s="10">
        <v>1493</v>
      </c>
      <c r="B522" s="29" t="s">
        <v>589</v>
      </c>
      <c r="C522" s="12">
        <v>5</v>
      </c>
      <c r="D522" s="12" t="s">
        <v>526</v>
      </c>
      <c r="E522" s="10" t="s">
        <v>11</v>
      </c>
      <c r="F522" s="12" t="s">
        <v>91</v>
      </c>
      <c r="G522" s="10" t="s">
        <v>92</v>
      </c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" customHeight="1" x14ac:dyDescent="0.25">
      <c r="A523" s="10">
        <v>1494</v>
      </c>
      <c r="B523" s="29" t="s">
        <v>590</v>
      </c>
      <c r="C523" s="12">
        <v>5</v>
      </c>
      <c r="D523" s="12" t="s">
        <v>526</v>
      </c>
      <c r="E523" s="10" t="s">
        <v>11</v>
      </c>
      <c r="F523" s="12" t="s">
        <v>91</v>
      </c>
      <c r="G523" s="10" t="s">
        <v>92</v>
      </c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" customHeight="1" x14ac:dyDescent="0.25">
      <c r="A524" s="10">
        <v>1495</v>
      </c>
      <c r="B524" s="29" t="s">
        <v>591</v>
      </c>
      <c r="C524" s="12">
        <v>5</v>
      </c>
      <c r="D524" s="12" t="s">
        <v>526</v>
      </c>
      <c r="E524" s="10" t="s">
        <v>11</v>
      </c>
      <c r="F524" s="12" t="s">
        <v>91</v>
      </c>
      <c r="G524" s="10" t="s">
        <v>92</v>
      </c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" customHeight="1" x14ac:dyDescent="0.25">
      <c r="A525" s="10">
        <v>1496</v>
      </c>
      <c r="B525" s="29" t="s">
        <v>592</v>
      </c>
      <c r="C525" s="12">
        <v>6</v>
      </c>
      <c r="D525" s="12" t="s">
        <v>526</v>
      </c>
      <c r="E525" s="10" t="s">
        <v>11</v>
      </c>
      <c r="F525" s="12" t="s">
        <v>91</v>
      </c>
      <c r="G525" s="10" t="s">
        <v>92</v>
      </c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" customHeight="1" x14ac:dyDescent="0.25">
      <c r="A526" s="10">
        <v>1497</v>
      </c>
      <c r="B526" s="29" t="s">
        <v>593</v>
      </c>
      <c r="C526" s="12">
        <v>6</v>
      </c>
      <c r="D526" s="12" t="s">
        <v>526</v>
      </c>
      <c r="E526" s="10" t="s">
        <v>11</v>
      </c>
      <c r="F526" s="12" t="s">
        <v>91</v>
      </c>
      <c r="G526" s="10" t="s">
        <v>92</v>
      </c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" customHeight="1" x14ac:dyDescent="0.25">
      <c r="A527" s="10">
        <v>1498</v>
      </c>
      <c r="B527" s="29" t="s">
        <v>594</v>
      </c>
      <c r="C527" s="12">
        <v>6</v>
      </c>
      <c r="D527" s="12" t="s">
        <v>526</v>
      </c>
      <c r="E527" s="10" t="s">
        <v>11</v>
      </c>
      <c r="F527" s="12" t="s">
        <v>91</v>
      </c>
      <c r="G527" s="10" t="s">
        <v>92</v>
      </c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" customHeight="1" x14ac:dyDescent="0.25">
      <c r="A528" s="10">
        <v>1499</v>
      </c>
      <c r="B528" s="29" t="s">
        <v>595</v>
      </c>
      <c r="C528" s="12">
        <v>6</v>
      </c>
      <c r="D528" s="12" t="s">
        <v>526</v>
      </c>
      <c r="E528" s="10" t="s">
        <v>11</v>
      </c>
      <c r="F528" s="12" t="s">
        <v>91</v>
      </c>
      <c r="G528" s="10" t="s">
        <v>92</v>
      </c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" customHeight="1" x14ac:dyDescent="0.25">
      <c r="A529" s="10">
        <v>1500</v>
      </c>
      <c r="B529" s="29" t="s">
        <v>596</v>
      </c>
      <c r="C529" s="12">
        <v>6</v>
      </c>
      <c r="D529" s="12" t="s">
        <v>526</v>
      </c>
      <c r="E529" s="10" t="s">
        <v>11</v>
      </c>
      <c r="F529" s="12" t="s">
        <v>91</v>
      </c>
      <c r="G529" s="10" t="s">
        <v>92</v>
      </c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" customHeight="1" x14ac:dyDescent="0.25">
      <c r="A530" s="10">
        <v>1501</v>
      </c>
      <c r="B530" s="29" t="s">
        <v>597</v>
      </c>
      <c r="C530" s="12">
        <v>6</v>
      </c>
      <c r="D530" s="12" t="s">
        <v>526</v>
      </c>
      <c r="E530" s="10" t="s">
        <v>11</v>
      </c>
      <c r="F530" s="12" t="s">
        <v>91</v>
      </c>
      <c r="G530" s="10" t="s">
        <v>92</v>
      </c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" customHeight="1" x14ac:dyDescent="0.25">
      <c r="A531" s="10">
        <v>1502</v>
      </c>
      <c r="B531" s="29" t="s">
        <v>598</v>
      </c>
      <c r="C531" s="12">
        <v>6</v>
      </c>
      <c r="D531" s="12" t="s">
        <v>526</v>
      </c>
      <c r="E531" s="10" t="s">
        <v>11</v>
      </c>
      <c r="F531" s="12" t="s">
        <v>91</v>
      </c>
      <c r="G531" s="10" t="s">
        <v>92</v>
      </c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" customHeight="1" x14ac:dyDescent="0.25">
      <c r="A532" s="10">
        <v>1503</v>
      </c>
      <c r="B532" s="29" t="s">
        <v>599</v>
      </c>
      <c r="C532" s="12">
        <v>6</v>
      </c>
      <c r="D532" s="12" t="s">
        <v>526</v>
      </c>
      <c r="E532" s="10" t="s">
        <v>11</v>
      </c>
      <c r="F532" s="12" t="s">
        <v>91</v>
      </c>
      <c r="G532" s="10" t="s">
        <v>92</v>
      </c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" customHeight="1" x14ac:dyDescent="0.25">
      <c r="A533" s="10">
        <v>1504</v>
      </c>
      <c r="B533" s="29" t="s">
        <v>600</v>
      </c>
      <c r="C533" s="12">
        <v>6</v>
      </c>
      <c r="D533" s="12" t="s">
        <v>526</v>
      </c>
      <c r="E533" s="10" t="s">
        <v>11</v>
      </c>
      <c r="F533" s="12" t="s">
        <v>91</v>
      </c>
      <c r="G533" s="10" t="s">
        <v>92</v>
      </c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" customHeight="1" x14ac:dyDescent="0.25">
      <c r="A534" s="10">
        <v>1505</v>
      </c>
      <c r="B534" s="29" t="s">
        <v>601</v>
      </c>
      <c r="C534" s="12">
        <v>6</v>
      </c>
      <c r="D534" s="12" t="s">
        <v>526</v>
      </c>
      <c r="E534" s="10" t="s">
        <v>11</v>
      </c>
      <c r="F534" s="12" t="s">
        <v>91</v>
      </c>
      <c r="G534" s="10" t="s">
        <v>92</v>
      </c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" customHeight="1" x14ac:dyDescent="0.25">
      <c r="A535" s="10">
        <v>1506</v>
      </c>
      <c r="B535" s="29" t="s">
        <v>602</v>
      </c>
      <c r="C535" s="12">
        <v>6</v>
      </c>
      <c r="D535" s="12" t="s">
        <v>526</v>
      </c>
      <c r="E535" s="10" t="s">
        <v>11</v>
      </c>
      <c r="F535" s="12" t="s">
        <v>91</v>
      </c>
      <c r="G535" s="10" t="s">
        <v>92</v>
      </c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" customHeight="1" x14ac:dyDescent="0.25">
      <c r="A536" s="10">
        <v>1507</v>
      </c>
      <c r="B536" s="29" t="s">
        <v>603</v>
      </c>
      <c r="C536" s="12">
        <v>5</v>
      </c>
      <c r="D536" s="12" t="s">
        <v>526</v>
      </c>
      <c r="E536" s="10" t="s">
        <v>67</v>
      </c>
      <c r="F536" s="12" t="s">
        <v>91</v>
      </c>
      <c r="G536" s="18" t="s">
        <v>106</v>
      </c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" customHeight="1" x14ac:dyDescent="0.25">
      <c r="A537" s="10">
        <v>1508</v>
      </c>
      <c r="B537" s="29" t="s">
        <v>604</v>
      </c>
      <c r="C537" s="12">
        <v>5</v>
      </c>
      <c r="D537" s="12" t="s">
        <v>526</v>
      </c>
      <c r="E537" s="10" t="s">
        <v>67</v>
      </c>
      <c r="F537" s="12" t="s">
        <v>91</v>
      </c>
      <c r="G537" s="18" t="s">
        <v>106</v>
      </c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" customHeight="1" x14ac:dyDescent="0.25">
      <c r="A538" s="10">
        <v>1509</v>
      </c>
      <c r="B538" s="29" t="s">
        <v>605</v>
      </c>
      <c r="C538" s="12">
        <v>5</v>
      </c>
      <c r="D538" s="12" t="s">
        <v>526</v>
      </c>
      <c r="E538" s="10" t="s">
        <v>67</v>
      </c>
      <c r="F538" s="12" t="s">
        <v>91</v>
      </c>
      <c r="G538" s="18" t="s">
        <v>106</v>
      </c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" customHeight="1" x14ac:dyDescent="0.25">
      <c r="A539" s="10">
        <v>1510</v>
      </c>
      <c r="B539" s="29" t="s">
        <v>606</v>
      </c>
      <c r="C539" s="12">
        <v>5</v>
      </c>
      <c r="D539" s="12" t="s">
        <v>526</v>
      </c>
      <c r="E539" s="10" t="s">
        <v>67</v>
      </c>
      <c r="F539" s="12" t="s">
        <v>91</v>
      </c>
      <c r="G539" s="18" t="s">
        <v>106</v>
      </c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" customHeight="1" x14ac:dyDescent="0.25">
      <c r="A540" s="10">
        <v>1511</v>
      </c>
      <c r="B540" s="29" t="s">
        <v>607</v>
      </c>
      <c r="C540" s="12">
        <v>5</v>
      </c>
      <c r="D540" s="12" t="s">
        <v>526</v>
      </c>
      <c r="E540" s="10" t="s">
        <v>67</v>
      </c>
      <c r="F540" s="12" t="s">
        <v>91</v>
      </c>
      <c r="G540" s="18" t="s">
        <v>106</v>
      </c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" customHeight="1" x14ac:dyDescent="0.25">
      <c r="A541" s="10">
        <v>1512</v>
      </c>
      <c r="B541" s="29" t="s">
        <v>608</v>
      </c>
      <c r="C541" s="12">
        <v>5</v>
      </c>
      <c r="D541" s="12" t="s">
        <v>526</v>
      </c>
      <c r="E541" s="10" t="s">
        <v>67</v>
      </c>
      <c r="F541" s="12" t="s">
        <v>91</v>
      </c>
      <c r="G541" s="18" t="s">
        <v>106</v>
      </c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" customHeight="1" x14ac:dyDescent="0.25">
      <c r="A542" s="10">
        <v>1513</v>
      </c>
      <c r="B542" s="29" t="s">
        <v>609</v>
      </c>
      <c r="C542" s="12">
        <v>5</v>
      </c>
      <c r="D542" s="12" t="s">
        <v>526</v>
      </c>
      <c r="E542" s="10" t="s">
        <v>67</v>
      </c>
      <c r="F542" s="12" t="s">
        <v>91</v>
      </c>
      <c r="G542" s="18" t="s">
        <v>106</v>
      </c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" customHeight="1" x14ac:dyDescent="0.25">
      <c r="A543" s="10">
        <v>1514</v>
      </c>
      <c r="B543" s="29" t="s">
        <v>610</v>
      </c>
      <c r="C543" s="12">
        <v>5</v>
      </c>
      <c r="D543" s="12" t="s">
        <v>526</v>
      </c>
      <c r="E543" s="10" t="s">
        <v>67</v>
      </c>
      <c r="F543" s="12" t="s">
        <v>91</v>
      </c>
      <c r="G543" s="18" t="s">
        <v>106</v>
      </c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" customHeight="1" x14ac:dyDescent="0.25">
      <c r="A544" s="10">
        <v>1515</v>
      </c>
      <c r="B544" s="29" t="s">
        <v>611</v>
      </c>
      <c r="C544" s="12">
        <v>6</v>
      </c>
      <c r="D544" s="12" t="s">
        <v>526</v>
      </c>
      <c r="E544" s="10" t="s">
        <v>67</v>
      </c>
      <c r="F544" s="12" t="s">
        <v>91</v>
      </c>
      <c r="G544" s="18" t="s">
        <v>106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" customHeight="1" x14ac:dyDescent="0.25">
      <c r="A545" s="10">
        <v>1516</v>
      </c>
      <c r="B545" s="29" t="s">
        <v>612</v>
      </c>
      <c r="C545" s="12">
        <v>6</v>
      </c>
      <c r="D545" s="12" t="s">
        <v>526</v>
      </c>
      <c r="E545" s="10" t="s">
        <v>67</v>
      </c>
      <c r="F545" s="12" t="s">
        <v>91</v>
      </c>
      <c r="G545" s="18" t="s">
        <v>106</v>
      </c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" customHeight="1" x14ac:dyDescent="0.25">
      <c r="A546" s="10">
        <v>1517</v>
      </c>
      <c r="B546" s="29" t="s">
        <v>613</v>
      </c>
      <c r="C546" s="12">
        <v>6</v>
      </c>
      <c r="D546" s="12" t="s">
        <v>526</v>
      </c>
      <c r="E546" s="10" t="s">
        <v>67</v>
      </c>
      <c r="F546" s="12" t="s">
        <v>91</v>
      </c>
      <c r="G546" s="18" t="s">
        <v>106</v>
      </c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" customHeight="1" x14ac:dyDescent="0.25">
      <c r="A547" s="10">
        <v>1518</v>
      </c>
      <c r="B547" s="29" t="s">
        <v>614</v>
      </c>
      <c r="C547" s="12">
        <v>6</v>
      </c>
      <c r="D547" s="12" t="s">
        <v>526</v>
      </c>
      <c r="E547" s="10" t="s">
        <v>67</v>
      </c>
      <c r="F547" s="12" t="s">
        <v>91</v>
      </c>
      <c r="G547" s="18" t="s">
        <v>106</v>
      </c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" customHeight="1" x14ac:dyDescent="0.25">
      <c r="A548" s="10">
        <v>1519</v>
      </c>
      <c r="B548" s="29" t="s">
        <v>615</v>
      </c>
      <c r="C548" s="12">
        <v>6</v>
      </c>
      <c r="D548" s="12" t="s">
        <v>526</v>
      </c>
      <c r="E548" s="10" t="s">
        <v>67</v>
      </c>
      <c r="F548" s="12" t="s">
        <v>91</v>
      </c>
      <c r="G548" s="18" t="s">
        <v>106</v>
      </c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" customHeight="1" x14ac:dyDescent="0.25">
      <c r="A549" s="10">
        <v>1520</v>
      </c>
      <c r="B549" s="29" t="s">
        <v>616</v>
      </c>
      <c r="C549" s="12">
        <v>6</v>
      </c>
      <c r="D549" s="12" t="s">
        <v>526</v>
      </c>
      <c r="E549" s="10" t="s">
        <v>67</v>
      </c>
      <c r="F549" s="12" t="s">
        <v>91</v>
      </c>
      <c r="G549" s="18" t="s">
        <v>106</v>
      </c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" customHeight="1" x14ac:dyDescent="0.25">
      <c r="A550" s="10">
        <v>1521</v>
      </c>
      <c r="B550" s="29" t="s">
        <v>617</v>
      </c>
      <c r="C550" s="12">
        <v>6</v>
      </c>
      <c r="D550" s="12" t="s">
        <v>526</v>
      </c>
      <c r="E550" s="10" t="s">
        <v>67</v>
      </c>
      <c r="F550" s="12" t="s">
        <v>91</v>
      </c>
      <c r="G550" s="18" t="s">
        <v>106</v>
      </c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" customHeight="1" x14ac:dyDescent="0.25">
      <c r="A551" s="10">
        <v>1522</v>
      </c>
      <c r="B551" s="29" t="s">
        <v>618</v>
      </c>
      <c r="C551" s="12">
        <v>7</v>
      </c>
      <c r="D551" s="12" t="s">
        <v>526</v>
      </c>
      <c r="E551" s="10" t="s">
        <v>11</v>
      </c>
      <c r="F551" s="30" t="s">
        <v>117</v>
      </c>
      <c r="G551" s="10" t="s">
        <v>118</v>
      </c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" customHeight="1" x14ac:dyDescent="0.25">
      <c r="A552" s="10">
        <v>1523</v>
      </c>
      <c r="B552" s="29" t="s">
        <v>619</v>
      </c>
      <c r="C552" s="12">
        <v>7</v>
      </c>
      <c r="D552" s="12" t="s">
        <v>526</v>
      </c>
      <c r="E552" s="10" t="s">
        <v>11</v>
      </c>
      <c r="F552" s="30" t="s">
        <v>117</v>
      </c>
      <c r="G552" s="10" t="s">
        <v>118</v>
      </c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" customHeight="1" x14ac:dyDescent="0.25">
      <c r="A553" s="10">
        <v>1524</v>
      </c>
      <c r="B553" s="29" t="s">
        <v>620</v>
      </c>
      <c r="C553" s="12">
        <v>7</v>
      </c>
      <c r="D553" s="12" t="s">
        <v>526</v>
      </c>
      <c r="E553" s="10" t="s">
        <v>11</v>
      </c>
      <c r="F553" s="30" t="s">
        <v>117</v>
      </c>
      <c r="G553" s="10" t="s">
        <v>118</v>
      </c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" customHeight="1" x14ac:dyDescent="0.25">
      <c r="A554" s="10">
        <v>1525</v>
      </c>
      <c r="B554" s="29" t="s">
        <v>621</v>
      </c>
      <c r="C554" s="12">
        <v>7</v>
      </c>
      <c r="D554" s="12" t="s">
        <v>526</v>
      </c>
      <c r="E554" s="10" t="s">
        <v>11</v>
      </c>
      <c r="F554" s="30" t="s">
        <v>117</v>
      </c>
      <c r="G554" s="10" t="s">
        <v>118</v>
      </c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" customHeight="1" x14ac:dyDescent="0.25">
      <c r="A555" s="10">
        <v>1526</v>
      </c>
      <c r="B555" s="29" t="s">
        <v>622</v>
      </c>
      <c r="C555" s="12">
        <v>6</v>
      </c>
      <c r="D555" s="12" t="s">
        <v>526</v>
      </c>
      <c r="E555" s="10" t="s">
        <v>11</v>
      </c>
      <c r="F555" s="30" t="s">
        <v>91</v>
      </c>
      <c r="G555" s="10" t="s">
        <v>92</v>
      </c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" customHeight="1" x14ac:dyDescent="0.25">
      <c r="A556" s="10">
        <v>1527</v>
      </c>
      <c r="B556" s="29" t="s">
        <v>623</v>
      </c>
      <c r="C556" s="12">
        <v>7</v>
      </c>
      <c r="D556" s="12" t="s">
        <v>526</v>
      </c>
      <c r="E556" s="10" t="s">
        <v>11</v>
      </c>
      <c r="F556" s="30" t="s">
        <v>117</v>
      </c>
      <c r="G556" s="10" t="s">
        <v>118</v>
      </c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" customHeight="1" x14ac:dyDescent="0.25">
      <c r="A557" s="10">
        <v>1528</v>
      </c>
      <c r="B557" s="29" t="s">
        <v>624</v>
      </c>
      <c r="C557" s="12">
        <v>7</v>
      </c>
      <c r="D557" s="12" t="s">
        <v>526</v>
      </c>
      <c r="E557" s="10" t="s">
        <v>11</v>
      </c>
      <c r="F557" s="30" t="s">
        <v>117</v>
      </c>
      <c r="G557" s="10" t="s">
        <v>118</v>
      </c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" customHeight="1" x14ac:dyDescent="0.25">
      <c r="A558" s="10">
        <v>1529</v>
      </c>
      <c r="B558" s="29" t="s">
        <v>625</v>
      </c>
      <c r="C558" s="12">
        <v>7</v>
      </c>
      <c r="D558" s="12" t="s">
        <v>526</v>
      </c>
      <c r="E558" s="10" t="s">
        <v>11</v>
      </c>
      <c r="F558" s="30" t="s">
        <v>117</v>
      </c>
      <c r="G558" s="10" t="s">
        <v>118</v>
      </c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" customHeight="1" x14ac:dyDescent="0.25">
      <c r="A559" s="10">
        <v>1530</v>
      </c>
      <c r="B559" s="29" t="s">
        <v>626</v>
      </c>
      <c r="C559" s="12">
        <v>7</v>
      </c>
      <c r="D559" s="12" t="s">
        <v>526</v>
      </c>
      <c r="E559" s="10" t="s">
        <v>11</v>
      </c>
      <c r="F559" s="30" t="s">
        <v>117</v>
      </c>
      <c r="G559" s="10" t="s">
        <v>118</v>
      </c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" customHeight="1" x14ac:dyDescent="0.25">
      <c r="A560" s="10">
        <v>1531</v>
      </c>
      <c r="B560" s="29" t="s">
        <v>627</v>
      </c>
      <c r="C560" s="12">
        <v>8</v>
      </c>
      <c r="D560" s="12" t="s">
        <v>526</v>
      </c>
      <c r="E560" s="10" t="s">
        <v>11</v>
      </c>
      <c r="F560" s="30" t="s">
        <v>117</v>
      </c>
      <c r="G560" s="10" t="s">
        <v>118</v>
      </c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" customHeight="1" x14ac:dyDescent="0.25">
      <c r="A561" s="10">
        <v>1532</v>
      </c>
      <c r="B561" s="29" t="s">
        <v>628</v>
      </c>
      <c r="C561" s="12">
        <v>8</v>
      </c>
      <c r="D561" s="12" t="s">
        <v>526</v>
      </c>
      <c r="E561" s="10" t="s">
        <v>11</v>
      </c>
      <c r="F561" s="30" t="s">
        <v>117</v>
      </c>
      <c r="G561" s="10" t="s">
        <v>118</v>
      </c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" customHeight="1" x14ac:dyDescent="0.25">
      <c r="A562" s="10">
        <v>1533</v>
      </c>
      <c r="B562" s="29" t="s">
        <v>629</v>
      </c>
      <c r="C562" s="12">
        <v>8</v>
      </c>
      <c r="D562" s="12" t="s">
        <v>526</v>
      </c>
      <c r="E562" s="10" t="s">
        <v>11</v>
      </c>
      <c r="F562" s="30" t="s">
        <v>117</v>
      </c>
      <c r="G562" s="10" t="s">
        <v>118</v>
      </c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" customHeight="1" x14ac:dyDescent="0.25">
      <c r="A563" s="10">
        <v>1534</v>
      </c>
      <c r="B563" s="29" t="s">
        <v>630</v>
      </c>
      <c r="C563" s="12">
        <v>8</v>
      </c>
      <c r="D563" s="12" t="s">
        <v>526</v>
      </c>
      <c r="E563" s="10" t="s">
        <v>11</v>
      </c>
      <c r="F563" s="30" t="s">
        <v>117</v>
      </c>
      <c r="G563" s="10" t="s">
        <v>118</v>
      </c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" customHeight="1" x14ac:dyDescent="0.25">
      <c r="A564" s="10">
        <v>1535</v>
      </c>
      <c r="B564" s="29" t="s">
        <v>631</v>
      </c>
      <c r="C564" s="12">
        <v>8</v>
      </c>
      <c r="D564" s="12" t="s">
        <v>526</v>
      </c>
      <c r="E564" s="10" t="s">
        <v>11</v>
      </c>
      <c r="F564" s="30" t="s">
        <v>117</v>
      </c>
      <c r="G564" s="10" t="s">
        <v>118</v>
      </c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" customHeight="1" x14ac:dyDescent="0.25">
      <c r="A565" s="10">
        <v>1536</v>
      </c>
      <c r="B565" s="29" t="s">
        <v>632</v>
      </c>
      <c r="C565" s="12">
        <v>8</v>
      </c>
      <c r="D565" s="12" t="s">
        <v>526</v>
      </c>
      <c r="E565" s="10" t="s">
        <v>11</v>
      </c>
      <c r="F565" s="30" t="s">
        <v>117</v>
      </c>
      <c r="G565" s="10" t="s">
        <v>118</v>
      </c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" customHeight="1" x14ac:dyDescent="0.25">
      <c r="A566" s="10">
        <v>1537</v>
      </c>
      <c r="B566" s="29" t="s">
        <v>633</v>
      </c>
      <c r="C566" s="12">
        <v>8</v>
      </c>
      <c r="D566" s="12" t="s">
        <v>526</v>
      </c>
      <c r="E566" s="10" t="s">
        <v>11</v>
      </c>
      <c r="F566" s="30" t="s">
        <v>117</v>
      </c>
      <c r="G566" s="10" t="s">
        <v>118</v>
      </c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" customHeight="1" x14ac:dyDescent="0.25">
      <c r="A567" s="10">
        <v>1538</v>
      </c>
      <c r="B567" s="29" t="s">
        <v>634</v>
      </c>
      <c r="C567" s="12">
        <v>8</v>
      </c>
      <c r="D567" s="12" t="s">
        <v>526</v>
      </c>
      <c r="E567" s="10" t="s">
        <v>11</v>
      </c>
      <c r="F567" s="30" t="s">
        <v>117</v>
      </c>
      <c r="G567" s="10" t="s">
        <v>118</v>
      </c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" customHeight="1" x14ac:dyDescent="0.25">
      <c r="A568" s="10">
        <v>1539</v>
      </c>
      <c r="B568" s="29" t="s">
        <v>635</v>
      </c>
      <c r="C568" s="12">
        <v>7</v>
      </c>
      <c r="D568" s="12" t="s">
        <v>526</v>
      </c>
      <c r="E568" s="10" t="s">
        <v>67</v>
      </c>
      <c r="F568" s="30" t="s">
        <v>117</v>
      </c>
      <c r="G568" s="10" t="s">
        <v>131</v>
      </c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" customHeight="1" x14ac:dyDescent="0.25">
      <c r="A569" s="10">
        <v>1540</v>
      </c>
      <c r="B569" s="29" t="s">
        <v>636</v>
      </c>
      <c r="C569" s="12">
        <v>7</v>
      </c>
      <c r="D569" s="12" t="s">
        <v>526</v>
      </c>
      <c r="E569" s="10" t="s">
        <v>67</v>
      </c>
      <c r="F569" s="30" t="s">
        <v>117</v>
      </c>
      <c r="G569" s="10" t="s">
        <v>131</v>
      </c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" customHeight="1" x14ac:dyDescent="0.25">
      <c r="A570" s="10">
        <v>1541</v>
      </c>
      <c r="B570" s="29" t="s">
        <v>637</v>
      </c>
      <c r="C570" s="12">
        <v>7</v>
      </c>
      <c r="D570" s="12" t="s">
        <v>526</v>
      </c>
      <c r="E570" s="10" t="s">
        <v>67</v>
      </c>
      <c r="F570" s="30" t="s">
        <v>117</v>
      </c>
      <c r="G570" s="10" t="s">
        <v>131</v>
      </c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" customHeight="1" x14ac:dyDescent="0.25">
      <c r="A571" s="10">
        <v>1542</v>
      </c>
      <c r="B571" s="29" t="s">
        <v>638</v>
      </c>
      <c r="C571" s="12">
        <v>7</v>
      </c>
      <c r="D571" s="12" t="s">
        <v>526</v>
      </c>
      <c r="E571" s="10" t="s">
        <v>67</v>
      </c>
      <c r="F571" s="30" t="s">
        <v>117</v>
      </c>
      <c r="G571" s="10" t="s">
        <v>131</v>
      </c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" customHeight="1" x14ac:dyDescent="0.25">
      <c r="A572" s="10">
        <v>1543</v>
      </c>
      <c r="B572" s="29" t="s">
        <v>639</v>
      </c>
      <c r="C572" s="12">
        <v>7</v>
      </c>
      <c r="D572" s="12" t="s">
        <v>526</v>
      </c>
      <c r="E572" s="10" t="s">
        <v>67</v>
      </c>
      <c r="F572" s="30" t="s">
        <v>117</v>
      </c>
      <c r="G572" s="10" t="s">
        <v>131</v>
      </c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" customHeight="1" x14ac:dyDescent="0.25">
      <c r="A573" s="10">
        <v>1544</v>
      </c>
      <c r="B573" s="29" t="s">
        <v>640</v>
      </c>
      <c r="C573" s="12">
        <v>7</v>
      </c>
      <c r="D573" s="12" t="s">
        <v>526</v>
      </c>
      <c r="E573" s="10" t="s">
        <v>67</v>
      </c>
      <c r="F573" s="30" t="s">
        <v>117</v>
      </c>
      <c r="G573" s="10" t="s">
        <v>131</v>
      </c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" customHeight="1" x14ac:dyDescent="0.25">
      <c r="A574" s="10">
        <v>1545</v>
      </c>
      <c r="B574" s="29" t="s">
        <v>641</v>
      </c>
      <c r="C574" s="12">
        <v>7</v>
      </c>
      <c r="D574" s="12" t="s">
        <v>526</v>
      </c>
      <c r="E574" s="10" t="s">
        <v>67</v>
      </c>
      <c r="F574" s="30" t="s">
        <v>117</v>
      </c>
      <c r="G574" s="10" t="s">
        <v>131</v>
      </c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" customHeight="1" x14ac:dyDescent="0.25">
      <c r="A575" s="10">
        <v>1546</v>
      </c>
      <c r="B575" s="29" t="s">
        <v>642</v>
      </c>
      <c r="C575" s="12">
        <v>7</v>
      </c>
      <c r="D575" s="12" t="s">
        <v>526</v>
      </c>
      <c r="E575" s="10" t="s">
        <v>67</v>
      </c>
      <c r="F575" s="30" t="s">
        <v>117</v>
      </c>
      <c r="G575" s="10" t="s">
        <v>131</v>
      </c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" customHeight="1" x14ac:dyDescent="0.25">
      <c r="A576" s="10">
        <v>1547</v>
      </c>
      <c r="B576" s="29" t="s">
        <v>643</v>
      </c>
      <c r="C576" s="12">
        <v>7</v>
      </c>
      <c r="D576" s="12" t="s">
        <v>526</v>
      </c>
      <c r="E576" s="10" t="s">
        <v>67</v>
      </c>
      <c r="F576" s="30" t="s">
        <v>117</v>
      </c>
      <c r="G576" s="10" t="s">
        <v>131</v>
      </c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" customHeight="1" x14ac:dyDescent="0.25">
      <c r="A577" s="10">
        <v>1548</v>
      </c>
      <c r="B577" s="29" t="s">
        <v>644</v>
      </c>
      <c r="C577" s="12">
        <v>7</v>
      </c>
      <c r="D577" s="12" t="s">
        <v>526</v>
      </c>
      <c r="E577" s="10" t="s">
        <v>67</v>
      </c>
      <c r="F577" s="30" t="s">
        <v>117</v>
      </c>
      <c r="G577" s="10" t="s">
        <v>131</v>
      </c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" customHeight="1" x14ac:dyDescent="0.25">
      <c r="A578" s="10">
        <v>1549</v>
      </c>
      <c r="B578" s="29" t="s">
        <v>645</v>
      </c>
      <c r="C578" s="12">
        <v>7</v>
      </c>
      <c r="D578" s="12" t="s">
        <v>526</v>
      </c>
      <c r="E578" s="10" t="s">
        <v>67</v>
      </c>
      <c r="F578" s="30" t="s">
        <v>117</v>
      </c>
      <c r="G578" s="10" t="s">
        <v>131</v>
      </c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" customHeight="1" x14ac:dyDescent="0.25">
      <c r="A579" s="10">
        <v>1550</v>
      </c>
      <c r="B579" s="29" t="s">
        <v>646</v>
      </c>
      <c r="C579" s="12">
        <v>7</v>
      </c>
      <c r="D579" s="12" t="s">
        <v>526</v>
      </c>
      <c r="E579" s="10" t="s">
        <v>67</v>
      </c>
      <c r="F579" s="30" t="s">
        <v>117</v>
      </c>
      <c r="G579" s="10" t="s">
        <v>131</v>
      </c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" customHeight="1" x14ac:dyDescent="0.25">
      <c r="A580" s="10">
        <v>1551</v>
      </c>
      <c r="B580" s="29" t="s">
        <v>647</v>
      </c>
      <c r="C580" s="12">
        <v>7</v>
      </c>
      <c r="D580" s="12" t="s">
        <v>526</v>
      </c>
      <c r="E580" s="10" t="s">
        <v>67</v>
      </c>
      <c r="F580" s="30" t="s">
        <v>117</v>
      </c>
      <c r="G580" s="10" t="s">
        <v>131</v>
      </c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" customHeight="1" x14ac:dyDescent="0.25">
      <c r="A581" s="10">
        <v>1552</v>
      </c>
      <c r="B581" s="29" t="s">
        <v>648</v>
      </c>
      <c r="C581" s="12">
        <v>7</v>
      </c>
      <c r="D581" s="12" t="s">
        <v>526</v>
      </c>
      <c r="E581" s="10" t="s">
        <v>67</v>
      </c>
      <c r="F581" s="30" t="s">
        <v>117</v>
      </c>
      <c r="G581" s="10" t="s">
        <v>131</v>
      </c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" customHeight="1" x14ac:dyDescent="0.25">
      <c r="A582" s="10">
        <v>1553</v>
      </c>
      <c r="B582" s="29" t="s">
        <v>649</v>
      </c>
      <c r="C582" s="12">
        <v>7</v>
      </c>
      <c r="D582" s="12" t="s">
        <v>526</v>
      </c>
      <c r="E582" s="10" t="s">
        <v>67</v>
      </c>
      <c r="F582" s="30" t="s">
        <v>117</v>
      </c>
      <c r="G582" s="10" t="s">
        <v>131</v>
      </c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" customHeight="1" x14ac:dyDescent="0.25">
      <c r="A583" s="10">
        <v>1554</v>
      </c>
      <c r="B583" s="29" t="s">
        <v>650</v>
      </c>
      <c r="C583" s="12">
        <v>7</v>
      </c>
      <c r="D583" s="12" t="s">
        <v>526</v>
      </c>
      <c r="E583" s="10" t="s">
        <v>67</v>
      </c>
      <c r="F583" s="30" t="s">
        <v>117</v>
      </c>
      <c r="G583" s="10" t="s">
        <v>131</v>
      </c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" customHeight="1" x14ac:dyDescent="0.25">
      <c r="A584" s="10">
        <v>1555</v>
      </c>
      <c r="B584" s="29" t="s">
        <v>651</v>
      </c>
      <c r="C584" s="12">
        <v>7</v>
      </c>
      <c r="D584" s="12" t="s">
        <v>526</v>
      </c>
      <c r="E584" s="10" t="s">
        <v>67</v>
      </c>
      <c r="F584" s="30" t="s">
        <v>117</v>
      </c>
      <c r="G584" s="10" t="s">
        <v>131</v>
      </c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" customHeight="1" x14ac:dyDescent="0.25">
      <c r="A585" s="10">
        <v>1556</v>
      </c>
      <c r="B585" s="29" t="s">
        <v>652</v>
      </c>
      <c r="C585" s="12">
        <v>7</v>
      </c>
      <c r="D585" s="12" t="s">
        <v>526</v>
      </c>
      <c r="E585" s="10" t="s">
        <v>67</v>
      </c>
      <c r="F585" s="30" t="s">
        <v>117</v>
      </c>
      <c r="G585" s="10" t="s">
        <v>131</v>
      </c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" customHeight="1" x14ac:dyDescent="0.25">
      <c r="A586" s="10">
        <v>1557</v>
      </c>
      <c r="B586" s="29" t="s">
        <v>653</v>
      </c>
      <c r="C586" s="12">
        <v>7</v>
      </c>
      <c r="D586" s="12" t="s">
        <v>526</v>
      </c>
      <c r="E586" s="10" t="s">
        <v>67</v>
      </c>
      <c r="F586" s="30" t="s">
        <v>117</v>
      </c>
      <c r="G586" s="10" t="s">
        <v>131</v>
      </c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" customHeight="1" x14ac:dyDescent="0.25">
      <c r="A587" s="10">
        <v>1558</v>
      </c>
      <c r="B587" s="29" t="s">
        <v>654</v>
      </c>
      <c r="C587" s="12">
        <v>8</v>
      </c>
      <c r="D587" s="12" t="s">
        <v>526</v>
      </c>
      <c r="E587" s="10" t="s">
        <v>67</v>
      </c>
      <c r="F587" s="30" t="s">
        <v>117</v>
      </c>
      <c r="G587" s="10" t="s">
        <v>131</v>
      </c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" customHeight="1" x14ac:dyDescent="0.25">
      <c r="A588" s="10">
        <v>1559</v>
      </c>
      <c r="B588" s="29" t="s">
        <v>655</v>
      </c>
      <c r="C588" s="12">
        <v>8</v>
      </c>
      <c r="D588" s="12" t="s">
        <v>526</v>
      </c>
      <c r="E588" s="10" t="s">
        <v>67</v>
      </c>
      <c r="F588" s="30" t="s">
        <v>117</v>
      </c>
      <c r="G588" s="10" t="s">
        <v>131</v>
      </c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" customHeight="1" x14ac:dyDescent="0.25">
      <c r="A589" s="10">
        <v>1560</v>
      </c>
      <c r="B589" s="29" t="s">
        <v>656</v>
      </c>
      <c r="C589" s="12">
        <v>8</v>
      </c>
      <c r="D589" s="12" t="s">
        <v>526</v>
      </c>
      <c r="E589" s="10" t="s">
        <v>67</v>
      </c>
      <c r="F589" s="30" t="s">
        <v>117</v>
      </c>
      <c r="G589" s="10" t="s">
        <v>131</v>
      </c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" customHeight="1" x14ac:dyDescent="0.25">
      <c r="A590" s="10">
        <v>1561</v>
      </c>
      <c r="B590" s="29" t="s">
        <v>657</v>
      </c>
      <c r="C590" s="12">
        <v>8</v>
      </c>
      <c r="D590" s="12" t="s">
        <v>526</v>
      </c>
      <c r="E590" s="10" t="s">
        <v>67</v>
      </c>
      <c r="F590" s="30" t="s">
        <v>117</v>
      </c>
      <c r="G590" s="10" t="s">
        <v>131</v>
      </c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" customHeight="1" x14ac:dyDescent="0.25">
      <c r="A591" s="10">
        <v>1562</v>
      </c>
      <c r="B591" s="29" t="s">
        <v>658</v>
      </c>
      <c r="C591" s="12">
        <v>8</v>
      </c>
      <c r="D591" s="12" t="s">
        <v>526</v>
      </c>
      <c r="E591" s="10" t="s">
        <v>67</v>
      </c>
      <c r="F591" s="30" t="s">
        <v>117</v>
      </c>
      <c r="G591" s="10" t="s">
        <v>131</v>
      </c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" customHeight="1" x14ac:dyDescent="0.25">
      <c r="A592" s="10">
        <v>1563</v>
      </c>
      <c r="B592" s="29" t="s">
        <v>659</v>
      </c>
      <c r="C592" s="12">
        <v>8</v>
      </c>
      <c r="D592" s="12" t="s">
        <v>526</v>
      </c>
      <c r="E592" s="10" t="s">
        <v>67</v>
      </c>
      <c r="F592" s="30" t="s">
        <v>117</v>
      </c>
      <c r="G592" s="10" t="s">
        <v>131</v>
      </c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" customHeight="1" x14ac:dyDescent="0.25">
      <c r="A593" s="10">
        <v>1564</v>
      </c>
      <c r="B593" s="29" t="s">
        <v>660</v>
      </c>
      <c r="C593" s="12">
        <v>8</v>
      </c>
      <c r="D593" s="12" t="s">
        <v>526</v>
      </c>
      <c r="E593" s="10" t="s">
        <v>67</v>
      </c>
      <c r="F593" s="30" t="s">
        <v>117</v>
      </c>
      <c r="G593" s="10" t="s">
        <v>131</v>
      </c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" customHeight="1" x14ac:dyDescent="0.25">
      <c r="A594" s="10">
        <v>1565</v>
      </c>
      <c r="B594" s="29" t="s">
        <v>661</v>
      </c>
      <c r="C594" s="12">
        <v>8</v>
      </c>
      <c r="D594" s="12" t="s">
        <v>526</v>
      </c>
      <c r="E594" s="10" t="s">
        <v>67</v>
      </c>
      <c r="F594" s="30" t="s">
        <v>117</v>
      </c>
      <c r="G594" s="10" t="s">
        <v>131</v>
      </c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" customHeight="1" x14ac:dyDescent="0.25">
      <c r="A595" s="10">
        <v>1566</v>
      </c>
      <c r="B595" s="29" t="s">
        <v>662</v>
      </c>
      <c r="C595" s="12">
        <v>8</v>
      </c>
      <c r="D595" s="12" t="s">
        <v>526</v>
      </c>
      <c r="E595" s="10" t="s">
        <v>67</v>
      </c>
      <c r="F595" s="30" t="s">
        <v>117</v>
      </c>
      <c r="G595" s="10" t="s">
        <v>131</v>
      </c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" customHeight="1" x14ac:dyDescent="0.25">
      <c r="A596" s="10">
        <v>1567</v>
      </c>
      <c r="B596" s="29" t="s">
        <v>663</v>
      </c>
      <c r="C596" s="12">
        <v>8</v>
      </c>
      <c r="D596" s="12" t="s">
        <v>526</v>
      </c>
      <c r="E596" s="10" t="s">
        <v>67</v>
      </c>
      <c r="F596" s="30" t="s">
        <v>117</v>
      </c>
      <c r="G596" s="10" t="s">
        <v>131</v>
      </c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" customHeight="1" x14ac:dyDescent="0.25">
      <c r="A597" s="10">
        <v>1568</v>
      </c>
      <c r="B597" s="29" t="s">
        <v>664</v>
      </c>
      <c r="C597" s="12">
        <v>8</v>
      </c>
      <c r="D597" s="12" t="s">
        <v>526</v>
      </c>
      <c r="E597" s="10" t="s">
        <v>67</v>
      </c>
      <c r="F597" s="30" t="s">
        <v>117</v>
      </c>
      <c r="G597" s="10" t="s">
        <v>131</v>
      </c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" customHeight="1" x14ac:dyDescent="0.25">
      <c r="A598" s="10">
        <v>1569</v>
      </c>
      <c r="B598" s="29" t="s">
        <v>665</v>
      </c>
      <c r="C598" s="12">
        <v>8</v>
      </c>
      <c r="D598" s="12" t="s">
        <v>526</v>
      </c>
      <c r="E598" s="10" t="s">
        <v>67</v>
      </c>
      <c r="F598" s="30" t="s">
        <v>117</v>
      </c>
      <c r="G598" s="10" t="s">
        <v>131</v>
      </c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" customHeight="1" x14ac:dyDescent="0.25">
      <c r="A599" s="10">
        <v>1570</v>
      </c>
      <c r="B599" s="29" t="s">
        <v>666</v>
      </c>
      <c r="C599" s="12">
        <v>8</v>
      </c>
      <c r="D599" s="12" t="s">
        <v>526</v>
      </c>
      <c r="E599" s="10" t="s">
        <v>67</v>
      </c>
      <c r="F599" s="30" t="s">
        <v>117</v>
      </c>
      <c r="G599" s="10" t="s">
        <v>131</v>
      </c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" customHeight="1" x14ac:dyDescent="0.25">
      <c r="A600" s="10">
        <v>1571</v>
      </c>
      <c r="B600" s="29" t="s">
        <v>667</v>
      </c>
      <c r="C600" s="12">
        <v>8</v>
      </c>
      <c r="D600" s="12" t="s">
        <v>526</v>
      </c>
      <c r="E600" s="10" t="s">
        <v>67</v>
      </c>
      <c r="F600" s="30" t="s">
        <v>117</v>
      </c>
      <c r="G600" s="10" t="s">
        <v>131</v>
      </c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" customHeight="1" x14ac:dyDescent="0.25">
      <c r="A601" s="10">
        <v>1600</v>
      </c>
      <c r="B601" s="29" t="s">
        <v>668</v>
      </c>
      <c r="C601" s="10">
        <v>2</v>
      </c>
      <c r="D601" s="10" t="s">
        <v>669</v>
      </c>
      <c r="E601" s="10" t="s">
        <v>11</v>
      </c>
      <c r="F601" s="12" t="s">
        <v>12</v>
      </c>
      <c r="G601" s="10" t="str">
        <f t="shared" ref="G601:G624" si="0">UPPER(F601)&amp;IF(E601="M"," BOYS"," GIRLS")</f>
        <v>DEV BOYS</v>
      </c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" customHeight="1" x14ac:dyDescent="0.25">
      <c r="A602" s="10">
        <v>1601</v>
      </c>
      <c r="B602" s="29" t="s">
        <v>670</v>
      </c>
      <c r="C602" s="10">
        <v>2</v>
      </c>
      <c r="D602" s="10" t="s">
        <v>669</v>
      </c>
      <c r="E602" s="10" t="s">
        <v>11</v>
      </c>
      <c r="F602" s="12" t="s">
        <v>12</v>
      </c>
      <c r="G602" s="10" t="str">
        <f t="shared" si="0"/>
        <v>DEV BOYS</v>
      </c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" customHeight="1" x14ac:dyDescent="0.25">
      <c r="A603" s="10">
        <v>1602</v>
      </c>
      <c r="B603" s="29" t="s">
        <v>671</v>
      </c>
      <c r="C603" s="10">
        <v>2</v>
      </c>
      <c r="D603" s="10" t="s">
        <v>669</v>
      </c>
      <c r="E603" s="10" t="s">
        <v>11</v>
      </c>
      <c r="F603" s="12" t="s">
        <v>12</v>
      </c>
      <c r="G603" s="10" t="str">
        <f t="shared" si="0"/>
        <v>DEV BOYS</v>
      </c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" customHeight="1" x14ac:dyDescent="0.25">
      <c r="A604" s="10">
        <v>1603</v>
      </c>
      <c r="B604" s="29" t="s">
        <v>672</v>
      </c>
      <c r="C604" s="10">
        <v>2</v>
      </c>
      <c r="D604" s="10" t="s">
        <v>669</v>
      </c>
      <c r="E604" s="10" t="s">
        <v>11</v>
      </c>
      <c r="F604" s="12" t="s">
        <v>12</v>
      </c>
      <c r="G604" s="10" t="str">
        <f t="shared" si="0"/>
        <v>DEV BOYS</v>
      </c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" customHeight="1" x14ac:dyDescent="0.25">
      <c r="A605" s="10">
        <v>1604</v>
      </c>
      <c r="B605" s="29" t="s">
        <v>673</v>
      </c>
      <c r="C605" s="10">
        <v>3</v>
      </c>
      <c r="D605" s="10" t="s">
        <v>669</v>
      </c>
      <c r="E605" s="10" t="s">
        <v>11</v>
      </c>
      <c r="F605" s="12" t="s">
        <v>12</v>
      </c>
      <c r="G605" s="10" t="str">
        <f t="shared" si="0"/>
        <v>DEV BOYS</v>
      </c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" customHeight="1" x14ac:dyDescent="0.25">
      <c r="A606" s="10">
        <v>1605</v>
      </c>
      <c r="B606" s="29" t="s">
        <v>674</v>
      </c>
      <c r="C606" s="10">
        <v>0</v>
      </c>
      <c r="D606" s="10" t="s">
        <v>669</v>
      </c>
      <c r="E606" s="10" t="s">
        <v>11</v>
      </c>
      <c r="F606" s="12" t="s">
        <v>12</v>
      </c>
      <c r="G606" s="10" t="str">
        <f t="shared" si="0"/>
        <v>DEV BOYS</v>
      </c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" customHeight="1" x14ac:dyDescent="0.25">
      <c r="A607" s="10">
        <v>1606</v>
      </c>
      <c r="B607" s="29" t="s">
        <v>675</v>
      </c>
      <c r="C607" s="10">
        <v>0</v>
      </c>
      <c r="D607" s="10" t="s">
        <v>669</v>
      </c>
      <c r="E607" s="10" t="s">
        <v>11</v>
      </c>
      <c r="F607" s="12" t="s">
        <v>12</v>
      </c>
      <c r="G607" s="10" t="str">
        <f t="shared" si="0"/>
        <v>DEV BOYS</v>
      </c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" customHeight="1" x14ac:dyDescent="0.25">
      <c r="A608" s="10">
        <v>1607</v>
      </c>
      <c r="B608" s="29" t="s">
        <v>676</v>
      </c>
      <c r="C608" s="10">
        <v>0</v>
      </c>
      <c r="D608" s="10" t="s">
        <v>669</v>
      </c>
      <c r="E608" s="10" t="s">
        <v>11</v>
      </c>
      <c r="F608" s="12" t="s">
        <v>12</v>
      </c>
      <c r="G608" s="10" t="str">
        <f t="shared" si="0"/>
        <v>DEV BOYS</v>
      </c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" customHeight="1" x14ac:dyDescent="0.25">
      <c r="A609" s="10">
        <v>1608</v>
      </c>
      <c r="B609" s="29" t="s">
        <v>677</v>
      </c>
      <c r="C609" s="10">
        <v>0</v>
      </c>
      <c r="D609" s="10" t="s">
        <v>669</v>
      </c>
      <c r="E609" s="10" t="s">
        <v>11</v>
      </c>
      <c r="F609" s="12" t="s">
        <v>12</v>
      </c>
      <c r="G609" s="10" t="str">
        <f t="shared" si="0"/>
        <v>DEV BOYS</v>
      </c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" customHeight="1" x14ac:dyDescent="0.25">
      <c r="A610" s="10">
        <v>1609</v>
      </c>
      <c r="B610" s="29" t="s">
        <v>678</v>
      </c>
      <c r="C610" s="10">
        <v>2</v>
      </c>
      <c r="D610" s="10" t="s">
        <v>669</v>
      </c>
      <c r="E610" s="10" t="s">
        <v>67</v>
      </c>
      <c r="F610" s="12" t="s">
        <v>12</v>
      </c>
      <c r="G610" s="10" t="str">
        <f t="shared" si="0"/>
        <v>DEV GIRLS</v>
      </c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" customHeight="1" x14ac:dyDescent="0.25">
      <c r="A611" s="10">
        <v>1610</v>
      </c>
      <c r="B611" s="29" t="s">
        <v>679</v>
      </c>
      <c r="C611" s="10">
        <v>2</v>
      </c>
      <c r="D611" s="10" t="s">
        <v>669</v>
      </c>
      <c r="E611" s="10" t="s">
        <v>67</v>
      </c>
      <c r="F611" s="12" t="s">
        <v>12</v>
      </c>
      <c r="G611" s="10" t="str">
        <f t="shared" si="0"/>
        <v>DEV GIRLS</v>
      </c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" customHeight="1" x14ac:dyDescent="0.25">
      <c r="A612" s="10">
        <v>1611</v>
      </c>
      <c r="B612" s="29" t="s">
        <v>680</v>
      </c>
      <c r="C612" s="10">
        <v>2</v>
      </c>
      <c r="D612" s="10" t="s">
        <v>669</v>
      </c>
      <c r="E612" s="10" t="s">
        <v>67</v>
      </c>
      <c r="F612" s="12" t="s">
        <v>12</v>
      </c>
      <c r="G612" s="10" t="str">
        <f t="shared" si="0"/>
        <v>DEV GIRLS</v>
      </c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" customHeight="1" x14ac:dyDescent="0.25">
      <c r="A613" s="10">
        <v>1612</v>
      </c>
      <c r="B613" s="29" t="s">
        <v>681</v>
      </c>
      <c r="C613" s="10">
        <v>2</v>
      </c>
      <c r="D613" s="10" t="s">
        <v>669</v>
      </c>
      <c r="E613" s="10" t="s">
        <v>67</v>
      </c>
      <c r="F613" s="12" t="s">
        <v>12</v>
      </c>
      <c r="G613" s="10" t="str">
        <f t="shared" si="0"/>
        <v>DEV GIRLS</v>
      </c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" customHeight="1" x14ac:dyDescent="0.25">
      <c r="A614" s="10">
        <v>1613</v>
      </c>
      <c r="B614" s="29" t="s">
        <v>682</v>
      </c>
      <c r="C614" s="10">
        <v>3</v>
      </c>
      <c r="D614" s="10" t="s">
        <v>669</v>
      </c>
      <c r="E614" s="10" t="s">
        <v>67</v>
      </c>
      <c r="F614" s="12" t="s">
        <v>12</v>
      </c>
      <c r="G614" s="10" t="str">
        <f t="shared" si="0"/>
        <v>DEV GIRLS</v>
      </c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" customHeight="1" x14ac:dyDescent="0.25">
      <c r="A615" s="10">
        <v>1614</v>
      </c>
      <c r="B615" s="29" t="s">
        <v>683</v>
      </c>
      <c r="C615" s="10">
        <v>4</v>
      </c>
      <c r="D615" s="10" t="s">
        <v>669</v>
      </c>
      <c r="E615" s="10" t="s">
        <v>67</v>
      </c>
      <c r="F615" s="12" t="s">
        <v>12</v>
      </c>
      <c r="G615" s="10" t="str">
        <f t="shared" si="0"/>
        <v>DEV GIRLS</v>
      </c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" customHeight="1" x14ac:dyDescent="0.25">
      <c r="A616" s="10">
        <v>1615</v>
      </c>
      <c r="B616" s="29" t="s">
        <v>684</v>
      </c>
      <c r="C616" s="10">
        <v>5</v>
      </c>
      <c r="D616" s="10" t="s">
        <v>669</v>
      </c>
      <c r="E616" s="10" t="s">
        <v>11</v>
      </c>
      <c r="F616" s="10" t="s">
        <v>91</v>
      </c>
      <c r="G616" s="10" t="str">
        <f t="shared" si="0"/>
        <v>JV BOYS</v>
      </c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" customHeight="1" x14ac:dyDescent="0.25">
      <c r="A617" s="10">
        <v>1616</v>
      </c>
      <c r="B617" s="29" t="s">
        <v>685</v>
      </c>
      <c r="C617" s="10">
        <v>6</v>
      </c>
      <c r="D617" s="10" t="s">
        <v>669</v>
      </c>
      <c r="E617" s="10" t="s">
        <v>11</v>
      </c>
      <c r="F617" s="10" t="s">
        <v>91</v>
      </c>
      <c r="G617" s="10" t="str">
        <f t="shared" si="0"/>
        <v>JV BOYS</v>
      </c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" customHeight="1" x14ac:dyDescent="0.25">
      <c r="A618" s="10">
        <v>1617</v>
      </c>
      <c r="B618" s="29" t="s">
        <v>686</v>
      </c>
      <c r="C618" s="10">
        <v>6</v>
      </c>
      <c r="D618" s="10" t="s">
        <v>669</v>
      </c>
      <c r="E618" s="10" t="s">
        <v>11</v>
      </c>
      <c r="F618" s="10" t="s">
        <v>91</v>
      </c>
      <c r="G618" s="10" t="str">
        <f t="shared" si="0"/>
        <v>JV BOYS</v>
      </c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" customHeight="1" x14ac:dyDescent="0.25">
      <c r="A619" s="10">
        <v>1618</v>
      </c>
      <c r="B619" s="29" t="s">
        <v>687</v>
      </c>
      <c r="C619" s="10">
        <v>6</v>
      </c>
      <c r="D619" s="10" t="s">
        <v>669</v>
      </c>
      <c r="E619" s="10" t="s">
        <v>11</v>
      </c>
      <c r="F619" s="10" t="s">
        <v>91</v>
      </c>
      <c r="G619" s="10" t="str">
        <f t="shared" si="0"/>
        <v>JV BOYS</v>
      </c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" customHeight="1" x14ac:dyDescent="0.25">
      <c r="A620" s="10">
        <v>1619</v>
      </c>
      <c r="B620" s="29" t="s">
        <v>688</v>
      </c>
      <c r="C620" s="10">
        <v>5</v>
      </c>
      <c r="D620" s="10" t="s">
        <v>669</v>
      </c>
      <c r="E620" s="10" t="s">
        <v>67</v>
      </c>
      <c r="F620" s="10" t="s">
        <v>91</v>
      </c>
      <c r="G620" s="10" t="str">
        <f t="shared" si="0"/>
        <v>JV GIRLS</v>
      </c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" customHeight="1" x14ac:dyDescent="0.25">
      <c r="A621" s="10">
        <v>1620</v>
      </c>
      <c r="B621" s="29" t="s">
        <v>689</v>
      </c>
      <c r="C621" s="10">
        <v>5</v>
      </c>
      <c r="D621" s="10" t="s">
        <v>669</v>
      </c>
      <c r="E621" s="10" t="s">
        <v>67</v>
      </c>
      <c r="F621" s="10" t="s">
        <v>91</v>
      </c>
      <c r="G621" s="10" t="str">
        <f t="shared" si="0"/>
        <v>JV GIRLS</v>
      </c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" customHeight="1" x14ac:dyDescent="0.25">
      <c r="A622" s="10">
        <v>1621</v>
      </c>
      <c r="B622" s="29" t="s">
        <v>690</v>
      </c>
      <c r="C622" s="10">
        <v>6</v>
      </c>
      <c r="D622" s="10" t="s">
        <v>669</v>
      </c>
      <c r="E622" s="10" t="s">
        <v>67</v>
      </c>
      <c r="F622" s="10" t="s">
        <v>91</v>
      </c>
      <c r="G622" s="10" t="str">
        <f t="shared" si="0"/>
        <v>JV GIRLS</v>
      </c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" customHeight="1" x14ac:dyDescent="0.25">
      <c r="A623" s="10">
        <v>1622</v>
      </c>
      <c r="B623" s="29" t="s">
        <v>691</v>
      </c>
      <c r="C623" s="10">
        <v>7</v>
      </c>
      <c r="D623" s="10" t="s">
        <v>669</v>
      </c>
      <c r="E623" s="10" t="s">
        <v>11</v>
      </c>
      <c r="F623" s="30" t="s">
        <v>117</v>
      </c>
      <c r="G623" s="10" t="str">
        <f t="shared" si="0"/>
        <v>VARSITY BOYS</v>
      </c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" customHeight="1" x14ac:dyDescent="0.25">
      <c r="A624" s="10">
        <v>1623</v>
      </c>
      <c r="B624" s="29" t="s">
        <v>692</v>
      </c>
      <c r="C624" s="10">
        <v>7</v>
      </c>
      <c r="D624" s="10" t="s">
        <v>669</v>
      </c>
      <c r="E624" s="10" t="s">
        <v>11</v>
      </c>
      <c r="F624" s="30" t="s">
        <v>117</v>
      </c>
      <c r="G624" s="10" t="str">
        <f t="shared" si="0"/>
        <v>VARSITY BOYS</v>
      </c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" customHeight="1" x14ac:dyDescent="0.25">
      <c r="A625" s="10">
        <v>1624</v>
      </c>
      <c r="B625" s="29" t="s">
        <v>693</v>
      </c>
      <c r="C625" s="10">
        <v>8</v>
      </c>
      <c r="D625" s="10" t="s">
        <v>669</v>
      </c>
      <c r="E625" s="10" t="s">
        <v>67</v>
      </c>
      <c r="F625" s="30" t="s">
        <v>117</v>
      </c>
      <c r="G625" s="10" t="s">
        <v>131</v>
      </c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" customHeight="1" x14ac:dyDescent="0.25">
      <c r="A626" s="10">
        <v>1625</v>
      </c>
      <c r="B626" s="29" t="s">
        <v>694</v>
      </c>
      <c r="C626" s="10">
        <v>8</v>
      </c>
      <c r="D626" s="10" t="s">
        <v>669</v>
      </c>
      <c r="E626" s="10" t="s">
        <v>67</v>
      </c>
      <c r="F626" s="30" t="s">
        <v>117</v>
      </c>
      <c r="G626" s="10" t="s">
        <v>131</v>
      </c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" customHeight="1" x14ac:dyDescent="0.25">
      <c r="A627" s="10">
        <v>1635</v>
      </c>
      <c r="B627" s="29" t="s">
        <v>695</v>
      </c>
      <c r="C627" s="12">
        <v>0</v>
      </c>
      <c r="D627" s="10" t="s">
        <v>696</v>
      </c>
      <c r="E627" s="12" t="s">
        <v>11</v>
      </c>
      <c r="F627" s="12" t="s">
        <v>12</v>
      </c>
      <c r="G627" s="12" t="s">
        <v>13</v>
      </c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" customHeight="1" x14ac:dyDescent="0.25">
      <c r="A628" s="10">
        <v>1636</v>
      </c>
      <c r="B628" s="29" t="s">
        <v>697</v>
      </c>
      <c r="C628" s="12">
        <v>0</v>
      </c>
      <c r="D628" s="10" t="s">
        <v>696</v>
      </c>
      <c r="E628" s="12" t="s">
        <v>11</v>
      </c>
      <c r="F628" s="12" t="s">
        <v>12</v>
      </c>
      <c r="G628" s="12" t="s">
        <v>13</v>
      </c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" customHeight="1" x14ac:dyDescent="0.25">
      <c r="A629" s="10">
        <v>1637</v>
      </c>
      <c r="B629" s="29" t="s">
        <v>698</v>
      </c>
      <c r="C629" s="12">
        <v>0</v>
      </c>
      <c r="D629" s="10" t="s">
        <v>696</v>
      </c>
      <c r="E629" s="12" t="s">
        <v>11</v>
      </c>
      <c r="F629" s="12" t="s">
        <v>12</v>
      </c>
      <c r="G629" s="12" t="s">
        <v>13</v>
      </c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" customHeight="1" x14ac:dyDescent="0.25">
      <c r="A630" s="10">
        <v>1638</v>
      </c>
      <c r="B630" s="29" t="s">
        <v>699</v>
      </c>
      <c r="C630" s="12">
        <v>0</v>
      </c>
      <c r="D630" s="10" t="s">
        <v>696</v>
      </c>
      <c r="E630" s="12" t="s">
        <v>11</v>
      </c>
      <c r="F630" s="12" t="s">
        <v>12</v>
      </c>
      <c r="G630" s="12" t="s">
        <v>13</v>
      </c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" customHeight="1" x14ac:dyDescent="0.25">
      <c r="A631" s="10">
        <v>1639</v>
      </c>
      <c r="B631" s="29" t="s">
        <v>700</v>
      </c>
      <c r="C631" s="12">
        <v>0</v>
      </c>
      <c r="D631" s="10" t="s">
        <v>696</v>
      </c>
      <c r="E631" s="12" t="s">
        <v>11</v>
      </c>
      <c r="F631" s="12" t="s">
        <v>12</v>
      </c>
      <c r="G631" s="12" t="s">
        <v>13</v>
      </c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" customHeight="1" x14ac:dyDescent="0.25">
      <c r="A632" s="10">
        <v>1640</v>
      </c>
      <c r="B632" s="29" t="s">
        <v>701</v>
      </c>
      <c r="C632" s="12">
        <v>0</v>
      </c>
      <c r="D632" s="10" t="s">
        <v>696</v>
      </c>
      <c r="E632" s="12" t="s">
        <v>11</v>
      </c>
      <c r="F632" s="12" t="s">
        <v>12</v>
      </c>
      <c r="G632" s="12" t="s">
        <v>13</v>
      </c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" customHeight="1" x14ac:dyDescent="0.25">
      <c r="A633" s="10">
        <v>1641</v>
      </c>
      <c r="B633" s="29" t="s">
        <v>702</v>
      </c>
      <c r="C633" s="12">
        <v>0</v>
      </c>
      <c r="D633" s="10" t="s">
        <v>696</v>
      </c>
      <c r="E633" s="12" t="s">
        <v>11</v>
      </c>
      <c r="F633" s="12" t="s">
        <v>12</v>
      </c>
      <c r="G633" s="12" t="s">
        <v>13</v>
      </c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" customHeight="1" x14ac:dyDescent="0.25">
      <c r="A634" s="10">
        <v>1642</v>
      </c>
      <c r="B634" s="29" t="s">
        <v>703</v>
      </c>
      <c r="C634" s="12">
        <v>0</v>
      </c>
      <c r="D634" s="10" t="s">
        <v>696</v>
      </c>
      <c r="E634" s="12" t="s">
        <v>11</v>
      </c>
      <c r="F634" s="12" t="s">
        <v>12</v>
      </c>
      <c r="G634" s="12" t="s">
        <v>13</v>
      </c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" customHeight="1" x14ac:dyDescent="0.25">
      <c r="A635" s="10">
        <v>1643</v>
      </c>
      <c r="B635" s="29" t="s">
        <v>704</v>
      </c>
      <c r="C635" s="12">
        <v>1</v>
      </c>
      <c r="D635" s="10" t="s">
        <v>696</v>
      </c>
      <c r="E635" s="12" t="s">
        <v>11</v>
      </c>
      <c r="F635" s="12" t="s">
        <v>12</v>
      </c>
      <c r="G635" s="12" t="s">
        <v>13</v>
      </c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" customHeight="1" x14ac:dyDescent="0.25">
      <c r="A636" s="10">
        <v>1644</v>
      </c>
      <c r="B636" s="29" t="s">
        <v>705</v>
      </c>
      <c r="C636" s="12">
        <v>1</v>
      </c>
      <c r="D636" s="10" t="s">
        <v>696</v>
      </c>
      <c r="E636" s="12" t="s">
        <v>11</v>
      </c>
      <c r="F636" s="12" t="s">
        <v>12</v>
      </c>
      <c r="G636" s="12" t="s">
        <v>13</v>
      </c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" customHeight="1" x14ac:dyDescent="0.25">
      <c r="A637" s="10">
        <v>1645</v>
      </c>
      <c r="B637" s="29" t="s">
        <v>706</v>
      </c>
      <c r="C637" s="12">
        <v>1</v>
      </c>
      <c r="D637" s="10" t="s">
        <v>696</v>
      </c>
      <c r="E637" s="12" t="s">
        <v>11</v>
      </c>
      <c r="F637" s="12" t="s">
        <v>12</v>
      </c>
      <c r="G637" s="12" t="s">
        <v>13</v>
      </c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" customHeight="1" x14ac:dyDescent="0.25">
      <c r="A638" s="10">
        <v>1646</v>
      </c>
      <c r="B638" s="29" t="s">
        <v>707</v>
      </c>
      <c r="C638" s="12">
        <v>1</v>
      </c>
      <c r="D638" s="10" t="s">
        <v>696</v>
      </c>
      <c r="E638" s="12" t="s">
        <v>11</v>
      </c>
      <c r="F638" s="12" t="s">
        <v>12</v>
      </c>
      <c r="G638" s="12" t="s">
        <v>13</v>
      </c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" customHeight="1" x14ac:dyDescent="0.25">
      <c r="A639" s="10">
        <v>1647</v>
      </c>
      <c r="B639" s="29" t="s">
        <v>708</v>
      </c>
      <c r="C639" s="12">
        <v>1</v>
      </c>
      <c r="D639" s="10" t="s">
        <v>696</v>
      </c>
      <c r="E639" s="12" t="s">
        <v>11</v>
      </c>
      <c r="F639" s="12" t="s">
        <v>12</v>
      </c>
      <c r="G639" s="12" t="s">
        <v>13</v>
      </c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" customHeight="1" x14ac:dyDescent="0.25">
      <c r="A640" s="10">
        <v>1648</v>
      </c>
      <c r="B640" s="29" t="s">
        <v>709</v>
      </c>
      <c r="C640" s="12">
        <v>1</v>
      </c>
      <c r="D640" s="10" t="s">
        <v>696</v>
      </c>
      <c r="E640" s="12" t="s">
        <v>11</v>
      </c>
      <c r="F640" s="12" t="s">
        <v>12</v>
      </c>
      <c r="G640" s="12" t="s">
        <v>13</v>
      </c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" customHeight="1" x14ac:dyDescent="0.25">
      <c r="A641" s="10">
        <v>1649</v>
      </c>
      <c r="B641" s="29" t="s">
        <v>710</v>
      </c>
      <c r="C641" s="12">
        <v>2</v>
      </c>
      <c r="D641" s="10" t="s">
        <v>696</v>
      </c>
      <c r="E641" s="12" t="s">
        <v>11</v>
      </c>
      <c r="F641" s="12" t="s">
        <v>12</v>
      </c>
      <c r="G641" s="12" t="s">
        <v>13</v>
      </c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" customHeight="1" x14ac:dyDescent="0.25">
      <c r="A642" s="10">
        <v>1650</v>
      </c>
      <c r="B642" s="29" t="s">
        <v>711</v>
      </c>
      <c r="C642" s="12">
        <v>2</v>
      </c>
      <c r="D642" s="10" t="s">
        <v>696</v>
      </c>
      <c r="E642" s="12" t="s">
        <v>11</v>
      </c>
      <c r="F642" s="12" t="s">
        <v>12</v>
      </c>
      <c r="G642" s="12" t="s">
        <v>13</v>
      </c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" customHeight="1" x14ac:dyDescent="0.25">
      <c r="A643" s="10">
        <v>1651</v>
      </c>
      <c r="B643" s="29" t="s">
        <v>712</v>
      </c>
      <c r="C643" s="12">
        <v>3</v>
      </c>
      <c r="D643" s="10" t="s">
        <v>696</v>
      </c>
      <c r="E643" s="12" t="s">
        <v>11</v>
      </c>
      <c r="F643" s="12" t="s">
        <v>12</v>
      </c>
      <c r="G643" s="12" t="s">
        <v>13</v>
      </c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" customHeight="1" x14ac:dyDescent="0.25">
      <c r="A644" s="10">
        <v>1652</v>
      </c>
      <c r="B644" s="29" t="s">
        <v>713</v>
      </c>
      <c r="C644" s="12">
        <v>3</v>
      </c>
      <c r="D644" s="10" t="s">
        <v>696</v>
      </c>
      <c r="E644" s="12" t="s">
        <v>11</v>
      </c>
      <c r="F644" s="12" t="s">
        <v>12</v>
      </c>
      <c r="G644" s="12" t="s">
        <v>13</v>
      </c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" customHeight="1" x14ac:dyDescent="0.25">
      <c r="A645" s="10">
        <v>1653</v>
      </c>
      <c r="B645" s="29" t="s">
        <v>714</v>
      </c>
      <c r="C645" s="12">
        <v>3</v>
      </c>
      <c r="D645" s="10" t="s">
        <v>696</v>
      </c>
      <c r="E645" s="12" t="s">
        <v>11</v>
      </c>
      <c r="F645" s="12" t="s">
        <v>12</v>
      </c>
      <c r="G645" s="12" t="s">
        <v>13</v>
      </c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" customHeight="1" x14ac:dyDescent="0.25">
      <c r="A646" s="10">
        <v>1654</v>
      </c>
      <c r="B646" s="29" t="s">
        <v>715</v>
      </c>
      <c r="C646" s="12">
        <v>3</v>
      </c>
      <c r="D646" s="10" t="s">
        <v>696</v>
      </c>
      <c r="E646" s="12" t="s">
        <v>11</v>
      </c>
      <c r="F646" s="12" t="s">
        <v>12</v>
      </c>
      <c r="G646" s="12" t="s">
        <v>13</v>
      </c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" customHeight="1" x14ac:dyDescent="0.25">
      <c r="A647" s="10">
        <v>1655</v>
      </c>
      <c r="B647" s="29" t="s">
        <v>716</v>
      </c>
      <c r="C647" s="12">
        <v>3</v>
      </c>
      <c r="D647" s="10" t="s">
        <v>696</v>
      </c>
      <c r="E647" s="12" t="s">
        <v>11</v>
      </c>
      <c r="F647" s="12" t="s">
        <v>12</v>
      </c>
      <c r="G647" s="12" t="s">
        <v>13</v>
      </c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" customHeight="1" x14ac:dyDescent="0.25">
      <c r="A648" s="10">
        <v>1656</v>
      </c>
      <c r="B648" s="29" t="s">
        <v>717</v>
      </c>
      <c r="C648" s="12">
        <v>4</v>
      </c>
      <c r="D648" s="10" t="s">
        <v>696</v>
      </c>
      <c r="E648" s="12" t="s">
        <v>11</v>
      </c>
      <c r="F648" s="12" t="s">
        <v>12</v>
      </c>
      <c r="G648" s="12" t="s">
        <v>13</v>
      </c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" customHeight="1" x14ac:dyDescent="0.25">
      <c r="A649" s="10">
        <v>1657</v>
      </c>
      <c r="B649" s="29" t="s">
        <v>718</v>
      </c>
      <c r="C649" s="12">
        <v>4</v>
      </c>
      <c r="D649" s="10" t="s">
        <v>696</v>
      </c>
      <c r="E649" s="12" t="s">
        <v>11</v>
      </c>
      <c r="F649" s="12" t="s">
        <v>12</v>
      </c>
      <c r="G649" s="12" t="s">
        <v>13</v>
      </c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" customHeight="1" x14ac:dyDescent="0.25">
      <c r="A650" s="10">
        <v>1658</v>
      </c>
      <c r="B650" s="29" t="s">
        <v>719</v>
      </c>
      <c r="C650" s="12">
        <v>4</v>
      </c>
      <c r="D650" s="10" t="s">
        <v>696</v>
      </c>
      <c r="E650" s="12" t="s">
        <v>11</v>
      </c>
      <c r="F650" s="12" t="s">
        <v>12</v>
      </c>
      <c r="G650" s="12" t="s">
        <v>13</v>
      </c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" customHeight="1" x14ac:dyDescent="0.25">
      <c r="A651" s="10">
        <v>1659</v>
      </c>
      <c r="B651" s="29" t="s">
        <v>720</v>
      </c>
      <c r="C651" s="12">
        <v>4</v>
      </c>
      <c r="D651" s="10" t="s">
        <v>696</v>
      </c>
      <c r="E651" s="12" t="s">
        <v>11</v>
      </c>
      <c r="F651" s="12" t="s">
        <v>12</v>
      </c>
      <c r="G651" s="12" t="s">
        <v>13</v>
      </c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" customHeight="1" x14ac:dyDescent="0.25">
      <c r="A652" s="10">
        <v>1660</v>
      </c>
      <c r="B652" s="29" t="s">
        <v>721</v>
      </c>
      <c r="C652" s="12">
        <v>4</v>
      </c>
      <c r="D652" s="10" t="s">
        <v>696</v>
      </c>
      <c r="E652" s="12" t="s">
        <v>11</v>
      </c>
      <c r="F652" s="12" t="s">
        <v>12</v>
      </c>
      <c r="G652" s="12" t="s">
        <v>13</v>
      </c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" customHeight="1" x14ac:dyDescent="0.25">
      <c r="A653" s="10">
        <v>1661</v>
      </c>
      <c r="B653" s="29" t="s">
        <v>722</v>
      </c>
      <c r="C653" s="12">
        <v>4</v>
      </c>
      <c r="D653" s="10" t="s">
        <v>696</v>
      </c>
      <c r="E653" s="12" t="s">
        <v>11</v>
      </c>
      <c r="F653" s="12" t="s">
        <v>12</v>
      </c>
      <c r="G653" s="12" t="s">
        <v>13</v>
      </c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" customHeight="1" x14ac:dyDescent="0.25">
      <c r="A654" s="10">
        <v>1662</v>
      </c>
      <c r="B654" s="29" t="s">
        <v>723</v>
      </c>
      <c r="C654" s="12">
        <v>4</v>
      </c>
      <c r="D654" s="10" t="s">
        <v>696</v>
      </c>
      <c r="E654" s="12" t="s">
        <v>11</v>
      </c>
      <c r="F654" s="12" t="s">
        <v>12</v>
      </c>
      <c r="G654" s="12" t="s">
        <v>13</v>
      </c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" customHeight="1" x14ac:dyDescent="0.25">
      <c r="A655" s="10">
        <v>1663</v>
      </c>
      <c r="B655" s="29" t="s">
        <v>724</v>
      </c>
      <c r="C655" s="12">
        <v>0</v>
      </c>
      <c r="D655" s="10" t="s">
        <v>696</v>
      </c>
      <c r="E655" s="12" t="s">
        <v>67</v>
      </c>
      <c r="F655" s="12" t="s">
        <v>12</v>
      </c>
      <c r="G655" s="12" t="s">
        <v>68</v>
      </c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" customHeight="1" x14ac:dyDescent="0.25">
      <c r="A656" s="10">
        <v>1664</v>
      </c>
      <c r="B656" s="29" t="s">
        <v>725</v>
      </c>
      <c r="C656" s="12">
        <v>0</v>
      </c>
      <c r="D656" s="10" t="s">
        <v>696</v>
      </c>
      <c r="E656" s="12" t="s">
        <v>67</v>
      </c>
      <c r="F656" s="12" t="s">
        <v>12</v>
      </c>
      <c r="G656" s="12" t="s">
        <v>68</v>
      </c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" customHeight="1" x14ac:dyDescent="0.25">
      <c r="A657" s="10">
        <v>1665</v>
      </c>
      <c r="B657" s="29" t="s">
        <v>726</v>
      </c>
      <c r="C657" s="12">
        <v>0</v>
      </c>
      <c r="D657" s="10" t="s">
        <v>696</v>
      </c>
      <c r="E657" s="12" t="s">
        <v>67</v>
      </c>
      <c r="F657" s="12" t="s">
        <v>12</v>
      </c>
      <c r="G657" s="12" t="s">
        <v>68</v>
      </c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" customHeight="1" x14ac:dyDescent="0.25">
      <c r="A658" s="10">
        <v>1667</v>
      </c>
      <c r="B658" s="29" t="s">
        <v>727</v>
      </c>
      <c r="C658" s="12">
        <v>1</v>
      </c>
      <c r="D658" s="10" t="s">
        <v>696</v>
      </c>
      <c r="E658" s="12" t="s">
        <v>67</v>
      </c>
      <c r="F658" s="12" t="s">
        <v>12</v>
      </c>
      <c r="G658" s="12" t="s">
        <v>68</v>
      </c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" customHeight="1" x14ac:dyDescent="0.25">
      <c r="A659" s="10">
        <v>1668</v>
      </c>
      <c r="B659" s="29" t="s">
        <v>728</v>
      </c>
      <c r="C659" s="12">
        <v>2</v>
      </c>
      <c r="D659" s="10" t="s">
        <v>696</v>
      </c>
      <c r="E659" s="12" t="s">
        <v>67</v>
      </c>
      <c r="F659" s="12" t="s">
        <v>12</v>
      </c>
      <c r="G659" s="12" t="s">
        <v>68</v>
      </c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" customHeight="1" x14ac:dyDescent="0.25">
      <c r="A660" s="10">
        <v>1669</v>
      </c>
      <c r="B660" s="29" t="s">
        <v>729</v>
      </c>
      <c r="C660" s="12">
        <v>2</v>
      </c>
      <c r="D660" s="10" t="s">
        <v>696</v>
      </c>
      <c r="E660" s="12" t="s">
        <v>67</v>
      </c>
      <c r="F660" s="12" t="s">
        <v>12</v>
      </c>
      <c r="G660" s="12" t="s">
        <v>68</v>
      </c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" customHeight="1" x14ac:dyDescent="0.25">
      <c r="A661" s="10">
        <v>1670</v>
      </c>
      <c r="B661" s="29" t="s">
        <v>730</v>
      </c>
      <c r="C661" s="12">
        <v>2</v>
      </c>
      <c r="D661" s="10" t="s">
        <v>696</v>
      </c>
      <c r="E661" s="12" t="s">
        <v>67</v>
      </c>
      <c r="F661" s="12" t="s">
        <v>12</v>
      </c>
      <c r="G661" s="12" t="s">
        <v>68</v>
      </c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" customHeight="1" x14ac:dyDescent="0.25">
      <c r="A662" s="10">
        <v>1671</v>
      </c>
      <c r="B662" s="29" t="s">
        <v>731</v>
      </c>
      <c r="C662" s="12">
        <v>3</v>
      </c>
      <c r="D662" s="10" t="s">
        <v>696</v>
      </c>
      <c r="E662" s="12" t="s">
        <v>67</v>
      </c>
      <c r="F662" s="12" t="s">
        <v>12</v>
      </c>
      <c r="G662" s="12" t="s">
        <v>68</v>
      </c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" customHeight="1" x14ac:dyDescent="0.25">
      <c r="A663" s="10">
        <v>1672</v>
      </c>
      <c r="B663" s="29" t="s">
        <v>732</v>
      </c>
      <c r="C663" s="12">
        <v>4</v>
      </c>
      <c r="D663" s="10" t="s">
        <v>696</v>
      </c>
      <c r="E663" s="12" t="s">
        <v>67</v>
      </c>
      <c r="F663" s="12" t="s">
        <v>12</v>
      </c>
      <c r="G663" s="12" t="s">
        <v>68</v>
      </c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" customHeight="1" x14ac:dyDescent="0.25">
      <c r="A664" s="10">
        <v>1673</v>
      </c>
      <c r="B664" s="29" t="s">
        <v>733</v>
      </c>
      <c r="C664" s="12">
        <v>4</v>
      </c>
      <c r="D664" s="10" t="s">
        <v>696</v>
      </c>
      <c r="E664" s="12" t="s">
        <v>67</v>
      </c>
      <c r="F664" s="12" t="s">
        <v>12</v>
      </c>
      <c r="G664" s="12" t="s">
        <v>68</v>
      </c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" customHeight="1" x14ac:dyDescent="0.25">
      <c r="A665" s="10">
        <v>1674</v>
      </c>
      <c r="B665" s="29" t="s">
        <v>734</v>
      </c>
      <c r="C665" s="12">
        <v>4</v>
      </c>
      <c r="D665" s="10" t="s">
        <v>696</v>
      </c>
      <c r="E665" s="12" t="s">
        <v>67</v>
      </c>
      <c r="F665" s="12" t="s">
        <v>12</v>
      </c>
      <c r="G665" s="12" t="s">
        <v>68</v>
      </c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" customHeight="1" x14ac:dyDescent="0.25">
      <c r="A666" s="10">
        <v>1675</v>
      </c>
      <c r="B666" s="29" t="s">
        <v>735</v>
      </c>
      <c r="C666" s="12">
        <v>5</v>
      </c>
      <c r="D666" s="10" t="s">
        <v>696</v>
      </c>
      <c r="E666" s="12" t="s">
        <v>11</v>
      </c>
      <c r="F666" s="12" t="s">
        <v>91</v>
      </c>
      <c r="G666" s="12" t="s">
        <v>92</v>
      </c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" customHeight="1" x14ac:dyDescent="0.25">
      <c r="A667" s="10">
        <v>1676</v>
      </c>
      <c r="B667" s="29" t="s">
        <v>736</v>
      </c>
      <c r="C667" s="12">
        <v>5</v>
      </c>
      <c r="D667" s="10" t="s">
        <v>696</v>
      </c>
      <c r="E667" s="12" t="s">
        <v>11</v>
      </c>
      <c r="F667" s="12" t="s">
        <v>91</v>
      </c>
      <c r="G667" s="12" t="s">
        <v>92</v>
      </c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" customHeight="1" x14ac:dyDescent="0.25">
      <c r="A668" s="10">
        <v>1677</v>
      </c>
      <c r="B668" s="29" t="s">
        <v>737</v>
      </c>
      <c r="C668" s="12">
        <v>6</v>
      </c>
      <c r="D668" s="10" t="s">
        <v>696</v>
      </c>
      <c r="E668" s="12" t="s">
        <v>11</v>
      </c>
      <c r="F668" s="12" t="s">
        <v>91</v>
      </c>
      <c r="G668" s="12" t="s">
        <v>92</v>
      </c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" customHeight="1" x14ac:dyDescent="0.25">
      <c r="A669" s="10">
        <v>1678</v>
      </c>
      <c r="B669" s="29" t="s">
        <v>738</v>
      </c>
      <c r="C669" s="12">
        <v>6</v>
      </c>
      <c r="D669" s="10" t="s">
        <v>696</v>
      </c>
      <c r="E669" s="12" t="s">
        <v>11</v>
      </c>
      <c r="F669" s="12" t="s">
        <v>91</v>
      </c>
      <c r="G669" s="12" t="s">
        <v>92</v>
      </c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" customHeight="1" x14ac:dyDescent="0.25">
      <c r="A670" s="10">
        <v>1679</v>
      </c>
      <c r="B670" s="29" t="s">
        <v>739</v>
      </c>
      <c r="C670" s="12">
        <v>6</v>
      </c>
      <c r="D670" s="10" t="s">
        <v>696</v>
      </c>
      <c r="E670" s="12" t="s">
        <v>11</v>
      </c>
      <c r="F670" s="12" t="s">
        <v>91</v>
      </c>
      <c r="G670" s="12" t="s">
        <v>92</v>
      </c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" customHeight="1" x14ac:dyDescent="0.25">
      <c r="A671" s="10">
        <v>1680</v>
      </c>
      <c r="B671" s="29" t="s">
        <v>740</v>
      </c>
      <c r="C671" s="12">
        <v>6</v>
      </c>
      <c r="D671" s="10" t="s">
        <v>696</v>
      </c>
      <c r="E671" s="12" t="s">
        <v>11</v>
      </c>
      <c r="F671" s="12" t="s">
        <v>91</v>
      </c>
      <c r="G671" s="12" t="s">
        <v>92</v>
      </c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" customHeight="1" x14ac:dyDescent="0.25">
      <c r="A672" s="10">
        <v>1681</v>
      </c>
      <c r="B672" s="29" t="s">
        <v>741</v>
      </c>
      <c r="C672" s="12">
        <v>5</v>
      </c>
      <c r="D672" s="10" t="s">
        <v>696</v>
      </c>
      <c r="E672" s="12" t="s">
        <v>67</v>
      </c>
      <c r="F672" s="12" t="s">
        <v>91</v>
      </c>
      <c r="G672" s="12" t="s">
        <v>106</v>
      </c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" customHeight="1" x14ac:dyDescent="0.25">
      <c r="A673" s="10">
        <v>1682</v>
      </c>
      <c r="B673" s="29" t="s">
        <v>742</v>
      </c>
      <c r="C673" s="12">
        <v>5</v>
      </c>
      <c r="D673" s="10" t="s">
        <v>696</v>
      </c>
      <c r="E673" s="12" t="s">
        <v>67</v>
      </c>
      <c r="F673" s="12" t="s">
        <v>91</v>
      </c>
      <c r="G673" s="12" t="s">
        <v>106</v>
      </c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" customHeight="1" x14ac:dyDescent="0.25">
      <c r="A674" s="10">
        <v>1683</v>
      </c>
      <c r="B674" s="29" t="s">
        <v>743</v>
      </c>
      <c r="C674" s="12">
        <v>5</v>
      </c>
      <c r="D674" s="10" t="s">
        <v>696</v>
      </c>
      <c r="E674" s="12" t="s">
        <v>67</v>
      </c>
      <c r="F674" s="12" t="s">
        <v>91</v>
      </c>
      <c r="G674" s="12" t="s">
        <v>106</v>
      </c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" customHeight="1" x14ac:dyDescent="0.25">
      <c r="A675" s="10">
        <v>1684</v>
      </c>
      <c r="B675" s="29" t="s">
        <v>744</v>
      </c>
      <c r="C675" s="12">
        <v>5</v>
      </c>
      <c r="D675" s="10" t="s">
        <v>696</v>
      </c>
      <c r="E675" s="12" t="s">
        <v>67</v>
      </c>
      <c r="F675" s="12" t="s">
        <v>91</v>
      </c>
      <c r="G675" s="12" t="s">
        <v>106</v>
      </c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" customHeight="1" x14ac:dyDescent="0.25">
      <c r="A676" s="10">
        <v>1685</v>
      </c>
      <c r="B676" s="29" t="s">
        <v>745</v>
      </c>
      <c r="C676" s="12">
        <v>5</v>
      </c>
      <c r="D676" s="10" t="s">
        <v>696</v>
      </c>
      <c r="E676" s="12" t="s">
        <v>67</v>
      </c>
      <c r="F676" s="12" t="s">
        <v>91</v>
      </c>
      <c r="G676" s="12" t="s">
        <v>106</v>
      </c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" customHeight="1" x14ac:dyDescent="0.25">
      <c r="A677" s="10">
        <v>1686</v>
      </c>
      <c r="B677" s="29" t="s">
        <v>746</v>
      </c>
      <c r="C677" s="12">
        <v>6</v>
      </c>
      <c r="D677" s="10" t="s">
        <v>696</v>
      </c>
      <c r="E677" s="12" t="s">
        <v>67</v>
      </c>
      <c r="F677" s="12" t="s">
        <v>91</v>
      </c>
      <c r="G677" s="12" t="s">
        <v>106</v>
      </c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" customHeight="1" x14ac:dyDescent="0.25">
      <c r="A678" s="10">
        <v>1687</v>
      </c>
      <c r="B678" s="29" t="s">
        <v>747</v>
      </c>
      <c r="C678" s="12">
        <v>7</v>
      </c>
      <c r="D678" s="10" t="s">
        <v>696</v>
      </c>
      <c r="E678" s="12" t="s">
        <v>11</v>
      </c>
      <c r="F678" s="30" t="s">
        <v>117</v>
      </c>
      <c r="G678" s="12" t="s">
        <v>118</v>
      </c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" customHeight="1" x14ac:dyDescent="0.25">
      <c r="A679" s="10">
        <v>1688</v>
      </c>
      <c r="B679" s="29" t="s">
        <v>748</v>
      </c>
      <c r="C679" s="12">
        <v>7</v>
      </c>
      <c r="D679" s="10" t="s">
        <v>696</v>
      </c>
      <c r="E679" s="12" t="s">
        <v>67</v>
      </c>
      <c r="F679" s="30" t="s">
        <v>117</v>
      </c>
      <c r="G679" s="12" t="s">
        <v>131</v>
      </c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" customHeight="1" x14ac:dyDescent="0.25">
      <c r="A680" s="10">
        <v>1689</v>
      </c>
      <c r="B680" s="29" t="s">
        <v>749</v>
      </c>
      <c r="C680" s="12">
        <v>7</v>
      </c>
      <c r="D680" s="10" t="s">
        <v>696</v>
      </c>
      <c r="E680" s="12" t="s">
        <v>67</v>
      </c>
      <c r="F680" s="30" t="s">
        <v>117</v>
      </c>
      <c r="G680" s="12" t="s">
        <v>131</v>
      </c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" customHeight="1" x14ac:dyDescent="0.25">
      <c r="A681" s="10">
        <v>1690</v>
      </c>
      <c r="B681" s="29" t="s">
        <v>750</v>
      </c>
      <c r="C681" s="12">
        <v>7</v>
      </c>
      <c r="D681" s="10" t="s">
        <v>696</v>
      </c>
      <c r="E681" s="12" t="s">
        <v>67</v>
      </c>
      <c r="F681" s="30" t="s">
        <v>117</v>
      </c>
      <c r="G681" s="12" t="s">
        <v>131</v>
      </c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" customHeight="1" x14ac:dyDescent="0.25">
      <c r="A682" s="10">
        <v>1691</v>
      </c>
      <c r="B682" s="29" t="s">
        <v>751</v>
      </c>
      <c r="C682" s="12">
        <v>8</v>
      </c>
      <c r="D682" s="10" t="s">
        <v>696</v>
      </c>
      <c r="E682" s="12" t="s">
        <v>67</v>
      </c>
      <c r="F682" s="30" t="s">
        <v>117</v>
      </c>
      <c r="G682" s="10" t="s">
        <v>131</v>
      </c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" customHeight="1" x14ac:dyDescent="0.25">
      <c r="A683" s="10">
        <v>1692</v>
      </c>
      <c r="B683" s="29" t="s">
        <v>752</v>
      </c>
      <c r="C683" s="12">
        <v>8</v>
      </c>
      <c r="D683" s="10" t="s">
        <v>696</v>
      </c>
      <c r="E683" s="12" t="s">
        <v>67</v>
      </c>
      <c r="F683" s="30" t="s">
        <v>117</v>
      </c>
      <c r="G683" s="10" t="s">
        <v>131</v>
      </c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" customHeight="1" x14ac:dyDescent="0.25">
      <c r="A684" s="31">
        <v>1800</v>
      </c>
      <c r="B684" s="32" t="s">
        <v>753</v>
      </c>
      <c r="C684" s="33">
        <v>3</v>
      </c>
      <c r="D684" s="32" t="s">
        <v>754</v>
      </c>
      <c r="E684" s="32" t="s">
        <v>11</v>
      </c>
      <c r="F684" s="32" t="s">
        <v>12</v>
      </c>
      <c r="G684" s="32" t="s">
        <v>13</v>
      </c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" customHeight="1" x14ac:dyDescent="0.25">
      <c r="A685" s="21">
        <v>1801</v>
      </c>
      <c r="B685" s="34" t="s">
        <v>755</v>
      </c>
      <c r="C685" s="33">
        <v>4</v>
      </c>
      <c r="D685" s="34" t="s">
        <v>754</v>
      </c>
      <c r="E685" s="34" t="s">
        <v>11</v>
      </c>
      <c r="F685" s="34" t="s">
        <v>12</v>
      </c>
      <c r="G685" s="34" t="s">
        <v>13</v>
      </c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" customHeight="1" x14ac:dyDescent="0.25">
      <c r="A686" s="21">
        <v>1802</v>
      </c>
      <c r="B686" s="32" t="s">
        <v>756</v>
      </c>
      <c r="C686" s="33">
        <v>4</v>
      </c>
      <c r="D686" s="32" t="s">
        <v>754</v>
      </c>
      <c r="E686" s="32" t="s">
        <v>67</v>
      </c>
      <c r="F686" s="32" t="s">
        <v>12</v>
      </c>
      <c r="G686" s="32" t="s">
        <v>68</v>
      </c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" customHeight="1" x14ac:dyDescent="0.25">
      <c r="A687" s="21">
        <v>1803</v>
      </c>
      <c r="B687" s="34" t="s">
        <v>757</v>
      </c>
      <c r="C687" s="33">
        <v>5</v>
      </c>
      <c r="D687" s="34" t="s">
        <v>754</v>
      </c>
      <c r="E687" s="34" t="s">
        <v>11</v>
      </c>
      <c r="F687" s="34" t="s">
        <v>91</v>
      </c>
      <c r="G687" s="34" t="s">
        <v>92</v>
      </c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" customHeight="1" x14ac:dyDescent="0.25">
      <c r="A688" s="21">
        <v>1804</v>
      </c>
      <c r="B688" s="32" t="s">
        <v>758</v>
      </c>
      <c r="C688" s="33">
        <v>6</v>
      </c>
      <c r="D688" s="32" t="s">
        <v>754</v>
      </c>
      <c r="E688" s="32" t="s">
        <v>11</v>
      </c>
      <c r="F688" s="32" t="s">
        <v>91</v>
      </c>
      <c r="G688" s="32" t="s">
        <v>92</v>
      </c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" customHeight="1" x14ac:dyDescent="0.25">
      <c r="A689" s="21">
        <v>1805</v>
      </c>
      <c r="B689" s="34" t="s">
        <v>759</v>
      </c>
      <c r="C689" s="33">
        <v>6</v>
      </c>
      <c r="D689" s="34" t="s">
        <v>754</v>
      </c>
      <c r="E689" s="34" t="s">
        <v>67</v>
      </c>
      <c r="F689" s="34" t="s">
        <v>91</v>
      </c>
      <c r="G689" s="34" t="s">
        <v>106</v>
      </c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5"/>
      <c r="B690" s="35"/>
      <c r="C690" s="35"/>
      <c r="D690" s="35"/>
      <c r="E690" s="35"/>
      <c r="F690" s="35"/>
      <c r="G690" s="35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5"/>
      <c r="B691" s="35"/>
      <c r="C691" s="35"/>
      <c r="D691" s="35"/>
      <c r="E691" s="35"/>
      <c r="F691" s="35"/>
      <c r="G691" s="35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5"/>
      <c r="B692" s="35"/>
      <c r="C692" s="35"/>
      <c r="D692" s="35"/>
      <c r="E692" s="35"/>
      <c r="F692" s="35"/>
      <c r="G692" s="35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5"/>
      <c r="B693" s="35"/>
      <c r="C693" s="35"/>
      <c r="D693" s="35"/>
      <c r="E693" s="35"/>
      <c r="F693" s="35"/>
      <c r="G693" s="35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5"/>
      <c r="B694" s="35"/>
      <c r="C694" s="35"/>
      <c r="D694" s="35"/>
      <c r="E694" s="35"/>
      <c r="F694" s="35"/>
      <c r="G694" s="35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5"/>
      <c r="B695" s="35"/>
      <c r="C695" s="35"/>
      <c r="D695" s="35"/>
      <c r="E695" s="35"/>
      <c r="F695" s="35"/>
      <c r="G695" s="35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5"/>
      <c r="B696" s="35"/>
      <c r="C696" s="35"/>
      <c r="D696" s="35"/>
      <c r="E696" s="35"/>
      <c r="F696" s="35"/>
      <c r="G696" s="35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5"/>
      <c r="B697" s="35"/>
      <c r="C697" s="35"/>
      <c r="D697" s="35"/>
      <c r="E697" s="35"/>
      <c r="F697" s="35"/>
      <c r="G697" s="35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5"/>
      <c r="B698" s="35"/>
      <c r="C698" s="35"/>
      <c r="D698" s="35"/>
      <c r="E698" s="35"/>
      <c r="F698" s="35"/>
      <c r="G698" s="35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5"/>
      <c r="B699" s="35"/>
      <c r="C699" s="35"/>
      <c r="D699" s="35"/>
      <c r="E699" s="35"/>
      <c r="F699" s="35"/>
      <c r="G699" s="35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5"/>
      <c r="B700" s="35"/>
      <c r="C700" s="35"/>
      <c r="D700" s="35"/>
      <c r="E700" s="35"/>
      <c r="F700" s="35"/>
      <c r="G700" s="35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5"/>
      <c r="B701" s="35"/>
      <c r="C701" s="35"/>
      <c r="D701" s="35"/>
      <c r="E701" s="35"/>
      <c r="F701" s="35"/>
      <c r="G701" s="35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5"/>
      <c r="B702" s="35"/>
      <c r="C702" s="35"/>
      <c r="D702" s="35"/>
      <c r="E702" s="35"/>
      <c r="F702" s="35"/>
      <c r="G702" s="35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5"/>
      <c r="B703" s="35"/>
      <c r="C703" s="35"/>
      <c r="D703" s="35"/>
      <c r="E703" s="35"/>
      <c r="F703" s="35"/>
      <c r="G703" s="35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5"/>
      <c r="B704" s="35"/>
      <c r="C704" s="35"/>
      <c r="D704" s="35"/>
      <c r="E704" s="35"/>
      <c r="F704" s="35"/>
      <c r="G704" s="35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5"/>
      <c r="B705" s="35"/>
      <c r="C705" s="35"/>
      <c r="D705" s="35"/>
      <c r="E705" s="35"/>
      <c r="F705" s="35"/>
      <c r="G705" s="35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5"/>
      <c r="B706" s="35"/>
      <c r="C706" s="35"/>
      <c r="D706" s="35"/>
      <c r="E706" s="35"/>
      <c r="F706" s="35"/>
      <c r="G706" s="35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5"/>
      <c r="B707" s="35"/>
      <c r="C707" s="35"/>
      <c r="D707" s="35"/>
      <c r="E707" s="35"/>
      <c r="F707" s="35"/>
      <c r="G707" s="35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5"/>
      <c r="B708" s="35"/>
      <c r="C708" s="35"/>
      <c r="D708" s="35"/>
      <c r="E708" s="35"/>
      <c r="F708" s="35"/>
      <c r="G708" s="35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5"/>
      <c r="B709" s="35"/>
      <c r="C709" s="35"/>
      <c r="D709" s="35"/>
      <c r="E709" s="35"/>
      <c r="F709" s="35"/>
      <c r="G709" s="35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5"/>
      <c r="B710" s="35"/>
      <c r="C710" s="35"/>
      <c r="D710" s="35"/>
      <c r="E710" s="35"/>
      <c r="F710" s="35"/>
      <c r="G710" s="35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5"/>
      <c r="B711" s="35"/>
      <c r="C711" s="35"/>
      <c r="D711" s="35"/>
      <c r="E711" s="35"/>
      <c r="F711" s="35"/>
      <c r="G711" s="35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5"/>
      <c r="B712" s="35"/>
      <c r="C712" s="35"/>
      <c r="D712" s="35"/>
      <c r="E712" s="35"/>
      <c r="F712" s="35"/>
      <c r="G712" s="35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5"/>
      <c r="B713" s="35"/>
      <c r="C713" s="35"/>
      <c r="D713" s="35"/>
      <c r="E713" s="35"/>
      <c r="F713" s="35"/>
      <c r="G713" s="35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5"/>
      <c r="B714" s="35"/>
      <c r="C714" s="35"/>
      <c r="D714" s="35"/>
      <c r="E714" s="35"/>
      <c r="F714" s="35"/>
      <c r="G714" s="35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5"/>
      <c r="B715" s="35"/>
      <c r="C715" s="35"/>
      <c r="D715" s="35"/>
      <c r="E715" s="35"/>
      <c r="F715" s="35"/>
      <c r="G715" s="35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5"/>
      <c r="B716" s="35"/>
      <c r="C716" s="35"/>
      <c r="D716" s="35"/>
      <c r="E716" s="35"/>
      <c r="F716" s="35"/>
      <c r="G716" s="35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5"/>
      <c r="B717" s="35"/>
      <c r="C717" s="35"/>
      <c r="D717" s="35"/>
      <c r="E717" s="35"/>
      <c r="F717" s="35"/>
      <c r="G717" s="35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5"/>
      <c r="B718" s="35"/>
      <c r="C718" s="35"/>
      <c r="D718" s="35"/>
      <c r="E718" s="35"/>
      <c r="F718" s="35"/>
      <c r="G718" s="35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5"/>
      <c r="B719" s="35"/>
      <c r="C719" s="35"/>
      <c r="D719" s="35"/>
      <c r="E719" s="35"/>
      <c r="F719" s="35"/>
      <c r="G719" s="35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5"/>
      <c r="B720" s="35"/>
      <c r="C720" s="35"/>
      <c r="D720" s="35"/>
      <c r="E720" s="35"/>
      <c r="F720" s="35"/>
      <c r="G720" s="35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5"/>
      <c r="B721" s="35"/>
      <c r="C721" s="35"/>
      <c r="D721" s="35"/>
      <c r="E721" s="35"/>
      <c r="F721" s="35"/>
      <c r="G721" s="35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5"/>
      <c r="B722" s="35"/>
      <c r="C722" s="35"/>
      <c r="D722" s="35"/>
      <c r="E722" s="35"/>
      <c r="F722" s="35"/>
      <c r="G722" s="35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5"/>
      <c r="B723" s="35"/>
      <c r="C723" s="35"/>
      <c r="D723" s="35"/>
      <c r="E723" s="35"/>
      <c r="F723" s="35"/>
      <c r="G723" s="35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5"/>
      <c r="B724" s="35"/>
      <c r="C724" s="35"/>
      <c r="D724" s="35"/>
      <c r="E724" s="35"/>
      <c r="F724" s="35"/>
      <c r="G724" s="35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5"/>
      <c r="B725" s="35"/>
      <c r="C725" s="35"/>
      <c r="D725" s="35"/>
      <c r="E725" s="35"/>
      <c r="F725" s="35"/>
      <c r="G725" s="35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5"/>
      <c r="B726" s="35"/>
      <c r="C726" s="35"/>
      <c r="D726" s="35"/>
      <c r="E726" s="35"/>
      <c r="F726" s="35"/>
      <c r="G726" s="35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5"/>
      <c r="B727" s="35"/>
      <c r="C727" s="35"/>
      <c r="D727" s="35"/>
      <c r="E727" s="35"/>
      <c r="F727" s="35"/>
      <c r="G727" s="35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5"/>
      <c r="B728" s="35"/>
      <c r="C728" s="35"/>
      <c r="D728" s="35"/>
      <c r="E728" s="35"/>
      <c r="F728" s="35"/>
      <c r="G728" s="35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5"/>
      <c r="B729" s="35"/>
      <c r="C729" s="35"/>
      <c r="D729" s="35"/>
      <c r="E729" s="35"/>
      <c r="F729" s="35"/>
      <c r="G729" s="35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5"/>
      <c r="B730" s="35"/>
      <c r="C730" s="35"/>
      <c r="D730" s="35"/>
      <c r="E730" s="35"/>
      <c r="F730" s="35"/>
      <c r="G730" s="35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5"/>
      <c r="B731" s="35"/>
      <c r="C731" s="35"/>
      <c r="D731" s="35"/>
      <c r="E731" s="35"/>
      <c r="F731" s="35"/>
      <c r="G731" s="35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5"/>
      <c r="B732" s="35"/>
      <c r="C732" s="35"/>
      <c r="D732" s="35"/>
      <c r="E732" s="35"/>
      <c r="F732" s="35"/>
      <c r="G732" s="35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5"/>
      <c r="B733" s="35"/>
      <c r="C733" s="35"/>
      <c r="D733" s="35"/>
      <c r="E733" s="35"/>
      <c r="F733" s="35"/>
      <c r="G733" s="35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5"/>
      <c r="B734" s="35"/>
      <c r="C734" s="35"/>
      <c r="D734" s="35"/>
      <c r="E734" s="35"/>
      <c r="F734" s="35"/>
      <c r="G734" s="35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5"/>
      <c r="B735" s="35"/>
      <c r="C735" s="35"/>
      <c r="D735" s="35"/>
      <c r="E735" s="35"/>
      <c r="F735" s="35"/>
      <c r="G735" s="35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5"/>
      <c r="B736" s="35"/>
      <c r="C736" s="35"/>
      <c r="D736" s="35"/>
      <c r="E736" s="35"/>
      <c r="F736" s="35"/>
      <c r="G736" s="35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5"/>
      <c r="B737" s="35"/>
      <c r="C737" s="35"/>
      <c r="D737" s="35"/>
      <c r="E737" s="35"/>
      <c r="F737" s="35"/>
      <c r="G737" s="35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5"/>
      <c r="B738" s="35"/>
      <c r="C738" s="35"/>
      <c r="D738" s="35"/>
      <c r="E738" s="35"/>
      <c r="F738" s="35"/>
      <c r="G738" s="35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5"/>
      <c r="B739" s="35"/>
      <c r="C739" s="35"/>
      <c r="D739" s="35"/>
      <c r="E739" s="35"/>
      <c r="F739" s="35"/>
      <c r="G739" s="35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5"/>
      <c r="B740" s="35"/>
      <c r="C740" s="35"/>
      <c r="D740" s="35"/>
      <c r="E740" s="35"/>
      <c r="F740" s="35"/>
      <c r="G740" s="35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5"/>
      <c r="B741" s="35"/>
      <c r="C741" s="35"/>
      <c r="D741" s="35"/>
      <c r="E741" s="35"/>
      <c r="F741" s="35"/>
      <c r="G741" s="35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5"/>
      <c r="B742" s="35"/>
      <c r="C742" s="35"/>
      <c r="D742" s="35"/>
      <c r="E742" s="35"/>
      <c r="F742" s="35"/>
      <c r="G742" s="35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5"/>
      <c r="B743" s="35"/>
      <c r="C743" s="35"/>
      <c r="D743" s="35"/>
      <c r="E743" s="35"/>
      <c r="F743" s="35"/>
      <c r="G743" s="35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5"/>
      <c r="B744" s="35"/>
      <c r="C744" s="35"/>
      <c r="D744" s="35"/>
      <c r="E744" s="35"/>
      <c r="F744" s="35"/>
      <c r="G744" s="35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5"/>
      <c r="B745" s="35"/>
      <c r="C745" s="35"/>
      <c r="D745" s="35"/>
      <c r="E745" s="35"/>
      <c r="F745" s="35"/>
      <c r="G745" s="35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5"/>
      <c r="B746" s="35"/>
      <c r="C746" s="35"/>
      <c r="D746" s="35"/>
      <c r="E746" s="35"/>
      <c r="F746" s="35"/>
      <c r="G746" s="35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5"/>
      <c r="B747" s="35"/>
      <c r="C747" s="35"/>
      <c r="D747" s="35"/>
      <c r="E747" s="35"/>
      <c r="F747" s="35"/>
      <c r="G747" s="35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5"/>
      <c r="B748" s="35"/>
      <c r="C748" s="35"/>
      <c r="D748" s="35"/>
      <c r="E748" s="35"/>
      <c r="F748" s="35"/>
      <c r="G748" s="35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5"/>
      <c r="B749" s="35"/>
      <c r="C749" s="35"/>
      <c r="D749" s="35"/>
      <c r="E749" s="35"/>
      <c r="F749" s="35"/>
      <c r="G749" s="35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5"/>
      <c r="B750" s="35"/>
      <c r="C750" s="35"/>
      <c r="D750" s="35"/>
      <c r="E750" s="35"/>
      <c r="F750" s="35"/>
      <c r="G750" s="35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5"/>
      <c r="B751" s="35"/>
      <c r="C751" s="35"/>
      <c r="D751" s="35"/>
      <c r="E751" s="35"/>
      <c r="F751" s="35"/>
      <c r="G751" s="35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5"/>
      <c r="B752" s="35"/>
      <c r="C752" s="35"/>
      <c r="D752" s="35"/>
      <c r="E752" s="35"/>
      <c r="F752" s="35"/>
      <c r="G752" s="35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5"/>
      <c r="B753" s="35"/>
      <c r="C753" s="35"/>
      <c r="D753" s="35"/>
      <c r="E753" s="35"/>
      <c r="F753" s="35"/>
      <c r="G753" s="35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5"/>
      <c r="B754" s="35"/>
      <c r="C754" s="35"/>
      <c r="D754" s="35"/>
      <c r="E754" s="35"/>
      <c r="F754" s="35"/>
      <c r="G754" s="35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5"/>
      <c r="B755" s="35"/>
      <c r="C755" s="35"/>
      <c r="D755" s="35"/>
      <c r="E755" s="35"/>
      <c r="F755" s="35"/>
      <c r="G755" s="35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5"/>
      <c r="B756" s="35"/>
      <c r="C756" s="35"/>
      <c r="D756" s="35"/>
      <c r="E756" s="35"/>
      <c r="F756" s="35"/>
      <c r="G756" s="35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5"/>
      <c r="B757" s="35"/>
      <c r="C757" s="35"/>
      <c r="D757" s="35"/>
      <c r="E757" s="35"/>
      <c r="F757" s="35"/>
      <c r="G757" s="35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5"/>
      <c r="B758" s="35"/>
      <c r="C758" s="35"/>
      <c r="D758" s="35"/>
      <c r="E758" s="35"/>
      <c r="F758" s="35"/>
      <c r="G758" s="35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5"/>
      <c r="B759" s="35"/>
      <c r="C759" s="35"/>
      <c r="D759" s="35"/>
      <c r="E759" s="35"/>
      <c r="F759" s="35"/>
      <c r="G759" s="35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5"/>
      <c r="B760" s="35"/>
      <c r="C760" s="35"/>
      <c r="D760" s="35"/>
      <c r="E760" s="35"/>
      <c r="F760" s="35"/>
      <c r="G760" s="35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5"/>
      <c r="B761" s="35"/>
      <c r="C761" s="35"/>
      <c r="D761" s="35"/>
      <c r="E761" s="35"/>
      <c r="F761" s="35"/>
      <c r="G761" s="35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5"/>
      <c r="B762" s="35"/>
      <c r="C762" s="35"/>
      <c r="D762" s="35"/>
      <c r="E762" s="35"/>
      <c r="F762" s="35"/>
      <c r="G762" s="35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5"/>
      <c r="B763" s="35"/>
      <c r="C763" s="35"/>
      <c r="D763" s="35"/>
      <c r="E763" s="35"/>
      <c r="F763" s="35"/>
      <c r="G763" s="35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5"/>
      <c r="B764" s="35"/>
      <c r="C764" s="35"/>
      <c r="D764" s="35"/>
      <c r="E764" s="35"/>
      <c r="F764" s="35"/>
      <c r="G764" s="35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5"/>
      <c r="B765" s="35"/>
      <c r="C765" s="35"/>
      <c r="D765" s="35"/>
      <c r="E765" s="35"/>
      <c r="F765" s="35"/>
      <c r="G765" s="35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5"/>
      <c r="B766" s="35"/>
      <c r="C766" s="35"/>
      <c r="D766" s="35"/>
      <c r="E766" s="35"/>
      <c r="F766" s="35"/>
      <c r="G766" s="35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5"/>
      <c r="B767" s="35"/>
      <c r="C767" s="35"/>
      <c r="D767" s="35"/>
      <c r="E767" s="35"/>
      <c r="F767" s="35"/>
      <c r="G767" s="35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5"/>
      <c r="B768" s="35"/>
      <c r="C768" s="35"/>
      <c r="D768" s="35"/>
      <c r="E768" s="35"/>
      <c r="F768" s="35"/>
      <c r="G768" s="35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5"/>
      <c r="B769" s="35"/>
      <c r="C769" s="35"/>
      <c r="D769" s="35"/>
      <c r="E769" s="35"/>
      <c r="F769" s="35"/>
      <c r="G769" s="35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5"/>
      <c r="B770" s="35"/>
      <c r="C770" s="35"/>
      <c r="D770" s="35"/>
      <c r="E770" s="35"/>
      <c r="F770" s="35"/>
      <c r="G770" s="35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5"/>
      <c r="B771" s="35"/>
      <c r="C771" s="35"/>
      <c r="D771" s="35"/>
      <c r="E771" s="35"/>
      <c r="F771" s="35"/>
      <c r="G771" s="35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5"/>
      <c r="B772" s="35"/>
      <c r="C772" s="35"/>
      <c r="D772" s="35"/>
      <c r="E772" s="35"/>
      <c r="F772" s="35"/>
      <c r="G772" s="35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5"/>
      <c r="B773" s="35"/>
      <c r="C773" s="35"/>
      <c r="D773" s="35"/>
      <c r="E773" s="35"/>
      <c r="F773" s="35"/>
      <c r="G773" s="35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5"/>
      <c r="B774" s="35"/>
      <c r="C774" s="35"/>
      <c r="D774" s="35"/>
      <c r="E774" s="35"/>
      <c r="F774" s="35"/>
      <c r="G774" s="35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5"/>
      <c r="B775" s="35"/>
      <c r="C775" s="35"/>
      <c r="D775" s="35"/>
      <c r="E775" s="35"/>
      <c r="F775" s="35"/>
      <c r="G775" s="35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5"/>
      <c r="B776" s="35"/>
      <c r="C776" s="35"/>
      <c r="D776" s="35"/>
      <c r="E776" s="35"/>
      <c r="F776" s="35"/>
      <c r="G776" s="35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5"/>
      <c r="B777" s="35"/>
      <c r="C777" s="35"/>
      <c r="D777" s="35"/>
      <c r="E777" s="35"/>
      <c r="F777" s="35"/>
      <c r="G777" s="35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5"/>
      <c r="B778" s="35"/>
      <c r="C778" s="35"/>
      <c r="D778" s="35"/>
      <c r="E778" s="35"/>
      <c r="F778" s="35"/>
      <c r="G778" s="35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5"/>
      <c r="B779" s="35"/>
      <c r="C779" s="35"/>
      <c r="D779" s="35"/>
      <c r="E779" s="35"/>
      <c r="F779" s="35"/>
      <c r="G779" s="35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5"/>
      <c r="B780" s="35"/>
      <c r="C780" s="35"/>
      <c r="D780" s="35"/>
      <c r="E780" s="35"/>
      <c r="F780" s="35"/>
      <c r="G780" s="35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5"/>
      <c r="B781" s="35"/>
      <c r="C781" s="35"/>
      <c r="D781" s="35"/>
      <c r="E781" s="35"/>
      <c r="F781" s="35"/>
      <c r="G781" s="35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5"/>
      <c r="B782" s="35"/>
      <c r="C782" s="35"/>
      <c r="D782" s="35"/>
      <c r="E782" s="35"/>
      <c r="F782" s="35"/>
      <c r="G782" s="35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5"/>
      <c r="B783" s="35"/>
      <c r="C783" s="35"/>
      <c r="D783" s="35"/>
      <c r="E783" s="35"/>
      <c r="F783" s="35"/>
      <c r="G783" s="35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5"/>
      <c r="B784" s="35"/>
      <c r="C784" s="35"/>
      <c r="D784" s="35"/>
      <c r="E784" s="35"/>
      <c r="F784" s="35"/>
      <c r="G784" s="35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5"/>
      <c r="B785" s="35"/>
      <c r="C785" s="35"/>
      <c r="D785" s="35"/>
      <c r="E785" s="35"/>
      <c r="F785" s="35"/>
      <c r="G785" s="35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5"/>
      <c r="B786" s="35"/>
      <c r="C786" s="35"/>
      <c r="D786" s="35"/>
      <c r="E786" s="35"/>
      <c r="F786" s="35"/>
      <c r="G786" s="35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5"/>
      <c r="B787" s="35"/>
      <c r="C787" s="35"/>
      <c r="D787" s="35"/>
      <c r="E787" s="35"/>
      <c r="F787" s="35"/>
      <c r="G787" s="35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5"/>
      <c r="B788" s="35"/>
      <c r="C788" s="35"/>
      <c r="D788" s="35"/>
      <c r="E788" s="35"/>
      <c r="F788" s="35"/>
      <c r="G788" s="35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5"/>
      <c r="B789" s="35"/>
      <c r="C789" s="35"/>
      <c r="D789" s="35"/>
      <c r="E789" s="35"/>
      <c r="F789" s="35"/>
      <c r="G789" s="35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5"/>
      <c r="B790" s="35"/>
      <c r="C790" s="35"/>
      <c r="D790" s="35"/>
      <c r="E790" s="35"/>
      <c r="F790" s="35"/>
      <c r="G790" s="35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5"/>
      <c r="B791" s="35"/>
      <c r="C791" s="35"/>
      <c r="D791" s="35"/>
      <c r="E791" s="35"/>
      <c r="F791" s="35"/>
      <c r="G791" s="35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5"/>
      <c r="B792" s="35"/>
      <c r="C792" s="35"/>
      <c r="D792" s="35"/>
      <c r="E792" s="35"/>
      <c r="F792" s="35"/>
      <c r="G792" s="35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5"/>
      <c r="B793" s="35"/>
      <c r="C793" s="35"/>
      <c r="D793" s="35"/>
      <c r="E793" s="35"/>
      <c r="F793" s="35"/>
      <c r="G793" s="35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5"/>
      <c r="B794" s="35"/>
      <c r="C794" s="35"/>
      <c r="D794" s="35"/>
      <c r="E794" s="35"/>
      <c r="F794" s="35"/>
      <c r="G794" s="35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5"/>
      <c r="B795" s="35"/>
      <c r="C795" s="35"/>
      <c r="D795" s="35"/>
      <c r="E795" s="35"/>
      <c r="F795" s="35"/>
      <c r="G795" s="35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5"/>
      <c r="B796" s="35"/>
      <c r="C796" s="35"/>
      <c r="D796" s="35"/>
      <c r="E796" s="35"/>
      <c r="F796" s="35"/>
      <c r="G796" s="35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5"/>
      <c r="B797" s="35"/>
      <c r="C797" s="35"/>
      <c r="D797" s="35"/>
      <c r="E797" s="35"/>
      <c r="F797" s="35"/>
      <c r="G797" s="35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5"/>
      <c r="B798" s="35"/>
      <c r="C798" s="35"/>
      <c r="D798" s="35"/>
      <c r="E798" s="35"/>
      <c r="F798" s="35"/>
      <c r="G798" s="35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5"/>
      <c r="B799" s="35"/>
      <c r="C799" s="35"/>
      <c r="D799" s="35"/>
      <c r="E799" s="35"/>
      <c r="F799" s="35"/>
      <c r="G799" s="35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5"/>
      <c r="B800" s="35"/>
      <c r="C800" s="35"/>
      <c r="D800" s="35"/>
      <c r="E800" s="35"/>
      <c r="F800" s="35"/>
      <c r="G800" s="35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5"/>
      <c r="B801" s="35"/>
      <c r="C801" s="35"/>
      <c r="D801" s="35"/>
      <c r="E801" s="35"/>
      <c r="F801" s="35"/>
      <c r="G801" s="35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5"/>
      <c r="B802" s="35"/>
      <c r="C802" s="35"/>
      <c r="D802" s="35"/>
      <c r="E802" s="35"/>
      <c r="F802" s="35"/>
      <c r="G802" s="35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5"/>
      <c r="B803" s="35"/>
      <c r="C803" s="35"/>
      <c r="D803" s="35"/>
      <c r="E803" s="35"/>
      <c r="F803" s="35"/>
      <c r="G803" s="35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5"/>
      <c r="B804" s="35"/>
      <c r="C804" s="35"/>
      <c r="D804" s="35"/>
      <c r="E804" s="35"/>
      <c r="F804" s="35"/>
      <c r="G804" s="35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5"/>
      <c r="B805" s="35"/>
      <c r="C805" s="35"/>
      <c r="D805" s="35"/>
      <c r="E805" s="35"/>
      <c r="F805" s="35"/>
      <c r="G805" s="35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5"/>
      <c r="B806" s="35"/>
      <c r="C806" s="35"/>
      <c r="D806" s="35"/>
      <c r="E806" s="35"/>
      <c r="F806" s="35"/>
      <c r="G806" s="35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5"/>
      <c r="B807" s="35"/>
      <c r="C807" s="35"/>
      <c r="D807" s="35"/>
      <c r="E807" s="35"/>
      <c r="F807" s="35"/>
      <c r="G807" s="35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5"/>
      <c r="B808" s="35"/>
      <c r="C808" s="35"/>
      <c r="D808" s="35"/>
      <c r="E808" s="35"/>
      <c r="F808" s="35"/>
      <c r="G808" s="35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5"/>
      <c r="B809" s="35"/>
      <c r="C809" s="35"/>
      <c r="D809" s="35"/>
      <c r="E809" s="35"/>
      <c r="F809" s="35"/>
      <c r="G809" s="35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5"/>
      <c r="B810" s="35"/>
      <c r="C810" s="35"/>
      <c r="D810" s="35"/>
      <c r="E810" s="35"/>
      <c r="F810" s="35"/>
      <c r="G810" s="35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5"/>
      <c r="B811" s="35"/>
      <c r="C811" s="35"/>
      <c r="D811" s="35"/>
      <c r="E811" s="35"/>
      <c r="F811" s="35"/>
      <c r="G811" s="35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5"/>
      <c r="B812" s="35"/>
      <c r="C812" s="35"/>
      <c r="D812" s="35"/>
      <c r="E812" s="35"/>
      <c r="F812" s="35"/>
      <c r="G812" s="35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5"/>
      <c r="B813" s="35"/>
      <c r="C813" s="35"/>
      <c r="D813" s="35"/>
      <c r="E813" s="35"/>
      <c r="F813" s="35"/>
      <c r="G813" s="35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5"/>
      <c r="B814" s="35"/>
      <c r="C814" s="35"/>
      <c r="D814" s="35"/>
      <c r="E814" s="35"/>
      <c r="F814" s="35"/>
      <c r="G814" s="35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5"/>
      <c r="B815" s="35"/>
      <c r="C815" s="35"/>
      <c r="D815" s="35"/>
      <c r="E815" s="35"/>
      <c r="F815" s="35"/>
      <c r="G815" s="35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5"/>
      <c r="B816" s="35"/>
      <c r="C816" s="35"/>
      <c r="D816" s="35"/>
      <c r="E816" s="35"/>
      <c r="F816" s="35"/>
      <c r="G816" s="35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5"/>
      <c r="B817" s="35"/>
      <c r="C817" s="35"/>
      <c r="D817" s="35"/>
      <c r="E817" s="35"/>
      <c r="F817" s="35"/>
      <c r="G817" s="35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5"/>
      <c r="B818" s="35"/>
      <c r="C818" s="35"/>
      <c r="D818" s="35"/>
      <c r="E818" s="35"/>
      <c r="F818" s="35"/>
      <c r="G818" s="35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5"/>
      <c r="B819" s="35"/>
      <c r="C819" s="35"/>
      <c r="D819" s="35"/>
      <c r="E819" s="35"/>
      <c r="F819" s="35"/>
      <c r="G819" s="35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5"/>
      <c r="B820" s="35"/>
      <c r="C820" s="35"/>
      <c r="D820" s="35"/>
      <c r="E820" s="35"/>
      <c r="F820" s="35"/>
      <c r="G820" s="35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5"/>
      <c r="B821" s="35"/>
      <c r="C821" s="35"/>
      <c r="D821" s="35"/>
      <c r="E821" s="35"/>
      <c r="F821" s="35"/>
      <c r="G821" s="35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5"/>
      <c r="B822" s="35"/>
      <c r="C822" s="35"/>
      <c r="D822" s="35"/>
      <c r="E822" s="35"/>
      <c r="F822" s="35"/>
      <c r="G822" s="35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5"/>
      <c r="B823" s="35"/>
      <c r="C823" s="35"/>
      <c r="D823" s="35"/>
      <c r="E823" s="35"/>
      <c r="F823" s="35"/>
      <c r="G823" s="35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5"/>
      <c r="B824" s="35"/>
      <c r="C824" s="35"/>
      <c r="D824" s="35"/>
      <c r="E824" s="35"/>
      <c r="F824" s="35"/>
      <c r="G824" s="35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5"/>
      <c r="B825" s="35"/>
      <c r="C825" s="35"/>
      <c r="D825" s="35"/>
      <c r="E825" s="35"/>
      <c r="F825" s="35"/>
      <c r="G825" s="35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5"/>
      <c r="B826" s="35"/>
      <c r="C826" s="35"/>
      <c r="D826" s="35"/>
      <c r="E826" s="35"/>
      <c r="F826" s="35"/>
      <c r="G826" s="35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5"/>
      <c r="B827" s="35"/>
      <c r="C827" s="35"/>
      <c r="D827" s="35"/>
      <c r="E827" s="35"/>
      <c r="F827" s="35"/>
      <c r="G827" s="35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5"/>
      <c r="B828" s="35"/>
      <c r="C828" s="35"/>
      <c r="D828" s="35"/>
      <c r="E828" s="35"/>
      <c r="F828" s="35"/>
      <c r="G828" s="35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5"/>
      <c r="B829" s="35"/>
      <c r="C829" s="35"/>
      <c r="D829" s="35"/>
      <c r="E829" s="35"/>
      <c r="F829" s="35"/>
      <c r="G829" s="35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5"/>
      <c r="B830" s="35"/>
      <c r="C830" s="35"/>
      <c r="D830" s="35"/>
      <c r="E830" s="35"/>
      <c r="F830" s="35"/>
      <c r="G830" s="35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5"/>
      <c r="B831" s="35"/>
      <c r="C831" s="35"/>
      <c r="D831" s="35"/>
      <c r="E831" s="35"/>
      <c r="F831" s="35"/>
      <c r="G831" s="35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5"/>
      <c r="B832" s="35"/>
      <c r="C832" s="35"/>
      <c r="D832" s="35"/>
      <c r="E832" s="35"/>
      <c r="F832" s="35"/>
      <c r="G832" s="35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5"/>
      <c r="B833" s="35"/>
      <c r="C833" s="35"/>
      <c r="D833" s="35"/>
      <c r="E833" s="35"/>
      <c r="F833" s="35"/>
      <c r="G833" s="35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5"/>
      <c r="B834" s="35"/>
      <c r="C834" s="35"/>
      <c r="D834" s="35"/>
      <c r="E834" s="35"/>
      <c r="F834" s="35"/>
      <c r="G834" s="35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5"/>
      <c r="B835" s="35"/>
      <c r="C835" s="35"/>
      <c r="D835" s="35"/>
      <c r="E835" s="35"/>
      <c r="F835" s="35"/>
      <c r="G835" s="35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5"/>
      <c r="B836" s="35"/>
      <c r="C836" s="35"/>
      <c r="D836" s="35"/>
      <c r="E836" s="35"/>
      <c r="F836" s="35"/>
      <c r="G836" s="35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5"/>
      <c r="B837" s="35"/>
      <c r="C837" s="35"/>
      <c r="D837" s="35"/>
      <c r="E837" s="35"/>
      <c r="F837" s="35"/>
      <c r="G837" s="35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5"/>
      <c r="B838" s="35"/>
      <c r="C838" s="35"/>
      <c r="D838" s="35"/>
      <c r="E838" s="35"/>
      <c r="F838" s="35"/>
      <c r="G838" s="35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5"/>
      <c r="B839" s="35"/>
      <c r="C839" s="35"/>
      <c r="D839" s="35"/>
      <c r="E839" s="35"/>
      <c r="F839" s="35"/>
      <c r="G839" s="35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5"/>
      <c r="B840" s="35"/>
      <c r="C840" s="35"/>
      <c r="D840" s="35"/>
      <c r="E840" s="35"/>
      <c r="F840" s="35"/>
      <c r="G840" s="35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5"/>
      <c r="B841" s="35"/>
      <c r="C841" s="35"/>
      <c r="D841" s="35"/>
      <c r="E841" s="35"/>
      <c r="F841" s="35"/>
      <c r="G841" s="35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5"/>
      <c r="B842" s="35"/>
      <c r="C842" s="35"/>
      <c r="D842" s="35"/>
      <c r="E842" s="35"/>
      <c r="F842" s="35"/>
      <c r="G842" s="35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5"/>
      <c r="B843" s="35"/>
      <c r="C843" s="35"/>
      <c r="D843" s="35"/>
      <c r="E843" s="35"/>
      <c r="F843" s="35"/>
      <c r="G843" s="35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5"/>
      <c r="B844" s="35"/>
      <c r="C844" s="35"/>
      <c r="D844" s="35"/>
      <c r="E844" s="35"/>
      <c r="F844" s="35"/>
      <c r="G844" s="35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5"/>
      <c r="B845" s="35"/>
      <c r="C845" s="35"/>
      <c r="D845" s="35"/>
      <c r="E845" s="35"/>
      <c r="F845" s="35"/>
      <c r="G845" s="35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5"/>
      <c r="B846" s="35"/>
      <c r="C846" s="35"/>
      <c r="D846" s="35"/>
      <c r="E846" s="35"/>
      <c r="F846" s="35"/>
      <c r="G846" s="35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5"/>
      <c r="B847" s="35"/>
      <c r="C847" s="35"/>
      <c r="D847" s="35"/>
      <c r="E847" s="35"/>
      <c r="F847" s="35"/>
      <c r="G847" s="35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5"/>
      <c r="B848" s="35"/>
      <c r="C848" s="35"/>
      <c r="D848" s="35"/>
      <c r="E848" s="35"/>
      <c r="F848" s="35"/>
      <c r="G848" s="35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5"/>
      <c r="B849" s="35"/>
      <c r="C849" s="35"/>
      <c r="D849" s="35"/>
      <c r="E849" s="35"/>
      <c r="F849" s="35"/>
      <c r="G849" s="35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5"/>
      <c r="B850" s="35"/>
      <c r="C850" s="35"/>
      <c r="D850" s="35"/>
      <c r="E850" s="35"/>
      <c r="F850" s="35"/>
      <c r="G850" s="35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5"/>
      <c r="B851" s="35"/>
      <c r="C851" s="35"/>
      <c r="D851" s="35"/>
      <c r="E851" s="35"/>
      <c r="F851" s="35"/>
      <c r="G851" s="35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5"/>
      <c r="B852" s="35"/>
      <c r="C852" s="35"/>
      <c r="D852" s="35"/>
      <c r="E852" s="35"/>
      <c r="F852" s="35"/>
      <c r="G852" s="35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5"/>
      <c r="B853" s="35"/>
      <c r="C853" s="35"/>
      <c r="D853" s="35"/>
      <c r="E853" s="35"/>
      <c r="F853" s="35"/>
      <c r="G853" s="35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5"/>
      <c r="B854" s="35"/>
      <c r="C854" s="35"/>
      <c r="D854" s="35"/>
      <c r="E854" s="35"/>
      <c r="F854" s="35"/>
      <c r="G854" s="35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5"/>
      <c r="B855" s="35"/>
      <c r="C855" s="35"/>
      <c r="D855" s="35"/>
      <c r="E855" s="35"/>
      <c r="F855" s="35"/>
      <c r="G855" s="35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5"/>
      <c r="B856" s="35"/>
      <c r="C856" s="35"/>
      <c r="D856" s="35"/>
      <c r="E856" s="35"/>
      <c r="F856" s="35"/>
      <c r="G856" s="35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5"/>
      <c r="B857" s="35"/>
      <c r="C857" s="35"/>
      <c r="D857" s="35"/>
      <c r="E857" s="35"/>
      <c r="F857" s="35"/>
      <c r="G857" s="35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5"/>
      <c r="B858" s="35"/>
      <c r="C858" s="35"/>
      <c r="D858" s="35"/>
      <c r="E858" s="35"/>
      <c r="F858" s="35"/>
      <c r="G858" s="35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5"/>
      <c r="B859" s="35"/>
      <c r="C859" s="35"/>
      <c r="D859" s="35"/>
      <c r="E859" s="35"/>
      <c r="F859" s="35"/>
      <c r="G859" s="35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5"/>
      <c r="B860" s="35"/>
      <c r="C860" s="35"/>
      <c r="D860" s="35"/>
      <c r="E860" s="35"/>
      <c r="F860" s="35"/>
      <c r="G860" s="35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5"/>
      <c r="B861" s="35"/>
      <c r="C861" s="35"/>
      <c r="D861" s="35"/>
      <c r="E861" s="35"/>
      <c r="F861" s="35"/>
      <c r="G861" s="35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5"/>
      <c r="B862" s="35"/>
      <c r="C862" s="35"/>
      <c r="D862" s="35"/>
      <c r="E862" s="35"/>
      <c r="F862" s="35"/>
      <c r="G862" s="35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5"/>
      <c r="B863" s="35"/>
      <c r="C863" s="35"/>
      <c r="D863" s="35"/>
      <c r="E863" s="35"/>
      <c r="F863" s="35"/>
      <c r="G863" s="35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5"/>
      <c r="B864" s="35"/>
      <c r="C864" s="35"/>
      <c r="D864" s="35"/>
      <c r="E864" s="35"/>
      <c r="F864" s="35"/>
      <c r="G864" s="35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5"/>
      <c r="B865" s="35"/>
      <c r="C865" s="35"/>
      <c r="D865" s="35"/>
      <c r="E865" s="35"/>
      <c r="F865" s="35"/>
      <c r="G865" s="35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5"/>
      <c r="B866" s="35"/>
      <c r="C866" s="35"/>
      <c r="D866" s="35"/>
      <c r="E866" s="35"/>
      <c r="F866" s="35"/>
      <c r="G866" s="35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5"/>
      <c r="B867" s="35"/>
      <c r="C867" s="35"/>
      <c r="D867" s="35"/>
      <c r="E867" s="35"/>
      <c r="F867" s="35"/>
      <c r="G867" s="35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5"/>
      <c r="B868" s="35"/>
      <c r="C868" s="35"/>
      <c r="D868" s="35"/>
      <c r="E868" s="35"/>
      <c r="F868" s="35"/>
      <c r="G868" s="35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5"/>
      <c r="B869" s="35"/>
      <c r="C869" s="35"/>
      <c r="D869" s="35"/>
      <c r="E869" s="35"/>
      <c r="F869" s="35"/>
      <c r="G869" s="35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5"/>
      <c r="B870" s="35"/>
      <c r="C870" s="35"/>
      <c r="D870" s="35"/>
      <c r="E870" s="35"/>
      <c r="F870" s="35"/>
      <c r="G870" s="35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5"/>
      <c r="B871" s="35"/>
      <c r="C871" s="35"/>
      <c r="D871" s="35"/>
      <c r="E871" s="35"/>
      <c r="F871" s="35"/>
      <c r="G871" s="35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5"/>
      <c r="B872" s="35"/>
      <c r="C872" s="35"/>
      <c r="D872" s="35"/>
      <c r="E872" s="35"/>
      <c r="F872" s="35"/>
      <c r="G872" s="35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5"/>
      <c r="B873" s="35"/>
      <c r="C873" s="35"/>
      <c r="D873" s="35"/>
      <c r="E873" s="35"/>
      <c r="F873" s="35"/>
      <c r="G873" s="35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5"/>
      <c r="B874" s="35"/>
      <c r="C874" s="35"/>
      <c r="D874" s="35"/>
      <c r="E874" s="35"/>
      <c r="F874" s="35"/>
      <c r="G874" s="35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5"/>
      <c r="B875" s="35"/>
      <c r="C875" s="35"/>
      <c r="D875" s="35"/>
      <c r="E875" s="35"/>
      <c r="F875" s="35"/>
      <c r="G875" s="35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5"/>
      <c r="B876" s="35"/>
      <c r="C876" s="35"/>
      <c r="D876" s="35"/>
      <c r="E876" s="35"/>
      <c r="F876" s="35"/>
      <c r="G876" s="35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5"/>
      <c r="B877" s="35"/>
      <c r="C877" s="35"/>
      <c r="D877" s="35"/>
      <c r="E877" s="35"/>
      <c r="F877" s="35"/>
      <c r="G877" s="35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5"/>
      <c r="B878" s="35"/>
      <c r="C878" s="35"/>
      <c r="D878" s="35"/>
      <c r="E878" s="35"/>
      <c r="F878" s="35"/>
      <c r="G878" s="35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5"/>
      <c r="B879" s="35"/>
      <c r="C879" s="35"/>
      <c r="D879" s="35"/>
      <c r="E879" s="35"/>
      <c r="F879" s="35"/>
      <c r="G879" s="35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5"/>
      <c r="B880" s="35"/>
      <c r="C880" s="35"/>
      <c r="D880" s="35"/>
      <c r="E880" s="35"/>
      <c r="F880" s="35"/>
      <c r="G880" s="35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5"/>
      <c r="B881" s="35"/>
      <c r="C881" s="35"/>
      <c r="D881" s="35"/>
      <c r="E881" s="35"/>
      <c r="F881" s="35"/>
      <c r="G881" s="35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5"/>
      <c r="B882" s="35"/>
      <c r="C882" s="35"/>
      <c r="D882" s="35"/>
      <c r="E882" s="35"/>
      <c r="F882" s="35"/>
      <c r="G882" s="35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5"/>
      <c r="B883" s="35"/>
      <c r="C883" s="35"/>
      <c r="D883" s="35"/>
      <c r="E883" s="35"/>
      <c r="F883" s="35"/>
      <c r="G883" s="35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5"/>
      <c r="B884" s="35"/>
      <c r="C884" s="35"/>
      <c r="D884" s="35"/>
      <c r="E884" s="35"/>
      <c r="F884" s="35"/>
      <c r="G884" s="35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5"/>
      <c r="B885" s="35"/>
      <c r="C885" s="35"/>
      <c r="D885" s="35"/>
      <c r="E885" s="35"/>
      <c r="F885" s="35"/>
      <c r="G885" s="35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5"/>
      <c r="B886" s="35"/>
      <c r="C886" s="35"/>
      <c r="D886" s="35"/>
      <c r="E886" s="35"/>
      <c r="F886" s="35"/>
      <c r="G886" s="35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5"/>
      <c r="B887" s="35"/>
      <c r="C887" s="35"/>
      <c r="D887" s="35"/>
      <c r="E887" s="35"/>
      <c r="F887" s="35"/>
      <c r="G887" s="35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5"/>
      <c r="B888" s="35"/>
      <c r="C888" s="35"/>
      <c r="D888" s="35"/>
      <c r="E888" s="35"/>
      <c r="F888" s="35"/>
      <c r="G888" s="35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5"/>
      <c r="B889" s="35"/>
      <c r="C889" s="35"/>
      <c r="D889" s="35"/>
      <c r="E889" s="35"/>
      <c r="F889" s="35"/>
      <c r="G889" s="35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5"/>
      <c r="B890" s="35"/>
      <c r="C890" s="35"/>
      <c r="D890" s="35"/>
      <c r="E890" s="35"/>
      <c r="F890" s="35"/>
      <c r="G890" s="35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5"/>
      <c r="B891" s="35"/>
      <c r="C891" s="35"/>
      <c r="D891" s="35"/>
      <c r="E891" s="35"/>
      <c r="F891" s="35"/>
      <c r="G891" s="35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5"/>
      <c r="B892" s="35"/>
      <c r="C892" s="35"/>
      <c r="D892" s="35"/>
      <c r="E892" s="35"/>
      <c r="F892" s="35"/>
      <c r="G892" s="35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5"/>
      <c r="B893" s="35"/>
      <c r="C893" s="35"/>
      <c r="D893" s="35"/>
      <c r="E893" s="35"/>
      <c r="F893" s="35"/>
      <c r="G893" s="35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5"/>
      <c r="B894" s="35"/>
      <c r="C894" s="35"/>
      <c r="D894" s="35"/>
      <c r="E894" s="35"/>
      <c r="F894" s="35"/>
      <c r="G894" s="35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5"/>
      <c r="B895" s="35"/>
      <c r="C895" s="35"/>
      <c r="D895" s="35"/>
      <c r="E895" s="35"/>
      <c r="F895" s="35"/>
      <c r="G895" s="35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5"/>
      <c r="B896" s="35"/>
      <c r="C896" s="35"/>
      <c r="D896" s="35"/>
      <c r="E896" s="35"/>
      <c r="F896" s="35"/>
      <c r="G896" s="35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5"/>
      <c r="B897" s="35"/>
      <c r="C897" s="35"/>
      <c r="D897" s="35"/>
      <c r="E897" s="35"/>
      <c r="F897" s="35"/>
      <c r="G897" s="35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5"/>
      <c r="B898" s="35"/>
      <c r="C898" s="35"/>
      <c r="D898" s="35"/>
      <c r="E898" s="35"/>
      <c r="F898" s="35"/>
      <c r="G898" s="35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5"/>
      <c r="B899" s="35"/>
      <c r="C899" s="35"/>
      <c r="D899" s="35"/>
      <c r="E899" s="35"/>
      <c r="F899" s="35"/>
      <c r="G899" s="35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5"/>
      <c r="B900" s="35"/>
      <c r="C900" s="35"/>
      <c r="D900" s="35"/>
      <c r="E900" s="35"/>
      <c r="F900" s="35"/>
      <c r="G900" s="35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5"/>
      <c r="B901" s="35"/>
      <c r="C901" s="35"/>
      <c r="D901" s="35"/>
      <c r="E901" s="35"/>
      <c r="F901" s="35"/>
      <c r="G901" s="35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5"/>
      <c r="B902" s="35"/>
      <c r="C902" s="35"/>
      <c r="D902" s="35"/>
      <c r="E902" s="35"/>
      <c r="F902" s="35"/>
      <c r="G902" s="35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5"/>
      <c r="B903" s="35"/>
      <c r="C903" s="35"/>
      <c r="D903" s="35"/>
      <c r="E903" s="35"/>
      <c r="F903" s="35"/>
      <c r="G903" s="35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5"/>
      <c r="B904" s="35"/>
      <c r="C904" s="35"/>
      <c r="D904" s="35"/>
      <c r="E904" s="35"/>
      <c r="F904" s="35"/>
      <c r="G904" s="35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5"/>
      <c r="B905" s="35"/>
      <c r="C905" s="35"/>
      <c r="D905" s="35"/>
      <c r="E905" s="35"/>
      <c r="F905" s="35"/>
      <c r="G905" s="35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5"/>
      <c r="B906" s="35"/>
      <c r="C906" s="35"/>
      <c r="D906" s="35"/>
      <c r="E906" s="35"/>
      <c r="F906" s="35"/>
      <c r="G906" s="35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5"/>
      <c r="B907" s="35"/>
      <c r="C907" s="35"/>
      <c r="D907" s="35"/>
      <c r="E907" s="35"/>
      <c r="F907" s="35"/>
      <c r="G907" s="35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5"/>
      <c r="B908" s="35"/>
      <c r="C908" s="35"/>
      <c r="D908" s="35"/>
      <c r="E908" s="35"/>
      <c r="F908" s="35"/>
      <c r="G908" s="35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5"/>
      <c r="B909" s="35"/>
      <c r="C909" s="35"/>
      <c r="D909" s="35"/>
      <c r="E909" s="35"/>
      <c r="F909" s="35"/>
      <c r="G909" s="35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5"/>
      <c r="B910" s="35"/>
      <c r="C910" s="35"/>
      <c r="D910" s="35"/>
      <c r="E910" s="35"/>
      <c r="F910" s="35"/>
      <c r="G910" s="35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5"/>
      <c r="B911" s="35"/>
      <c r="C911" s="35"/>
      <c r="D911" s="35"/>
      <c r="E911" s="35"/>
      <c r="F911" s="35"/>
      <c r="G911" s="35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5"/>
      <c r="B912" s="35"/>
      <c r="C912" s="35"/>
      <c r="D912" s="35"/>
      <c r="E912" s="35"/>
      <c r="F912" s="35"/>
      <c r="G912" s="35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5"/>
      <c r="B913" s="35"/>
      <c r="C913" s="35"/>
      <c r="D913" s="35"/>
      <c r="E913" s="35"/>
      <c r="F913" s="35"/>
      <c r="G913" s="35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5"/>
      <c r="B914" s="35"/>
      <c r="C914" s="35"/>
      <c r="D914" s="35"/>
      <c r="E914" s="35"/>
      <c r="F914" s="35"/>
      <c r="G914" s="35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5"/>
      <c r="B915" s="35"/>
      <c r="C915" s="35"/>
      <c r="D915" s="35"/>
      <c r="E915" s="35"/>
      <c r="F915" s="35"/>
      <c r="G915" s="35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5"/>
      <c r="B916" s="35"/>
      <c r="C916" s="35"/>
      <c r="D916" s="35"/>
      <c r="E916" s="35"/>
      <c r="F916" s="35"/>
      <c r="G916" s="35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5"/>
      <c r="B917" s="35"/>
      <c r="C917" s="35"/>
      <c r="D917" s="35"/>
      <c r="E917" s="35"/>
      <c r="F917" s="35"/>
      <c r="G917" s="35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5"/>
      <c r="B918" s="35"/>
      <c r="C918" s="35"/>
      <c r="D918" s="35"/>
      <c r="E918" s="35"/>
      <c r="F918" s="35"/>
      <c r="G918" s="35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5"/>
      <c r="B919" s="35"/>
      <c r="C919" s="35"/>
      <c r="D919" s="35"/>
      <c r="E919" s="35"/>
      <c r="F919" s="35"/>
      <c r="G919" s="35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5"/>
      <c r="B920" s="35"/>
      <c r="C920" s="35"/>
      <c r="D920" s="35"/>
      <c r="E920" s="35"/>
      <c r="F920" s="35"/>
      <c r="G920" s="35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5"/>
      <c r="B921" s="35"/>
      <c r="C921" s="35"/>
      <c r="D921" s="35"/>
      <c r="E921" s="35"/>
      <c r="F921" s="35"/>
      <c r="G921" s="35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5"/>
      <c r="B922" s="35"/>
      <c r="C922" s="35"/>
      <c r="D922" s="35"/>
      <c r="E922" s="35"/>
      <c r="F922" s="35"/>
      <c r="G922" s="35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5"/>
      <c r="B923" s="35"/>
      <c r="C923" s="35"/>
      <c r="D923" s="35"/>
      <c r="E923" s="35"/>
      <c r="F923" s="35"/>
      <c r="G923" s="35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5"/>
      <c r="B924" s="35"/>
      <c r="C924" s="35"/>
      <c r="D924" s="35"/>
      <c r="E924" s="35"/>
      <c r="F924" s="35"/>
      <c r="G924" s="35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5"/>
      <c r="B925" s="35"/>
      <c r="C925" s="35"/>
      <c r="D925" s="35"/>
      <c r="E925" s="35"/>
      <c r="F925" s="35"/>
      <c r="G925" s="35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5"/>
      <c r="B926" s="35"/>
      <c r="C926" s="35"/>
      <c r="D926" s="35"/>
      <c r="E926" s="35"/>
      <c r="F926" s="35"/>
      <c r="G926" s="35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5"/>
      <c r="B927" s="35"/>
      <c r="C927" s="35"/>
      <c r="D927" s="35"/>
      <c r="E927" s="35"/>
      <c r="F927" s="35"/>
      <c r="G927" s="35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5"/>
      <c r="B928" s="35"/>
      <c r="C928" s="35"/>
      <c r="D928" s="35"/>
      <c r="E928" s="35"/>
      <c r="F928" s="35"/>
      <c r="G928" s="35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5"/>
      <c r="B929" s="35"/>
      <c r="C929" s="35"/>
      <c r="D929" s="35"/>
      <c r="E929" s="35"/>
      <c r="F929" s="35"/>
      <c r="G929" s="35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5"/>
      <c r="B930" s="35"/>
      <c r="C930" s="35"/>
      <c r="D930" s="35"/>
      <c r="E930" s="35"/>
      <c r="F930" s="35"/>
      <c r="G930" s="35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5"/>
      <c r="B931" s="35"/>
      <c r="C931" s="35"/>
      <c r="D931" s="35"/>
      <c r="E931" s="35"/>
      <c r="F931" s="35"/>
      <c r="G931" s="35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5"/>
      <c r="B932" s="35"/>
      <c r="C932" s="35"/>
      <c r="D932" s="35"/>
      <c r="E932" s="35"/>
      <c r="F932" s="35"/>
      <c r="G932" s="35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5"/>
      <c r="B933" s="35"/>
      <c r="C933" s="35"/>
      <c r="D933" s="35"/>
      <c r="E933" s="35"/>
      <c r="F933" s="35"/>
      <c r="G933" s="35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5"/>
      <c r="B934" s="35"/>
      <c r="C934" s="35"/>
      <c r="D934" s="35"/>
      <c r="E934" s="35"/>
      <c r="F934" s="35"/>
      <c r="G934" s="35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5"/>
      <c r="B935" s="35"/>
      <c r="C935" s="35"/>
      <c r="D935" s="35"/>
      <c r="E935" s="35"/>
      <c r="F935" s="35"/>
      <c r="G935" s="35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5"/>
      <c r="B936" s="35"/>
      <c r="C936" s="35"/>
      <c r="D936" s="35"/>
      <c r="E936" s="35"/>
      <c r="F936" s="35"/>
      <c r="G936" s="35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5"/>
      <c r="B937" s="35"/>
      <c r="C937" s="35"/>
      <c r="D937" s="35"/>
      <c r="E937" s="35"/>
      <c r="F937" s="35"/>
      <c r="G937" s="35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5"/>
      <c r="B938" s="35"/>
      <c r="C938" s="35"/>
      <c r="D938" s="35"/>
      <c r="E938" s="35"/>
      <c r="F938" s="35"/>
      <c r="G938" s="35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5"/>
      <c r="B939" s="35"/>
      <c r="C939" s="35"/>
      <c r="D939" s="35"/>
      <c r="E939" s="35"/>
      <c r="F939" s="35"/>
      <c r="G939" s="35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5"/>
      <c r="B940" s="35"/>
      <c r="C940" s="35"/>
      <c r="D940" s="35"/>
      <c r="E940" s="35"/>
      <c r="F940" s="35"/>
      <c r="G940" s="35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5"/>
      <c r="B941" s="35"/>
      <c r="C941" s="35"/>
      <c r="D941" s="35"/>
      <c r="E941" s="35"/>
      <c r="F941" s="35"/>
      <c r="G941" s="35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5"/>
      <c r="B942" s="35"/>
      <c r="C942" s="35"/>
      <c r="D942" s="35"/>
      <c r="E942" s="35"/>
      <c r="F942" s="35"/>
      <c r="G942" s="35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5"/>
      <c r="B943" s="35"/>
      <c r="C943" s="35"/>
      <c r="D943" s="35"/>
      <c r="E943" s="35"/>
      <c r="F943" s="35"/>
      <c r="G943" s="35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5"/>
      <c r="B944" s="35"/>
      <c r="C944" s="35"/>
      <c r="D944" s="35"/>
      <c r="E944" s="35"/>
      <c r="F944" s="35"/>
      <c r="G944" s="35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5"/>
      <c r="B945" s="35"/>
      <c r="C945" s="35"/>
      <c r="D945" s="35"/>
      <c r="E945" s="35"/>
      <c r="F945" s="35"/>
      <c r="G945" s="35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5"/>
      <c r="B946" s="35"/>
      <c r="C946" s="35"/>
      <c r="D946" s="35"/>
      <c r="E946" s="35"/>
      <c r="F946" s="35"/>
      <c r="G946" s="35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5"/>
      <c r="B947" s="35"/>
      <c r="C947" s="35"/>
      <c r="D947" s="35"/>
      <c r="E947" s="35"/>
      <c r="F947" s="35"/>
      <c r="G947" s="35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5"/>
      <c r="B948" s="35"/>
      <c r="C948" s="35"/>
      <c r="D948" s="35"/>
      <c r="E948" s="35"/>
      <c r="F948" s="35"/>
      <c r="G948" s="35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5"/>
      <c r="B949" s="35"/>
      <c r="C949" s="35"/>
      <c r="D949" s="35"/>
      <c r="E949" s="35"/>
      <c r="F949" s="35"/>
      <c r="G949" s="35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5"/>
      <c r="B950" s="35"/>
      <c r="C950" s="35"/>
      <c r="D950" s="35"/>
      <c r="E950" s="35"/>
      <c r="F950" s="35"/>
      <c r="G950" s="35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5"/>
      <c r="B951" s="35"/>
      <c r="C951" s="35"/>
      <c r="D951" s="35"/>
      <c r="E951" s="35"/>
      <c r="F951" s="35"/>
      <c r="G951" s="35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5"/>
      <c r="B952" s="35"/>
      <c r="C952" s="35"/>
      <c r="D952" s="35"/>
      <c r="E952" s="35"/>
      <c r="F952" s="35"/>
      <c r="G952" s="35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5"/>
      <c r="B953" s="35"/>
      <c r="C953" s="35"/>
      <c r="D953" s="35"/>
      <c r="E953" s="35"/>
      <c r="F953" s="35"/>
      <c r="G953" s="35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5"/>
      <c r="B954" s="35"/>
      <c r="C954" s="35"/>
      <c r="D954" s="35"/>
      <c r="E954" s="35"/>
      <c r="F954" s="35"/>
      <c r="G954" s="35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5"/>
      <c r="B955" s="35"/>
      <c r="C955" s="35"/>
      <c r="D955" s="35"/>
      <c r="E955" s="35"/>
      <c r="F955" s="35"/>
      <c r="G955" s="35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5"/>
      <c r="B956" s="35"/>
      <c r="C956" s="35"/>
      <c r="D956" s="35"/>
      <c r="E956" s="35"/>
      <c r="F956" s="35"/>
      <c r="G956" s="35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5"/>
      <c r="B957" s="35"/>
      <c r="C957" s="35"/>
      <c r="D957" s="35"/>
      <c r="E957" s="35"/>
      <c r="F957" s="35"/>
      <c r="G957" s="35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5"/>
      <c r="B958" s="35"/>
      <c r="C958" s="35"/>
      <c r="D958" s="35"/>
      <c r="E958" s="35"/>
      <c r="F958" s="35"/>
      <c r="G958" s="35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5"/>
      <c r="B959" s="35"/>
      <c r="C959" s="35"/>
      <c r="D959" s="35"/>
      <c r="E959" s="35"/>
      <c r="F959" s="35"/>
      <c r="G959" s="35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5"/>
      <c r="B960" s="35"/>
      <c r="C960" s="35"/>
      <c r="D960" s="35"/>
      <c r="E960" s="35"/>
      <c r="F960" s="35"/>
      <c r="G960" s="35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5"/>
      <c r="B961" s="35"/>
      <c r="C961" s="35"/>
      <c r="D961" s="35"/>
      <c r="E961" s="35"/>
      <c r="F961" s="35"/>
      <c r="G961" s="35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5"/>
      <c r="B962" s="35"/>
      <c r="C962" s="35"/>
      <c r="D962" s="35"/>
      <c r="E962" s="35"/>
      <c r="F962" s="35"/>
      <c r="G962" s="35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5"/>
      <c r="B963" s="35"/>
      <c r="C963" s="35"/>
      <c r="D963" s="35"/>
      <c r="E963" s="35"/>
      <c r="F963" s="35"/>
      <c r="G963" s="35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5"/>
      <c r="B964" s="35"/>
      <c r="C964" s="35"/>
      <c r="D964" s="35"/>
      <c r="E964" s="35"/>
      <c r="F964" s="35"/>
      <c r="G964" s="35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5"/>
      <c r="B965" s="35"/>
      <c r="C965" s="35"/>
      <c r="D965" s="35"/>
      <c r="E965" s="35"/>
      <c r="F965" s="35"/>
      <c r="G965" s="35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5"/>
      <c r="B966" s="35"/>
      <c r="C966" s="35"/>
      <c r="D966" s="35"/>
      <c r="E966" s="35"/>
      <c r="F966" s="35"/>
      <c r="G966" s="35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5"/>
      <c r="B967" s="35"/>
      <c r="C967" s="35"/>
      <c r="D967" s="35"/>
      <c r="E967" s="35"/>
      <c r="F967" s="35"/>
      <c r="G967" s="35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5"/>
      <c r="B968" s="35"/>
      <c r="C968" s="35"/>
      <c r="D968" s="35"/>
      <c r="E968" s="35"/>
      <c r="F968" s="35"/>
      <c r="G968" s="35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5"/>
      <c r="B969" s="35"/>
      <c r="C969" s="35"/>
      <c r="D969" s="35"/>
      <c r="E969" s="35"/>
      <c r="F969" s="35"/>
      <c r="G969" s="35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5"/>
      <c r="B970" s="35"/>
      <c r="C970" s="35"/>
      <c r="D970" s="35"/>
      <c r="E970" s="35"/>
      <c r="F970" s="35"/>
      <c r="G970" s="35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5"/>
      <c r="B971" s="35"/>
      <c r="C971" s="35"/>
      <c r="D971" s="35"/>
      <c r="E971" s="35"/>
      <c r="F971" s="35"/>
      <c r="G971" s="35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5"/>
      <c r="B972" s="35"/>
      <c r="C972" s="35"/>
      <c r="D972" s="35"/>
      <c r="E972" s="35"/>
      <c r="F972" s="35"/>
      <c r="G972" s="35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5"/>
      <c r="B973" s="35"/>
      <c r="C973" s="35"/>
      <c r="D973" s="35"/>
      <c r="E973" s="35"/>
      <c r="F973" s="35"/>
      <c r="G973" s="35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5"/>
      <c r="B974" s="35"/>
      <c r="C974" s="35"/>
      <c r="D974" s="35"/>
      <c r="E974" s="35"/>
      <c r="F974" s="35"/>
      <c r="G974" s="35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5"/>
      <c r="B975" s="35"/>
      <c r="C975" s="35"/>
      <c r="D975" s="35"/>
      <c r="E975" s="35"/>
      <c r="F975" s="35"/>
      <c r="G975" s="35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5"/>
      <c r="B976" s="35"/>
      <c r="C976" s="35"/>
      <c r="D976" s="35"/>
      <c r="E976" s="35"/>
      <c r="F976" s="35"/>
      <c r="G976" s="35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5"/>
      <c r="B977" s="35"/>
      <c r="C977" s="35"/>
      <c r="D977" s="35"/>
      <c r="E977" s="35"/>
      <c r="F977" s="35"/>
      <c r="G977" s="35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5"/>
      <c r="B978" s="35"/>
      <c r="C978" s="35"/>
      <c r="D978" s="35"/>
      <c r="E978" s="35"/>
      <c r="F978" s="35"/>
      <c r="G978" s="35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5"/>
      <c r="B979" s="35"/>
      <c r="C979" s="35"/>
      <c r="D979" s="35"/>
      <c r="E979" s="35"/>
      <c r="F979" s="35"/>
      <c r="G979" s="35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5"/>
      <c r="B980" s="35"/>
      <c r="C980" s="35"/>
      <c r="D980" s="35"/>
      <c r="E980" s="35"/>
      <c r="F980" s="35"/>
      <c r="G980" s="35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5"/>
      <c r="B981" s="35"/>
      <c r="C981" s="35"/>
      <c r="D981" s="35"/>
      <c r="E981" s="35"/>
      <c r="F981" s="35"/>
      <c r="G981" s="35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5"/>
      <c r="B982" s="35"/>
      <c r="C982" s="35"/>
      <c r="D982" s="35"/>
      <c r="E982" s="35"/>
      <c r="F982" s="35"/>
      <c r="G982" s="35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5"/>
      <c r="B983" s="35"/>
      <c r="C983" s="35"/>
      <c r="D983" s="35"/>
      <c r="E983" s="35"/>
      <c r="F983" s="35"/>
      <c r="G983" s="35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5"/>
      <c r="B984" s="35"/>
      <c r="C984" s="35"/>
      <c r="D984" s="35"/>
      <c r="E984" s="35"/>
      <c r="F984" s="35"/>
      <c r="G984" s="35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5"/>
      <c r="B985" s="35"/>
      <c r="C985" s="35"/>
      <c r="D985" s="35"/>
      <c r="E985" s="35"/>
      <c r="F985" s="35"/>
      <c r="G985" s="35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5"/>
      <c r="B986" s="35"/>
      <c r="C986" s="35"/>
      <c r="D986" s="35"/>
      <c r="E986" s="35"/>
      <c r="F986" s="35"/>
      <c r="G986" s="35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5"/>
      <c r="B987" s="35"/>
      <c r="C987" s="35"/>
      <c r="D987" s="35"/>
      <c r="E987" s="35"/>
      <c r="F987" s="35"/>
      <c r="G987" s="35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5"/>
      <c r="B988" s="35"/>
      <c r="C988" s="35"/>
      <c r="D988" s="35"/>
      <c r="E988" s="35"/>
      <c r="F988" s="35"/>
      <c r="G988" s="35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5"/>
      <c r="B989" s="35"/>
      <c r="C989" s="35"/>
      <c r="D989" s="35"/>
      <c r="E989" s="35"/>
      <c r="F989" s="35"/>
      <c r="G989" s="35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5"/>
      <c r="B990" s="35"/>
      <c r="C990" s="35"/>
      <c r="D990" s="35"/>
      <c r="E990" s="35"/>
      <c r="F990" s="35"/>
      <c r="G990" s="35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5"/>
      <c r="B991" s="35"/>
      <c r="C991" s="35"/>
      <c r="D991" s="35"/>
      <c r="E991" s="35"/>
      <c r="F991" s="35"/>
      <c r="G991" s="35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5"/>
      <c r="B992" s="35"/>
      <c r="C992" s="35"/>
      <c r="D992" s="35"/>
      <c r="E992" s="35"/>
      <c r="F992" s="35"/>
      <c r="G992" s="35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5"/>
      <c r="B993" s="35"/>
      <c r="C993" s="35"/>
      <c r="D993" s="35"/>
      <c r="E993" s="35"/>
      <c r="F993" s="35"/>
      <c r="G993" s="35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5"/>
      <c r="B994" s="35"/>
      <c r="C994" s="35"/>
      <c r="D994" s="35"/>
      <c r="E994" s="35"/>
      <c r="F994" s="35"/>
      <c r="G994" s="35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5"/>
      <c r="B995" s="35"/>
      <c r="C995" s="35"/>
      <c r="D995" s="35"/>
      <c r="E995" s="35"/>
      <c r="F995" s="35"/>
      <c r="G995" s="35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5"/>
      <c r="B996" s="35"/>
      <c r="C996" s="35"/>
      <c r="D996" s="35"/>
      <c r="E996" s="35"/>
      <c r="F996" s="35"/>
      <c r="G996" s="35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5"/>
      <c r="B997" s="35"/>
      <c r="C997" s="35"/>
      <c r="D997" s="35"/>
      <c r="E997" s="35"/>
      <c r="F997" s="35"/>
      <c r="G997" s="35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5"/>
      <c r="B998" s="35"/>
      <c r="C998" s="35"/>
      <c r="D998" s="35"/>
      <c r="E998" s="35"/>
      <c r="F998" s="35"/>
      <c r="G998" s="35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35"/>
      <c r="B999" s="35"/>
      <c r="C999" s="35"/>
      <c r="D999" s="35"/>
      <c r="E999" s="35"/>
      <c r="F999" s="35"/>
      <c r="G999" s="35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35"/>
      <c r="B1000" s="35"/>
      <c r="C1000" s="35"/>
      <c r="D1000" s="35"/>
      <c r="E1000" s="35"/>
      <c r="F1000" s="35"/>
      <c r="G1000" s="35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813"/>
  <sheetViews>
    <sheetView workbookViewId="0">
      <pane ySplit="1" topLeftCell="A74" activePane="bottomLeft" state="frozen"/>
      <selection pane="bottomLeft" activeCell="C90" sqref="C90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1" width="8.42578125" customWidth="1"/>
    <col min="12" max="12" width="8.42578125" style="125" customWidth="1"/>
    <col min="13" max="26" width="8.42578125" customWidth="1"/>
  </cols>
  <sheetData>
    <row r="1" spans="1:12" ht="14.25" customHeight="1" x14ac:dyDescent="0.35">
      <c r="A1" s="86" t="s">
        <v>810</v>
      </c>
      <c r="B1" s="86" t="s">
        <v>761</v>
      </c>
      <c r="C1" s="86" t="s">
        <v>762</v>
      </c>
      <c r="D1" s="86" t="s">
        <v>763</v>
      </c>
      <c r="E1" s="86" t="s">
        <v>764</v>
      </c>
      <c r="F1" s="86" t="s">
        <v>765</v>
      </c>
      <c r="G1" s="86" t="s">
        <v>766</v>
      </c>
      <c r="H1" s="86" t="s">
        <v>767</v>
      </c>
      <c r="I1" s="86" t="s">
        <v>2</v>
      </c>
      <c r="J1" s="86" t="s">
        <v>5</v>
      </c>
      <c r="K1" s="86" t="s">
        <v>768</v>
      </c>
      <c r="L1" s="140" t="s">
        <v>769</v>
      </c>
    </row>
    <row r="2" spans="1:12" ht="14.25" customHeight="1" x14ac:dyDescent="0.35">
      <c r="A2" s="87" t="s">
        <v>810</v>
      </c>
      <c r="B2" s="40">
        <v>1</v>
      </c>
      <c r="C2" s="40">
        <v>31.73</v>
      </c>
      <c r="D2" s="40">
        <v>2</v>
      </c>
      <c r="E2" s="41">
        <v>379</v>
      </c>
      <c r="F2" s="41" t="str">
        <f>+VLOOKUP(E2,Participants!$A$1:$F$798,2,FALSE)</f>
        <v>Rosa Yuo</v>
      </c>
      <c r="G2" s="41" t="str">
        <f>+VLOOKUP(E2,Participants!$A$1:$F$798,4,FALSE)</f>
        <v>AAP</v>
      </c>
      <c r="H2" s="41" t="str">
        <f>+VLOOKUP(E2,Participants!$A$1:$F$798,5,FALSE)</f>
        <v>F</v>
      </c>
      <c r="I2" s="41">
        <f>+VLOOKUP(E2,Participants!$A$1:$F$798,3,FALSE)</f>
        <v>6</v>
      </c>
      <c r="J2" s="41" t="str">
        <f>+VLOOKUP(E2,Participants!$A$1:$G$798,7,FALSE)</f>
        <v>JV GIRLS</v>
      </c>
      <c r="K2" s="41">
        <v>1</v>
      </c>
      <c r="L2" s="61">
        <v>10</v>
      </c>
    </row>
    <row r="3" spans="1:12" ht="14.25" customHeight="1" x14ac:dyDescent="0.35">
      <c r="A3" s="87" t="s">
        <v>810</v>
      </c>
      <c r="B3" s="42">
        <v>2</v>
      </c>
      <c r="C3" s="42">
        <v>32.57</v>
      </c>
      <c r="D3" s="42">
        <v>4</v>
      </c>
      <c r="E3" s="42">
        <v>1276</v>
      </c>
      <c r="F3" s="13" t="str">
        <f>+VLOOKUP(E3,Participants!$A$1:$F$798,2,FALSE)</f>
        <v>Lily Derkach</v>
      </c>
      <c r="G3" s="13" t="str">
        <f>+VLOOKUP(E3,Participants!$A$1:$F$798,4,FALSE)</f>
        <v>NCA</v>
      </c>
      <c r="H3" s="13" t="str">
        <f>+VLOOKUP(E3,Participants!$A$1:$F$798,5,FALSE)</f>
        <v>F</v>
      </c>
      <c r="I3" s="13">
        <f>+VLOOKUP(E3,Participants!$A$1:$F$798,3,FALSE)</f>
        <v>5</v>
      </c>
      <c r="J3" s="13" t="str">
        <f>+VLOOKUP(E3,Participants!$A$1:$G$798,7,FALSE)</f>
        <v>JV GIRLS</v>
      </c>
      <c r="K3" s="13">
        <f>K2+1</f>
        <v>2</v>
      </c>
      <c r="L3" s="66">
        <v>8</v>
      </c>
    </row>
    <row r="4" spans="1:12" ht="14.25" customHeight="1" x14ac:dyDescent="0.35">
      <c r="A4" s="87" t="s">
        <v>810</v>
      </c>
      <c r="B4" s="40">
        <v>1</v>
      </c>
      <c r="C4" s="40">
        <v>32.61</v>
      </c>
      <c r="D4" s="40">
        <v>7</v>
      </c>
      <c r="E4" s="40">
        <v>1278</v>
      </c>
      <c r="F4" s="41" t="str">
        <f>+VLOOKUP(E4,Participants!$A$1:$F$798,2,FALSE)</f>
        <v>Ava Smith</v>
      </c>
      <c r="G4" s="41" t="str">
        <f>+VLOOKUP(E4,Participants!$A$1:$F$798,4,FALSE)</f>
        <v>NCA</v>
      </c>
      <c r="H4" s="41" t="str">
        <f>+VLOOKUP(E4,Participants!$A$1:$F$798,5,FALSE)</f>
        <v>F</v>
      </c>
      <c r="I4" s="41">
        <f>+VLOOKUP(E4,Participants!$A$1:$F$798,3,FALSE)</f>
        <v>5</v>
      </c>
      <c r="J4" s="41" t="str">
        <f>+VLOOKUP(E4,Participants!$A$1:$G$798,7,FALSE)</f>
        <v>JV GIRLS</v>
      </c>
      <c r="K4" s="13">
        <f t="shared" ref="K4:K19" si="0">K3+1</f>
        <v>3</v>
      </c>
      <c r="L4" s="61">
        <v>6</v>
      </c>
    </row>
    <row r="5" spans="1:12" ht="14.25" customHeight="1" x14ac:dyDescent="0.35">
      <c r="A5" s="87" t="s">
        <v>810</v>
      </c>
      <c r="B5" s="42">
        <v>2</v>
      </c>
      <c r="C5" s="42">
        <v>33</v>
      </c>
      <c r="D5" s="42">
        <v>1</v>
      </c>
      <c r="E5" s="42">
        <v>49</v>
      </c>
      <c r="F5" s="13" t="str">
        <f>+VLOOKUP(E5,Participants!$A$1:$F$798,2,FALSE)</f>
        <v>Arianna Lheureau</v>
      </c>
      <c r="G5" s="13" t="str">
        <f>+VLOOKUP(E5,Participants!$A$1:$F$798,4,FALSE)</f>
        <v>BFS</v>
      </c>
      <c r="H5" s="13" t="str">
        <f>+VLOOKUP(E5,Participants!$A$1:$F$798,5,FALSE)</f>
        <v>F</v>
      </c>
      <c r="I5" s="13">
        <f>+VLOOKUP(E5,Participants!$A$1:$F$798,3,FALSE)</f>
        <v>6</v>
      </c>
      <c r="J5" s="13" t="str">
        <f>+VLOOKUP(E5,Participants!$A$1:$G$798,7,FALSE)</f>
        <v>JV GIRLS</v>
      </c>
      <c r="K5" s="13">
        <f t="shared" si="0"/>
        <v>4</v>
      </c>
      <c r="L5" s="66">
        <v>5</v>
      </c>
    </row>
    <row r="6" spans="1:12" ht="14.25" customHeight="1" x14ac:dyDescent="0.35">
      <c r="A6" s="87" t="s">
        <v>810</v>
      </c>
      <c r="B6" s="42">
        <v>2</v>
      </c>
      <c r="C6" s="42">
        <v>33.69</v>
      </c>
      <c r="D6" s="42">
        <v>2</v>
      </c>
      <c r="E6" s="42">
        <v>374</v>
      </c>
      <c r="F6" s="13" t="str">
        <f>+VLOOKUP(E6,Participants!$A$1:$F$798,2,FALSE)</f>
        <v>Charlotte Austin</v>
      </c>
      <c r="G6" s="13" t="str">
        <f>+VLOOKUP(E6,Participants!$A$1:$F$798,4,FALSE)</f>
        <v>AAP</v>
      </c>
      <c r="H6" s="13" t="str">
        <f>+VLOOKUP(E6,Participants!$A$1:$F$798,5,FALSE)</f>
        <v>F</v>
      </c>
      <c r="I6" s="13">
        <f>+VLOOKUP(E6,Participants!$A$1:$F$798,3,FALSE)</f>
        <v>6</v>
      </c>
      <c r="J6" s="13" t="str">
        <f>+VLOOKUP(E6,Participants!$A$1:$G$798,7,FALSE)</f>
        <v>JV GIRLS</v>
      </c>
      <c r="K6" s="13">
        <f t="shared" si="0"/>
        <v>5</v>
      </c>
      <c r="L6" s="66">
        <v>4</v>
      </c>
    </row>
    <row r="7" spans="1:12" ht="14.25" customHeight="1" x14ac:dyDescent="0.35">
      <c r="A7" s="87" t="s">
        <v>810</v>
      </c>
      <c r="B7" s="40">
        <v>1</v>
      </c>
      <c r="C7" s="40">
        <v>34.340000000000003</v>
      </c>
      <c r="D7" s="40">
        <v>1</v>
      </c>
      <c r="E7" s="41">
        <v>52</v>
      </c>
      <c r="F7" s="41" t="str">
        <f>+VLOOKUP(E7,Participants!$A$1:$F$798,2,FALSE)</f>
        <v>Bridie Straub</v>
      </c>
      <c r="G7" s="41" t="str">
        <f>+VLOOKUP(E7,Participants!$A$1:$F$798,4,FALSE)</f>
        <v>BFS</v>
      </c>
      <c r="H7" s="41" t="str">
        <f>+VLOOKUP(E7,Participants!$A$1:$F$798,5,FALSE)</f>
        <v>F</v>
      </c>
      <c r="I7" s="41">
        <f>+VLOOKUP(E7,Participants!$A$1:$F$798,3,FALSE)</f>
        <v>6</v>
      </c>
      <c r="J7" s="41" t="str">
        <f>+VLOOKUP(E7,Participants!$A$1:$G$798,7,FALSE)</f>
        <v>JV GIRLS</v>
      </c>
      <c r="K7" s="13">
        <f t="shared" si="0"/>
        <v>6</v>
      </c>
      <c r="L7" s="61">
        <v>3</v>
      </c>
    </row>
    <row r="8" spans="1:12" ht="14.25" customHeight="1" x14ac:dyDescent="0.35">
      <c r="A8" s="87" t="s">
        <v>810</v>
      </c>
      <c r="B8" s="42">
        <v>2</v>
      </c>
      <c r="C8" s="42">
        <v>34.909999999999997</v>
      </c>
      <c r="D8" s="42">
        <v>6</v>
      </c>
      <c r="E8" s="42">
        <v>47</v>
      </c>
      <c r="F8" s="13" t="str">
        <f>+VLOOKUP(E8,Participants!$A$1:$F$798,2,FALSE)</f>
        <v>Charlie Kane</v>
      </c>
      <c r="G8" s="13" t="str">
        <f>+VLOOKUP(E8,Participants!$A$1:$F$798,4,FALSE)</f>
        <v>BFS</v>
      </c>
      <c r="H8" s="13" t="str">
        <f>+VLOOKUP(E8,Participants!$A$1:$F$798,5,FALSE)</f>
        <v>F</v>
      </c>
      <c r="I8" s="13">
        <f>+VLOOKUP(E8,Participants!$A$1:$F$798,3,FALSE)</f>
        <v>5</v>
      </c>
      <c r="J8" s="13" t="str">
        <f>+VLOOKUP(E8,Participants!$A$1:$G$798,7,FALSE)</f>
        <v>JV GIRLS</v>
      </c>
      <c r="K8" s="13">
        <f t="shared" si="0"/>
        <v>7</v>
      </c>
      <c r="L8" s="66">
        <v>2</v>
      </c>
    </row>
    <row r="9" spans="1:12" ht="14.25" customHeight="1" x14ac:dyDescent="0.35">
      <c r="A9" s="87" t="s">
        <v>810</v>
      </c>
      <c r="B9" s="40">
        <v>1</v>
      </c>
      <c r="C9" s="40">
        <v>35.28</v>
      </c>
      <c r="D9" s="40">
        <v>5</v>
      </c>
      <c r="E9" s="40">
        <v>1308</v>
      </c>
      <c r="F9" s="41" t="str">
        <f>+VLOOKUP(E9,Participants!$A$1:$F$798,2,FALSE)</f>
        <v>Hayley Poynar</v>
      </c>
      <c r="G9" s="41" t="str">
        <f>+VLOOKUP(E9,Participants!$A$1:$F$798,4,FALSE)</f>
        <v>OLF</v>
      </c>
      <c r="H9" s="41" t="str">
        <f>+VLOOKUP(E9,Participants!$A$1:$F$798,5,FALSE)</f>
        <v>F</v>
      </c>
      <c r="I9" s="41">
        <f>+VLOOKUP(E9,Participants!$A$1:$F$798,3,FALSE)</f>
        <v>5</v>
      </c>
      <c r="J9" s="41" t="str">
        <f>+VLOOKUP(E9,Participants!$A$1:$G$798,7,FALSE)</f>
        <v>JV GIRLS</v>
      </c>
      <c r="K9" s="13">
        <f t="shared" si="0"/>
        <v>8</v>
      </c>
      <c r="L9" s="61">
        <v>1</v>
      </c>
    </row>
    <row r="10" spans="1:12" ht="14.25" customHeight="1" x14ac:dyDescent="0.35">
      <c r="A10" s="87" t="s">
        <v>810</v>
      </c>
      <c r="B10" s="40">
        <v>3</v>
      </c>
      <c r="C10" s="40">
        <v>36.33</v>
      </c>
      <c r="D10" s="40">
        <v>3</v>
      </c>
      <c r="E10" s="40">
        <v>663</v>
      </c>
      <c r="F10" s="41" t="str">
        <f>+VLOOKUP(E10,Participants!$A$1:$F$798,2,FALSE)</f>
        <v>Katalina Barnett</v>
      </c>
      <c r="G10" s="41" t="str">
        <f>+VLOOKUP(E10,Participants!$A$1:$F$798,4,FALSE)</f>
        <v>BTA</v>
      </c>
      <c r="H10" s="41" t="str">
        <f>+VLOOKUP(E10,Participants!$A$1:$F$798,5,FALSE)</f>
        <v>F</v>
      </c>
      <c r="I10" s="41">
        <f>+VLOOKUP(E10,Participants!$A$1:$F$798,3,FALSE)</f>
        <v>5</v>
      </c>
      <c r="J10" s="41" t="str">
        <f>+VLOOKUP(E10,Participants!$A$1:$G$798,7,FALSE)</f>
        <v>JV GIRLS</v>
      </c>
      <c r="K10" s="13">
        <f t="shared" si="0"/>
        <v>9</v>
      </c>
      <c r="L10" s="61"/>
    </row>
    <row r="11" spans="1:12" ht="14.25" customHeight="1" x14ac:dyDescent="0.35">
      <c r="A11" s="87" t="s">
        <v>810</v>
      </c>
      <c r="B11" s="40">
        <v>3</v>
      </c>
      <c r="C11" s="40">
        <v>36.71</v>
      </c>
      <c r="D11" s="40">
        <v>2</v>
      </c>
      <c r="E11" s="40">
        <v>1277</v>
      </c>
      <c r="F11" s="41" t="str">
        <f>+VLOOKUP(E11,Participants!$A$1:$F$798,2,FALSE)</f>
        <v>Johanna  Johnson</v>
      </c>
      <c r="G11" s="41" t="str">
        <f>+VLOOKUP(E11,Participants!$A$1:$F$798,4,FALSE)</f>
        <v>NCA</v>
      </c>
      <c r="H11" s="41" t="str">
        <f>+VLOOKUP(E11,Participants!$A$1:$F$798,5,FALSE)</f>
        <v>F</v>
      </c>
      <c r="I11" s="41">
        <f>+VLOOKUP(E11,Participants!$A$1:$F$798,3,FALSE)</f>
        <v>5</v>
      </c>
      <c r="J11" s="41" t="str">
        <f>+VLOOKUP(E11,Participants!$A$1:$G$798,7,FALSE)</f>
        <v>JV GIRLS</v>
      </c>
      <c r="K11" s="13">
        <f t="shared" si="0"/>
        <v>10</v>
      </c>
      <c r="L11" s="61"/>
    </row>
    <row r="12" spans="1:12" ht="14.25" customHeight="1" x14ac:dyDescent="0.35">
      <c r="A12" s="87" t="s">
        <v>810</v>
      </c>
      <c r="B12" s="40">
        <v>3</v>
      </c>
      <c r="C12" s="40">
        <v>37.43</v>
      </c>
      <c r="D12" s="40">
        <v>1</v>
      </c>
      <c r="E12" s="40">
        <v>43</v>
      </c>
      <c r="F12" s="41" t="str">
        <f>+VLOOKUP(E12,Participants!$A$1:$F$798,2,FALSE)</f>
        <v>Molly Begley</v>
      </c>
      <c r="G12" s="41" t="str">
        <f>+VLOOKUP(E12,Participants!$A$1:$F$798,4,FALSE)</f>
        <v>BFS</v>
      </c>
      <c r="H12" s="41" t="str">
        <f>+VLOOKUP(E12,Participants!$A$1:$F$798,5,FALSE)</f>
        <v>F</v>
      </c>
      <c r="I12" s="41">
        <f>+VLOOKUP(E12,Participants!$A$1:$F$798,3,FALSE)</f>
        <v>6</v>
      </c>
      <c r="J12" s="41" t="str">
        <f>+VLOOKUP(E12,Participants!$A$1:$G$798,7,FALSE)</f>
        <v>JV GIRLS</v>
      </c>
      <c r="K12" s="13">
        <f t="shared" si="0"/>
        <v>11</v>
      </c>
      <c r="L12" s="61"/>
    </row>
    <row r="13" spans="1:12" ht="14.25" customHeight="1" x14ac:dyDescent="0.35">
      <c r="A13" s="87" t="s">
        <v>810</v>
      </c>
      <c r="B13" s="42">
        <v>2</v>
      </c>
      <c r="C13" s="42">
        <v>38.11</v>
      </c>
      <c r="D13" s="42">
        <v>5</v>
      </c>
      <c r="E13" s="42">
        <v>669</v>
      </c>
      <c r="F13" s="13" t="str">
        <f>+VLOOKUP(E13,Participants!$A$1:$F$798,2,FALSE)</f>
        <v>Reagan Straub</v>
      </c>
      <c r="G13" s="13" t="str">
        <f>+VLOOKUP(E13,Participants!$A$1:$F$798,4,FALSE)</f>
        <v>BTA</v>
      </c>
      <c r="H13" s="13" t="str">
        <f>+VLOOKUP(E13,Participants!$A$1:$F$798,5,FALSE)</f>
        <v>F</v>
      </c>
      <c r="I13" s="13">
        <f>+VLOOKUP(E13,Participants!$A$1:$F$798,3,FALSE)</f>
        <v>6</v>
      </c>
      <c r="J13" s="13" t="str">
        <f>+VLOOKUP(E13,Participants!$A$1:$G$798,7,FALSE)</f>
        <v>JV GIRLS</v>
      </c>
      <c r="K13" s="13">
        <f t="shared" si="0"/>
        <v>12</v>
      </c>
      <c r="L13" s="66"/>
    </row>
    <row r="14" spans="1:12" ht="14.25" customHeight="1" x14ac:dyDescent="0.35">
      <c r="A14" s="87" t="s">
        <v>810</v>
      </c>
      <c r="B14" s="40">
        <v>3</v>
      </c>
      <c r="C14" s="40">
        <v>39.11</v>
      </c>
      <c r="D14" s="40">
        <v>4</v>
      </c>
      <c r="E14" s="40">
        <v>1275</v>
      </c>
      <c r="F14" s="41" t="str">
        <f>+VLOOKUP(E14,Participants!$A$1:$F$798,2,FALSE)</f>
        <v>Hannah Cloonan</v>
      </c>
      <c r="G14" s="41" t="str">
        <f>+VLOOKUP(E14,Participants!$A$1:$F$798,4,FALSE)</f>
        <v>NCA</v>
      </c>
      <c r="H14" s="41" t="str">
        <f>+VLOOKUP(E14,Participants!$A$1:$F$798,5,FALSE)</f>
        <v>F</v>
      </c>
      <c r="I14" s="41">
        <f>+VLOOKUP(E14,Participants!$A$1:$F$798,3,FALSE)</f>
        <v>5</v>
      </c>
      <c r="J14" s="41" t="str">
        <f>+VLOOKUP(E14,Participants!$A$1:$G$798,7,FALSE)</f>
        <v>JV GIRLS</v>
      </c>
      <c r="K14" s="13">
        <f t="shared" si="0"/>
        <v>13</v>
      </c>
      <c r="L14" s="61"/>
    </row>
    <row r="15" spans="1:12" ht="14.25" customHeight="1" x14ac:dyDescent="0.35">
      <c r="A15" s="87" t="s">
        <v>810</v>
      </c>
      <c r="B15" s="40">
        <v>1</v>
      </c>
      <c r="C15" s="40">
        <v>39.93</v>
      </c>
      <c r="D15" s="40">
        <v>6</v>
      </c>
      <c r="E15" s="40">
        <v>896</v>
      </c>
      <c r="F15" s="41" t="str">
        <f>+VLOOKUP(E15,Participants!$A$1:$F$798,2,FALSE)</f>
        <v>Amy Stickman</v>
      </c>
      <c r="G15" s="41" t="str">
        <f>+VLOOKUP(E15,Participants!$A$1:$F$798,4,FALSE)</f>
        <v>GAA</v>
      </c>
      <c r="H15" s="41" t="str">
        <f>+VLOOKUP(E15,Participants!$A$1:$F$798,5,FALSE)</f>
        <v>F</v>
      </c>
      <c r="I15" s="41">
        <f>+VLOOKUP(E15,Participants!$A$1:$F$798,3,FALSE)</f>
        <v>6</v>
      </c>
      <c r="J15" s="41" t="str">
        <f>+VLOOKUP(E15,Participants!$A$1:$G$798,7,FALSE)</f>
        <v>JV GIRLS</v>
      </c>
      <c r="K15" s="13">
        <f t="shared" si="0"/>
        <v>14</v>
      </c>
      <c r="L15" s="61"/>
    </row>
    <row r="16" spans="1:12" ht="14.25" customHeight="1" x14ac:dyDescent="0.35">
      <c r="A16" s="87" t="s">
        <v>810</v>
      </c>
      <c r="B16" s="42">
        <v>2</v>
      </c>
      <c r="C16" s="42">
        <v>42.75</v>
      </c>
      <c r="D16" s="42">
        <v>3</v>
      </c>
      <c r="E16" s="42">
        <v>891</v>
      </c>
      <c r="F16" s="13" t="str">
        <f>+VLOOKUP(E16,Participants!$A$1:$F$798,2,FALSE)</f>
        <v>Alaina Piaggesi</v>
      </c>
      <c r="G16" s="13" t="str">
        <f>+VLOOKUP(E16,Participants!$A$1:$F$798,4,FALSE)</f>
        <v>GAA</v>
      </c>
      <c r="H16" s="13" t="str">
        <f>+VLOOKUP(E16,Participants!$A$1:$F$798,5,FALSE)</f>
        <v>F</v>
      </c>
      <c r="I16" s="13">
        <f>+VLOOKUP(E16,Participants!$A$1:$F$798,3,FALSE)</f>
        <v>5</v>
      </c>
      <c r="J16" s="13" t="str">
        <f>+VLOOKUP(E16,Participants!$A$1:$G$798,7,FALSE)</f>
        <v>JV GIRLS</v>
      </c>
      <c r="K16" s="13">
        <f t="shared" si="0"/>
        <v>15</v>
      </c>
      <c r="L16" s="66"/>
    </row>
    <row r="17" spans="1:12" ht="14.25" customHeight="1" x14ac:dyDescent="0.35">
      <c r="A17" s="87" t="s">
        <v>810</v>
      </c>
      <c r="B17" s="40">
        <v>1</v>
      </c>
      <c r="C17" s="40">
        <v>43.22</v>
      </c>
      <c r="D17" s="40">
        <v>3</v>
      </c>
      <c r="E17" s="41">
        <v>1417</v>
      </c>
      <c r="F17" s="41" t="str">
        <f>+VLOOKUP(E17,Participants!$A$1:$F$798,2,FALSE)</f>
        <v>Violet Price</v>
      </c>
      <c r="G17" s="41" t="str">
        <f>+VLOOKUP(E17,Participants!$A$1:$F$798,4,FALSE)</f>
        <v>SJS</v>
      </c>
      <c r="H17" s="41" t="str">
        <f>+VLOOKUP(E17,Participants!$A$1:$F$798,5,FALSE)</f>
        <v>F</v>
      </c>
      <c r="I17" s="41">
        <f>+VLOOKUP(E17,Participants!$A$1:$F$798,3,FALSE)</f>
        <v>6</v>
      </c>
      <c r="J17" s="41" t="str">
        <f>+VLOOKUP(E17,Participants!$A$1:$G$798,7,FALSE)</f>
        <v>JV GIRLS</v>
      </c>
      <c r="K17" s="13">
        <f t="shared" si="0"/>
        <v>16</v>
      </c>
      <c r="L17" s="61"/>
    </row>
    <row r="18" spans="1:12" ht="14.25" customHeight="1" x14ac:dyDescent="0.35">
      <c r="A18" s="87" t="s">
        <v>810</v>
      </c>
      <c r="B18" s="42">
        <v>2</v>
      </c>
      <c r="C18" s="42">
        <v>44.59</v>
      </c>
      <c r="D18" s="42">
        <v>7</v>
      </c>
      <c r="E18" s="42">
        <v>898</v>
      </c>
      <c r="F18" s="13" t="str">
        <f>+VLOOKUP(E18,Participants!$A$1:$F$798,2,FALSE)</f>
        <v>Sara Stickman</v>
      </c>
      <c r="G18" s="13" t="str">
        <f>+VLOOKUP(E18,Participants!$A$1:$F$798,4,FALSE)</f>
        <v>GAA</v>
      </c>
      <c r="H18" s="13" t="str">
        <f>+VLOOKUP(E18,Participants!$A$1:$F$798,5,FALSE)</f>
        <v>F</v>
      </c>
      <c r="I18" s="13">
        <f>+VLOOKUP(E18,Participants!$A$1:$F$798,3,FALSE)</f>
        <v>6</v>
      </c>
      <c r="J18" s="13" t="str">
        <f>+VLOOKUP(E18,Participants!$A$1:$G$798,7,FALSE)</f>
        <v>JV GIRLS</v>
      </c>
      <c r="K18" s="13">
        <f t="shared" si="0"/>
        <v>17</v>
      </c>
      <c r="L18" s="66"/>
    </row>
    <row r="19" spans="1:12" ht="14.25" customHeight="1" x14ac:dyDescent="0.35">
      <c r="A19" s="87" t="s">
        <v>810</v>
      </c>
      <c r="B19" s="40">
        <v>1</v>
      </c>
      <c r="C19" s="40">
        <v>45.22</v>
      </c>
      <c r="D19" s="40">
        <v>4</v>
      </c>
      <c r="E19" s="41">
        <v>955</v>
      </c>
      <c r="F19" s="41" t="str">
        <f>+VLOOKUP(E19,Participants!$A$1:$F$798,2,FALSE)</f>
        <v>GRACE MCCLELLAND</v>
      </c>
      <c r="G19" s="41" t="str">
        <f>+VLOOKUP(E19,Participants!$A$1:$F$798,4,FALSE)</f>
        <v>HCA</v>
      </c>
      <c r="H19" s="41" t="str">
        <f>+VLOOKUP(E19,Participants!$A$1:$F$798,5,FALSE)</f>
        <v>F</v>
      </c>
      <c r="I19" s="41">
        <f>+VLOOKUP(E19,Participants!$A$1:$F$798,3,FALSE)</f>
        <v>6</v>
      </c>
      <c r="J19" s="41" t="str">
        <f>+VLOOKUP(E19,Participants!$A$1:$G$798,7,FALSE)</f>
        <v>JV GIRLS</v>
      </c>
      <c r="K19" s="13">
        <f t="shared" si="0"/>
        <v>18</v>
      </c>
      <c r="L19" s="61"/>
    </row>
    <row r="20" spans="1:12" ht="14.25" customHeight="1" x14ac:dyDescent="0.35">
      <c r="A20" s="87" t="s">
        <v>810</v>
      </c>
      <c r="B20" s="40">
        <v>1</v>
      </c>
      <c r="C20" s="40"/>
      <c r="D20" s="40">
        <v>8</v>
      </c>
      <c r="E20" s="40"/>
      <c r="F20" s="41" t="e">
        <f>+VLOOKUP(E20,Participants!$A$1:$F$798,2,FALSE)</f>
        <v>#N/A</v>
      </c>
      <c r="G20" s="41" t="e">
        <f>+VLOOKUP(E20,Participants!$A$1:$F$798,4,FALSE)</f>
        <v>#N/A</v>
      </c>
      <c r="H20" s="41" t="e">
        <f>+VLOOKUP(E20,Participants!$A$1:$F$798,5,FALSE)</f>
        <v>#N/A</v>
      </c>
      <c r="I20" s="41" t="e">
        <f>+VLOOKUP(E20,Participants!$A$1:$F$798,3,FALSE)</f>
        <v>#N/A</v>
      </c>
      <c r="J20" s="41" t="e">
        <f>+VLOOKUP(E20,Participants!$A$1:$G$798,7,FALSE)</f>
        <v>#N/A</v>
      </c>
      <c r="K20" s="41"/>
      <c r="L20" s="61"/>
    </row>
    <row r="21" spans="1:12" ht="14.25" customHeight="1" x14ac:dyDescent="0.35">
      <c r="A21" s="87" t="s">
        <v>810</v>
      </c>
      <c r="B21" s="42">
        <v>2</v>
      </c>
      <c r="C21" s="42"/>
      <c r="D21" s="42">
        <v>8</v>
      </c>
      <c r="E21" s="42"/>
      <c r="F21" s="13" t="e">
        <f>+VLOOKUP(E21,Participants!$A$1:$F$798,2,FALSE)</f>
        <v>#N/A</v>
      </c>
      <c r="G21" s="13" t="e">
        <f>+VLOOKUP(E21,Participants!$A$1:$F$798,4,FALSE)</f>
        <v>#N/A</v>
      </c>
      <c r="H21" s="13" t="e">
        <f>+VLOOKUP(E21,Participants!$A$1:$F$798,5,FALSE)</f>
        <v>#N/A</v>
      </c>
      <c r="I21" s="13" t="e">
        <f>+VLOOKUP(E21,Participants!$A$1:$F$798,3,FALSE)</f>
        <v>#N/A</v>
      </c>
      <c r="J21" s="13" t="e">
        <f>+VLOOKUP(E21,Participants!$A$1:$G$798,7,FALSE)</f>
        <v>#N/A</v>
      </c>
      <c r="K21" s="13"/>
      <c r="L21" s="66"/>
    </row>
    <row r="22" spans="1:12" ht="14.25" customHeight="1" x14ac:dyDescent="0.35">
      <c r="A22" s="168" t="s">
        <v>810</v>
      </c>
      <c r="B22" s="169">
        <v>3</v>
      </c>
      <c r="C22" s="169">
        <v>35.659999999999997</v>
      </c>
      <c r="D22" s="169">
        <v>5</v>
      </c>
      <c r="E22" s="169">
        <v>1625</v>
      </c>
      <c r="F22" s="170" t="str">
        <f>+VLOOKUP(E22,Participants!$A$1:$F$798,2,FALSE)</f>
        <v>Marley Cianfaglione</v>
      </c>
      <c r="G22" s="170" t="str">
        <f>+VLOOKUP(E22,Participants!$A$1:$F$798,4,FALSE)</f>
        <v>SPP</v>
      </c>
      <c r="H22" s="170" t="str">
        <f>+VLOOKUP(E22,Participants!$A$1:$F$798,5,FALSE)</f>
        <v>F</v>
      </c>
      <c r="I22" s="170">
        <f>+VLOOKUP(E22,Participants!$A$1:$F$798,3,FALSE)</f>
        <v>8</v>
      </c>
      <c r="J22" s="170" t="str">
        <f>+VLOOKUP(E22,Participants!$A$1:$G$798,7,FALSE)</f>
        <v>VARSITY GIRLS</v>
      </c>
      <c r="K22" s="170"/>
      <c r="L22" s="171" t="s">
        <v>1111</v>
      </c>
    </row>
    <row r="23" spans="1:12" ht="14.25" customHeight="1" x14ac:dyDescent="0.35">
      <c r="A23" s="87" t="s">
        <v>810</v>
      </c>
      <c r="B23" s="40">
        <v>3</v>
      </c>
      <c r="C23" s="40"/>
      <c r="D23" s="40">
        <v>6</v>
      </c>
      <c r="E23" s="40"/>
      <c r="F23" s="41" t="e">
        <f>+VLOOKUP(E23,Participants!$A$1:$F$798,2,FALSE)</f>
        <v>#N/A</v>
      </c>
      <c r="G23" s="41" t="e">
        <f>+VLOOKUP(E23,Participants!$A$1:$F$798,4,FALSE)</f>
        <v>#N/A</v>
      </c>
      <c r="H23" s="41" t="e">
        <f>+VLOOKUP(E23,Participants!$A$1:$F$798,5,FALSE)</f>
        <v>#N/A</v>
      </c>
      <c r="I23" s="41" t="e">
        <f>+VLOOKUP(E23,Participants!$A$1:$F$798,3,FALSE)</f>
        <v>#N/A</v>
      </c>
      <c r="J23" s="41" t="e">
        <f>+VLOOKUP(E23,Participants!$A$1:$G$798,7,FALSE)</f>
        <v>#N/A</v>
      </c>
      <c r="K23" s="41"/>
      <c r="L23" s="61"/>
    </row>
    <row r="24" spans="1:12" ht="14.25" customHeight="1" x14ac:dyDescent="0.35">
      <c r="A24" s="87" t="s">
        <v>810</v>
      </c>
      <c r="B24" s="42">
        <v>4</v>
      </c>
      <c r="C24" s="42">
        <v>29.64</v>
      </c>
      <c r="D24" s="42">
        <v>6</v>
      </c>
      <c r="E24" s="42">
        <v>951</v>
      </c>
      <c r="F24" s="13" t="str">
        <f>+VLOOKUP(E24,Participants!$A$1:$F$798,2,FALSE)</f>
        <v>DILLON CARTER</v>
      </c>
      <c r="G24" s="13" t="str">
        <f>+VLOOKUP(E24,Participants!$A$1:$F$798,4,FALSE)</f>
        <v>HCA</v>
      </c>
      <c r="H24" s="13" t="str">
        <f>+VLOOKUP(E24,Participants!$A$1:$F$798,5,FALSE)</f>
        <v>M</v>
      </c>
      <c r="I24" s="13">
        <f>+VLOOKUP(E24,Participants!$A$1:$F$798,3,FALSE)</f>
        <v>6</v>
      </c>
      <c r="J24" s="13" t="str">
        <f>+VLOOKUP(E24,Participants!$A$1:$G$798,7,FALSE)</f>
        <v>JV BOYS</v>
      </c>
      <c r="K24" s="13">
        <v>1</v>
      </c>
      <c r="L24" s="66">
        <v>10</v>
      </c>
    </row>
    <row r="25" spans="1:12" ht="14.25" customHeight="1" x14ac:dyDescent="0.35">
      <c r="A25" s="87" t="s">
        <v>810</v>
      </c>
      <c r="B25" s="42">
        <v>4</v>
      </c>
      <c r="C25" s="42">
        <v>30.82</v>
      </c>
      <c r="D25" s="42">
        <v>2</v>
      </c>
      <c r="E25" s="42">
        <v>1416</v>
      </c>
      <c r="F25" s="13" t="str">
        <f>+VLOOKUP(E25,Participants!$A$1:$F$798,2,FALSE)</f>
        <v>Ian Hamilton</v>
      </c>
      <c r="G25" s="13" t="str">
        <f>+VLOOKUP(E25,Participants!$A$1:$F$798,4,FALSE)</f>
        <v>SJS</v>
      </c>
      <c r="H25" s="13" t="str">
        <f>+VLOOKUP(E25,Participants!$A$1:$F$798,5,FALSE)</f>
        <v>M</v>
      </c>
      <c r="I25" s="13">
        <f>+VLOOKUP(E25,Participants!$A$1:$F$798,3,FALSE)</f>
        <v>6</v>
      </c>
      <c r="J25" s="13" t="str">
        <f>+VLOOKUP(E25,Participants!$A$1:$G$798,7,FALSE)</f>
        <v>JV BOYS</v>
      </c>
      <c r="K25" s="13">
        <f>K24+1</f>
        <v>2</v>
      </c>
      <c r="L25" s="66">
        <v>8</v>
      </c>
    </row>
    <row r="26" spans="1:12" ht="14.25" customHeight="1" x14ac:dyDescent="0.35">
      <c r="A26" s="87" t="s">
        <v>810</v>
      </c>
      <c r="B26" s="42">
        <v>4</v>
      </c>
      <c r="C26" s="42">
        <v>32.79</v>
      </c>
      <c r="D26" s="42">
        <v>1</v>
      </c>
      <c r="E26" s="42">
        <v>1268</v>
      </c>
      <c r="F26" s="13" t="str">
        <f>+VLOOKUP(E26,Participants!$A$1:$F$798,2,FALSE)</f>
        <v>Brayden  Harper</v>
      </c>
      <c r="G26" s="13" t="str">
        <f>+VLOOKUP(E26,Participants!$A$1:$F$798,4,FALSE)</f>
        <v>NCA</v>
      </c>
      <c r="H26" s="13" t="str">
        <f>+VLOOKUP(E26,Participants!$A$1:$F$798,5,FALSE)</f>
        <v>M</v>
      </c>
      <c r="I26" s="13">
        <f>+VLOOKUP(E26,Participants!$A$1:$F$798,3,FALSE)</f>
        <v>5</v>
      </c>
      <c r="J26" s="13" t="str">
        <f>+VLOOKUP(E26,Participants!$A$1:$G$798,7,FALSE)</f>
        <v>JV BOYS</v>
      </c>
      <c r="K26" s="13">
        <f t="shared" ref="K26:K44" si="1">K25+1</f>
        <v>3</v>
      </c>
      <c r="L26" s="66">
        <v>6</v>
      </c>
    </row>
    <row r="27" spans="1:12" ht="14.25" customHeight="1" x14ac:dyDescent="0.35">
      <c r="A27" s="87" t="s">
        <v>810</v>
      </c>
      <c r="B27" s="42">
        <v>4</v>
      </c>
      <c r="C27" s="42">
        <v>33.75</v>
      </c>
      <c r="D27" s="42">
        <v>8</v>
      </c>
      <c r="E27" s="42">
        <v>948</v>
      </c>
      <c r="F27" s="13" t="str">
        <f>+VLOOKUP(E27,Participants!$A$1:$F$798,2,FALSE)</f>
        <v>MATTHEW DIAMOND</v>
      </c>
      <c r="G27" s="13" t="str">
        <f>+VLOOKUP(E27,Participants!$A$1:$F$798,4,FALSE)</f>
        <v>HCA</v>
      </c>
      <c r="H27" s="13" t="str">
        <f>+VLOOKUP(E27,Participants!$A$1:$F$798,5,FALSE)</f>
        <v>M</v>
      </c>
      <c r="I27" s="13">
        <f>+VLOOKUP(E27,Participants!$A$1:$F$798,3,FALSE)</f>
        <v>5</v>
      </c>
      <c r="J27" s="13" t="str">
        <f>+VLOOKUP(E27,Participants!$A$1:$G$798,7,FALSE)</f>
        <v>JV BOYS</v>
      </c>
      <c r="K27" s="13">
        <f t="shared" si="1"/>
        <v>4</v>
      </c>
      <c r="L27" s="66">
        <v>5</v>
      </c>
    </row>
    <row r="28" spans="1:12" ht="14.25" customHeight="1" x14ac:dyDescent="0.35">
      <c r="A28" s="87" t="s">
        <v>810</v>
      </c>
      <c r="B28" s="42">
        <v>4</v>
      </c>
      <c r="C28" s="42">
        <v>33.81</v>
      </c>
      <c r="D28" s="42">
        <v>7</v>
      </c>
      <c r="E28" s="42">
        <v>659</v>
      </c>
      <c r="F28" s="13" t="str">
        <f>+VLOOKUP(E28,Participants!$A$1:$F$798,2,FALSE)</f>
        <v>Noah Bandurski</v>
      </c>
      <c r="G28" s="13" t="str">
        <f>+VLOOKUP(E28,Participants!$A$1:$F$798,4,FALSE)</f>
        <v>BTA</v>
      </c>
      <c r="H28" s="13" t="str">
        <f>+VLOOKUP(E28,Participants!$A$1:$F$798,5,FALSE)</f>
        <v>M</v>
      </c>
      <c r="I28" s="13">
        <f>+VLOOKUP(E28,Participants!$A$1:$F$798,3,FALSE)</f>
        <v>5</v>
      </c>
      <c r="J28" s="13" t="str">
        <f>+VLOOKUP(E28,Participants!$A$1:$G$798,7,FALSE)</f>
        <v>JV BOYS</v>
      </c>
      <c r="K28" s="13">
        <f t="shared" si="1"/>
        <v>5</v>
      </c>
      <c r="L28" s="66">
        <v>4</v>
      </c>
    </row>
    <row r="29" spans="1:12" ht="14.25" customHeight="1" x14ac:dyDescent="0.35">
      <c r="A29" s="87" t="s">
        <v>810</v>
      </c>
      <c r="B29" s="40">
        <v>5</v>
      </c>
      <c r="C29" s="40">
        <v>33.85</v>
      </c>
      <c r="D29" s="40">
        <v>1</v>
      </c>
      <c r="E29" s="40">
        <v>1267</v>
      </c>
      <c r="F29" s="41" t="str">
        <f>+VLOOKUP(E29,Participants!$A$1:$F$798,2,FALSE)</f>
        <v>Brandon Ashley</v>
      </c>
      <c r="G29" s="41" t="str">
        <f>+VLOOKUP(E29,Participants!$A$1:$F$798,4,FALSE)</f>
        <v>NCA</v>
      </c>
      <c r="H29" s="41" t="str">
        <f>+VLOOKUP(E29,Participants!$A$1:$F$798,5,FALSE)</f>
        <v>M</v>
      </c>
      <c r="I29" s="41">
        <f>+VLOOKUP(E29,Participants!$A$1:$F$798,3,FALSE)</f>
        <v>5</v>
      </c>
      <c r="J29" s="41" t="str">
        <f>+VLOOKUP(E29,Participants!$A$1:$G$798,7,FALSE)</f>
        <v>JV BOYS</v>
      </c>
      <c r="K29" s="13">
        <f t="shared" si="1"/>
        <v>6</v>
      </c>
      <c r="L29" s="61">
        <v>3</v>
      </c>
    </row>
    <row r="30" spans="1:12" ht="14.25" customHeight="1" x14ac:dyDescent="0.35">
      <c r="A30" s="87" t="s">
        <v>810</v>
      </c>
      <c r="B30" s="40">
        <v>5</v>
      </c>
      <c r="C30" s="40">
        <v>34.36</v>
      </c>
      <c r="D30" s="40">
        <v>3</v>
      </c>
      <c r="E30" s="40">
        <v>630</v>
      </c>
      <c r="F30" s="41" t="str">
        <f>+VLOOKUP(E30,Participants!$A$1:$F$798,2,FALSE)</f>
        <v>Joseph Hauser</v>
      </c>
      <c r="G30" s="41" t="str">
        <f>+VLOOKUP(E30,Participants!$A$1:$F$798,4,FALSE)</f>
        <v>BCS</v>
      </c>
      <c r="H30" s="41" t="str">
        <f>+VLOOKUP(E30,Participants!$A$1:$F$798,5,FALSE)</f>
        <v>M</v>
      </c>
      <c r="I30" s="41">
        <f>+VLOOKUP(E30,Participants!$A$1:$F$798,3,FALSE)</f>
        <v>5</v>
      </c>
      <c r="J30" s="41" t="str">
        <f>+VLOOKUP(E30,Participants!$A$1:$G$798,7,FALSE)</f>
        <v>JV BOYS</v>
      </c>
      <c r="K30" s="13">
        <f t="shared" si="1"/>
        <v>7</v>
      </c>
      <c r="L30" s="61">
        <v>2</v>
      </c>
    </row>
    <row r="31" spans="1:12" ht="14.25" customHeight="1" x14ac:dyDescent="0.35">
      <c r="A31" s="87" t="s">
        <v>810</v>
      </c>
      <c r="B31" s="42">
        <v>4</v>
      </c>
      <c r="C31" s="42">
        <v>35.299999999999997</v>
      </c>
      <c r="D31" s="42">
        <v>4</v>
      </c>
      <c r="E31" s="42">
        <v>878</v>
      </c>
      <c r="F31" s="13" t="str">
        <f>+VLOOKUP(E31,Participants!$A$1:$F$798,2,FALSE)</f>
        <v>Lorenzo Garrett</v>
      </c>
      <c r="G31" s="13" t="str">
        <f>+VLOOKUP(E31,Participants!$A$1:$F$798,4,FALSE)</f>
        <v>GAA</v>
      </c>
      <c r="H31" s="13" t="str">
        <f>+VLOOKUP(E31,Participants!$A$1:$F$798,5,FALSE)</f>
        <v>M</v>
      </c>
      <c r="I31" s="13">
        <f>+VLOOKUP(E31,Participants!$A$1:$F$798,3,FALSE)</f>
        <v>5</v>
      </c>
      <c r="J31" s="13" t="str">
        <f>+VLOOKUP(E31,Participants!$A$1:$G$798,7,FALSE)</f>
        <v>JV BOYS</v>
      </c>
      <c r="K31" s="13">
        <f t="shared" si="1"/>
        <v>8</v>
      </c>
      <c r="L31" s="66">
        <v>1</v>
      </c>
    </row>
    <row r="32" spans="1:12" ht="14.25" customHeight="1" x14ac:dyDescent="0.35">
      <c r="A32" s="87" t="s">
        <v>810</v>
      </c>
      <c r="B32" s="42">
        <v>4</v>
      </c>
      <c r="C32" s="42">
        <v>35.770000000000003</v>
      </c>
      <c r="D32" s="42">
        <v>5</v>
      </c>
      <c r="E32" s="42">
        <v>1803</v>
      </c>
      <c r="F32" s="13" t="str">
        <f>+VLOOKUP(E32,Participants!$A$1:$F$798,2,FALSE)</f>
        <v>Edward Bossard</v>
      </c>
      <c r="G32" s="13" t="str">
        <f>+VLOOKUP(E32,Participants!$A$1:$F$798,4,FALSE)</f>
        <v>SCT</v>
      </c>
      <c r="H32" s="13" t="str">
        <f>+VLOOKUP(E32,Participants!$A$1:$F$798,5,FALSE)</f>
        <v>M</v>
      </c>
      <c r="I32" s="13">
        <f>+VLOOKUP(E32,Participants!$A$1:$F$798,3,FALSE)</f>
        <v>5</v>
      </c>
      <c r="J32" s="13" t="str">
        <f>+VLOOKUP(E32,Participants!$A$1:$G$798,7,FALSE)</f>
        <v>JV BOYS</v>
      </c>
      <c r="K32" s="13">
        <f t="shared" si="1"/>
        <v>9</v>
      </c>
      <c r="L32" s="66"/>
    </row>
    <row r="33" spans="1:12" ht="14.25" customHeight="1" x14ac:dyDescent="0.35">
      <c r="A33" s="87" t="s">
        <v>810</v>
      </c>
      <c r="B33" s="40">
        <v>5</v>
      </c>
      <c r="C33" s="40">
        <v>36.78</v>
      </c>
      <c r="D33" s="40">
        <v>4</v>
      </c>
      <c r="E33" s="40">
        <v>949</v>
      </c>
      <c r="F33" s="41" t="str">
        <f>+VLOOKUP(E33,Participants!$A$1:$F$798,2,FALSE)</f>
        <v>JAMES FISCHER</v>
      </c>
      <c r="G33" s="41" t="str">
        <f>+VLOOKUP(E33,Participants!$A$1:$F$798,4,FALSE)</f>
        <v>HCA</v>
      </c>
      <c r="H33" s="41" t="str">
        <f>+VLOOKUP(E33,Participants!$A$1:$F$798,5,FALSE)</f>
        <v>M</v>
      </c>
      <c r="I33" s="41">
        <f>+VLOOKUP(E33,Participants!$A$1:$F$798,3,FALSE)</f>
        <v>5</v>
      </c>
      <c r="J33" s="41" t="str">
        <f>+VLOOKUP(E33,Participants!$A$1:$G$798,7,FALSE)</f>
        <v>JV BOYS</v>
      </c>
      <c r="K33" s="13">
        <f t="shared" si="1"/>
        <v>10</v>
      </c>
      <c r="L33" s="61"/>
    </row>
    <row r="34" spans="1:12" ht="14.25" customHeight="1" x14ac:dyDescent="0.35">
      <c r="A34" s="87" t="s">
        <v>810</v>
      </c>
      <c r="B34" s="42">
        <v>4</v>
      </c>
      <c r="C34" s="42">
        <v>37.1</v>
      </c>
      <c r="D34" s="42">
        <v>3</v>
      </c>
      <c r="E34" s="42">
        <v>629</v>
      </c>
      <c r="F34" s="13" t="str">
        <f>+VLOOKUP(E34,Participants!$A$1:$F$798,2,FALSE)</f>
        <v>Fred Edwards</v>
      </c>
      <c r="G34" s="13" t="str">
        <f>+VLOOKUP(E34,Participants!$A$1:$F$798,4,FALSE)</f>
        <v>BCS</v>
      </c>
      <c r="H34" s="13" t="str">
        <f>+VLOOKUP(E34,Participants!$A$1:$F$798,5,FALSE)</f>
        <v>M</v>
      </c>
      <c r="I34" s="13">
        <f>+VLOOKUP(E34,Participants!$A$1:$F$798,3,FALSE)</f>
        <v>5</v>
      </c>
      <c r="J34" s="13" t="str">
        <f>+VLOOKUP(E34,Participants!$A$1:$G$798,7,FALSE)</f>
        <v>JV BOYS</v>
      </c>
      <c r="K34" s="13">
        <f t="shared" si="1"/>
        <v>11</v>
      </c>
      <c r="L34" s="66"/>
    </row>
    <row r="35" spans="1:12" ht="14.25" customHeight="1" x14ac:dyDescent="0.35">
      <c r="A35" s="87" t="s">
        <v>810</v>
      </c>
      <c r="B35" s="42">
        <v>6</v>
      </c>
      <c r="C35" s="42">
        <v>37.19</v>
      </c>
      <c r="D35" s="42">
        <v>4</v>
      </c>
      <c r="E35" s="42">
        <v>954</v>
      </c>
      <c r="F35" s="13" t="str">
        <f>+VLOOKUP(E35,Participants!$A$1:$F$798,2,FALSE)</f>
        <v>DANIEL ODONNELL</v>
      </c>
      <c r="G35" s="13" t="str">
        <f>+VLOOKUP(E35,Participants!$A$1:$F$798,4,FALSE)</f>
        <v>HCA</v>
      </c>
      <c r="H35" s="13" t="str">
        <f>+VLOOKUP(E35,Participants!$A$1:$F$798,5,FALSE)</f>
        <v>M</v>
      </c>
      <c r="I35" s="13">
        <f>+VLOOKUP(E35,Participants!$A$1:$F$798,3,FALSE)</f>
        <v>6</v>
      </c>
      <c r="J35" s="13" t="str">
        <f>+VLOOKUP(E35,Participants!$A$1:$G$798,7,FALSE)</f>
        <v>JV BOYS</v>
      </c>
      <c r="K35" s="13">
        <f t="shared" si="1"/>
        <v>12</v>
      </c>
      <c r="L35" s="66"/>
    </row>
    <row r="36" spans="1:12" ht="14.25" customHeight="1" x14ac:dyDescent="0.35">
      <c r="A36" s="87" t="s">
        <v>810</v>
      </c>
      <c r="B36" s="42">
        <v>6</v>
      </c>
      <c r="C36" s="42">
        <v>37.191000000000003</v>
      </c>
      <c r="D36" s="42">
        <v>5</v>
      </c>
      <c r="E36" s="42">
        <v>33</v>
      </c>
      <c r="F36" s="13" t="str">
        <f>+VLOOKUP(E36,Participants!$A$1:$F$798,2,FALSE)</f>
        <v>Drew Frederick</v>
      </c>
      <c r="G36" s="13" t="str">
        <f>+VLOOKUP(E36,Participants!$A$1:$F$798,4,FALSE)</f>
        <v>BFS</v>
      </c>
      <c r="H36" s="13" t="str">
        <f>+VLOOKUP(E36,Participants!$A$1:$F$798,5,FALSE)</f>
        <v>M</v>
      </c>
      <c r="I36" s="13">
        <f>+VLOOKUP(E36,Participants!$A$1:$F$798,3,FALSE)</f>
        <v>5</v>
      </c>
      <c r="J36" s="13" t="str">
        <f>+VLOOKUP(E36,Participants!$A$1:$G$798,7,FALSE)</f>
        <v>JV BOYS</v>
      </c>
      <c r="K36" s="13">
        <f t="shared" si="1"/>
        <v>13</v>
      </c>
      <c r="L36" s="66"/>
    </row>
    <row r="37" spans="1:12" ht="14.25" customHeight="1" x14ac:dyDescent="0.35">
      <c r="A37" s="87" t="s">
        <v>810</v>
      </c>
      <c r="B37" s="42">
        <v>6</v>
      </c>
      <c r="C37" s="42">
        <v>37.590000000000003</v>
      </c>
      <c r="D37" s="42">
        <v>1</v>
      </c>
      <c r="E37" s="42">
        <v>1273</v>
      </c>
      <c r="F37" s="13" t="str">
        <f>+VLOOKUP(E37,Participants!$A$1:$F$798,2,FALSE)</f>
        <v>Ewan Sullivan</v>
      </c>
      <c r="G37" s="13" t="str">
        <f>+VLOOKUP(E37,Participants!$A$1:$F$798,4,FALSE)</f>
        <v>NCA</v>
      </c>
      <c r="H37" s="13" t="str">
        <f>+VLOOKUP(E37,Participants!$A$1:$F$798,5,FALSE)</f>
        <v>M</v>
      </c>
      <c r="I37" s="13">
        <f>+VLOOKUP(E37,Participants!$A$1:$F$798,3,FALSE)</f>
        <v>5</v>
      </c>
      <c r="J37" s="13" t="str">
        <f>+VLOOKUP(E37,Participants!$A$1:$G$798,7,FALSE)</f>
        <v>JV BOYS</v>
      </c>
      <c r="K37" s="13">
        <f t="shared" si="1"/>
        <v>14</v>
      </c>
      <c r="L37" s="66"/>
    </row>
    <row r="38" spans="1:12" ht="14.25" customHeight="1" x14ac:dyDescent="0.35">
      <c r="A38" s="87" t="s">
        <v>810</v>
      </c>
      <c r="B38" s="40">
        <v>5</v>
      </c>
      <c r="C38" s="40">
        <v>38.43</v>
      </c>
      <c r="D38" s="40">
        <v>6</v>
      </c>
      <c r="E38" s="40">
        <v>1274</v>
      </c>
      <c r="F38" s="41" t="str">
        <f>+VLOOKUP(E38,Participants!$A$1:$F$798,2,FALSE)</f>
        <v>Austin Bane</v>
      </c>
      <c r="G38" s="41" t="str">
        <f>+VLOOKUP(E38,Participants!$A$1:$F$798,4,FALSE)</f>
        <v>NCA</v>
      </c>
      <c r="H38" s="41" t="str">
        <f>+VLOOKUP(E38,Participants!$A$1:$F$798,5,FALSE)</f>
        <v>M</v>
      </c>
      <c r="I38" s="41">
        <f>+VLOOKUP(E38,Participants!$A$1:$F$798,3,FALSE)</f>
        <v>6</v>
      </c>
      <c r="J38" s="41" t="str">
        <f>+VLOOKUP(E38,Participants!$A$1:$G$798,7,FALSE)</f>
        <v>JV BOYS</v>
      </c>
      <c r="K38" s="13">
        <f t="shared" si="1"/>
        <v>15</v>
      </c>
      <c r="L38" s="61"/>
    </row>
    <row r="39" spans="1:12" ht="14.25" customHeight="1" x14ac:dyDescent="0.35">
      <c r="A39" s="87" t="s">
        <v>810</v>
      </c>
      <c r="B39" s="40">
        <v>5</v>
      </c>
      <c r="C39" s="40">
        <v>39.17</v>
      </c>
      <c r="D39" s="40">
        <v>5</v>
      </c>
      <c r="E39" s="40">
        <v>661</v>
      </c>
      <c r="F39" s="41" t="str">
        <f>+VLOOKUP(E39,Participants!$A$1:$F$798,2,FALSE)</f>
        <v>Ryan Chase</v>
      </c>
      <c r="G39" s="41" t="str">
        <f>+VLOOKUP(E39,Participants!$A$1:$F$798,4,FALSE)</f>
        <v>BTA</v>
      </c>
      <c r="H39" s="41" t="str">
        <f>+VLOOKUP(E39,Participants!$A$1:$F$798,5,FALSE)</f>
        <v>M</v>
      </c>
      <c r="I39" s="41">
        <f>+VLOOKUP(E39,Participants!$A$1:$F$798,3,FALSE)</f>
        <v>5</v>
      </c>
      <c r="J39" s="41" t="str">
        <f>+VLOOKUP(E39,Participants!$A$1:$G$798,7,FALSE)</f>
        <v>JV BOYS</v>
      </c>
      <c r="K39" s="13">
        <f t="shared" si="1"/>
        <v>16</v>
      </c>
      <c r="L39" s="61"/>
    </row>
    <row r="40" spans="1:12" ht="14.25" customHeight="1" x14ac:dyDescent="0.35">
      <c r="A40" s="87" t="s">
        <v>810</v>
      </c>
      <c r="B40" s="42">
        <v>6</v>
      </c>
      <c r="C40" s="42">
        <v>39.26</v>
      </c>
      <c r="D40" s="42">
        <v>2</v>
      </c>
      <c r="E40" s="42">
        <v>952</v>
      </c>
      <c r="F40" s="13" t="str">
        <f>+VLOOKUP(E40,Participants!$A$1:$F$798,2,FALSE)</f>
        <v>JACK MAHONY</v>
      </c>
      <c r="G40" s="13" t="str">
        <f>+VLOOKUP(E40,Participants!$A$1:$F$798,4,FALSE)</f>
        <v>HCA</v>
      </c>
      <c r="H40" s="13" t="str">
        <f>+VLOOKUP(E40,Participants!$A$1:$F$798,5,FALSE)</f>
        <v>M</v>
      </c>
      <c r="I40" s="13">
        <f>+VLOOKUP(E40,Participants!$A$1:$F$798,3,FALSE)</f>
        <v>6</v>
      </c>
      <c r="J40" s="13" t="str">
        <f>+VLOOKUP(E40,Participants!$A$1:$G$798,7,FALSE)</f>
        <v>JV BOYS</v>
      </c>
      <c r="K40" s="13">
        <f t="shared" si="1"/>
        <v>17</v>
      </c>
      <c r="L40" s="66"/>
    </row>
    <row r="41" spans="1:12" ht="14.25" customHeight="1" x14ac:dyDescent="0.35">
      <c r="A41" s="87" t="s">
        <v>810</v>
      </c>
      <c r="B41" s="40">
        <v>5</v>
      </c>
      <c r="C41" s="40">
        <v>39.58</v>
      </c>
      <c r="D41" s="40">
        <v>7</v>
      </c>
      <c r="E41" s="40">
        <v>660</v>
      </c>
      <c r="F41" s="41" t="str">
        <f>+VLOOKUP(E41,Participants!$A$1:$F$798,2,FALSE)</f>
        <v>Franceso Papa</v>
      </c>
      <c r="G41" s="41" t="str">
        <f>+VLOOKUP(E41,Participants!$A$1:$F$798,4,FALSE)</f>
        <v>BTA</v>
      </c>
      <c r="H41" s="41" t="str">
        <f>+VLOOKUP(E41,Participants!$A$1:$F$798,5,FALSE)</f>
        <v>M</v>
      </c>
      <c r="I41" s="41">
        <f>+VLOOKUP(E41,Participants!$A$1:$F$798,3,FALSE)</f>
        <v>5</v>
      </c>
      <c r="J41" s="41" t="str">
        <f>+VLOOKUP(E41,Participants!$A$1:$G$798,7,FALSE)</f>
        <v>JV BOYS</v>
      </c>
      <c r="K41" s="13">
        <f t="shared" si="1"/>
        <v>18</v>
      </c>
      <c r="L41" s="61"/>
    </row>
    <row r="42" spans="1:12" ht="14.25" customHeight="1" x14ac:dyDescent="0.35">
      <c r="A42" s="87" t="s">
        <v>810</v>
      </c>
      <c r="B42" s="42">
        <v>6</v>
      </c>
      <c r="C42" s="42">
        <v>43.34</v>
      </c>
      <c r="D42" s="42">
        <v>3</v>
      </c>
      <c r="E42" s="42">
        <v>887</v>
      </c>
      <c r="F42" s="13" t="str">
        <f>+VLOOKUP(E42,Participants!$A$1:$F$798,2,FALSE)</f>
        <v>Wilder Sargent</v>
      </c>
      <c r="G42" s="13" t="str">
        <f>+VLOOKUP(E42,Participants!$A$1:$F$798,4,FALSE)</f>
        <v>GAA</v>
      </c>
      <c r="H42" s="13" t="str">
        <f>+VLOOKUP(E42,Participants!$A$1:$F$798,5,FALSE)</f>
        <v>M</v>
      </c>
      <c r="I42" s="13">
        <f>+VLOOKUP(E42,Participants!$A$1:$F$798,3,FALSE)</f>
        <v>6</v>
      </c>
      <c r="J42" s="13" t="str">
        <f>+VLOOKUP(E42,Participants!$A$1:$G$798,7,FALSE)</f>
        <v>JV BOYS</v>
      </c>
      <c r="K42" s="13">
        <f t="shared" si="1"/>
        <v>19</v>
      </c>
      <c r="L42" s="66"/>
    </row>
    <row r="43" spans="1:12" ht="14.25" customHeight="1" x14ac:dyDescent="0.35">
      <c r="A43" s="87" t="s">
        <v>810</v>
      </c>
      <c r="B43" s="40">
        <v>5</v>
      </c>
      <c r="C43" s="40">
        <v>43.69</v>
      </c>
      <c r="D43" s="40">
        <v>8</v>
      </c>
      <c r="E43" s="40">
        <v>888</v>
      </c>
      <c r="F43" s="41" t="str">
        <f>+VLOOKUP(E43,Participants!$A$1:$F$798,2,FALSE)</f>
        <v>Ryan Stickman</v>
      </c>
      <c r="G43" s="41" t="str">
        <f>+VLOOKUP(E43,Participants!$A$1:$F$798,4,FALSE)</f>
        <v>GAA</v>
      </c>
      <c r="H43" s="41" t="str">
        <f>+VLOOKUP(E43,Participants!$A$1:$F$798,5,FALSE)</f>
        <v>M</v>
      </c>
      <c r="I43" s="41">
        <f>+VLOOKUP(E43,Participants!$A$1:$F$798,3,FALSE)</f>
        <v>6</v>
      </c>
      <c r="J43" s="41" t="str">
        <f>+VLOOKUP(E43,Participants!$A$1:$G$798,7,FALSE)</f>
        <v>JV BOYS</v>
      </c>
      <c r="K43" s="13">
        <f t="shared" si="1"/>
        <v>20</v>
      </c>
      <c r="L43" s="61"/>
    </row>
    <row r="44" spans="1:12" ht="14.25" customHeight="1" x14ac:dyDescent="0.35">
      <c r="A44" s="87" t="s">
        <v>810</v>
      </c>
      <c r="B44" s="40">
        <v>5</v>
      </c>
      <c r="C44" s="40">
        <v>43.96</v>
      </c>
      <c r="D44" s="40">
        <v>2</v>
      </c>
      <c r="E44" s="40">
        <v>881</v>
      </c>
      <c r="F44" s="41" t="str">
        <f>+VLOOKUP(E44,Participants!$A$1:$F$798,2,FALSE)</f>
        <v>Jayden Cain</v>
      </c>
      <c r="G44" s="41" t="str">
        <f>+VLOOKUP(E44,Participants!$A$1:$F$798,4,FALSE)</f>
        <v>GAA</v>
      </c>
      <c r="H44" s="41" t="str">
        <f>+VLOOKUP(E44,Participants!$A$1:$F$798,5,FALSE)</f>
        <v>M</v>
      </c>
      <c r="I44" s="41">
        <f>+VLOOKUP(E44,Participants!$A$1:$F$798,3,FALSE)</f>
        <v>6</v>
      </c>
      <c r="J44" s="41" t="str">
        <f>+VLOOKUP(E44,Participants!$A$1:$G$798,7,FALSE)</f>
        <v>JV BOYS</v>
      </c>
      <c r="K44" s="13">
        <f t="shared" si="1"/>
        <v>21</v>
      </c>
      <c r="L44" s="61"/>
    </row>
    <row r="45" spans="1:12" ht="14.25" customHeight="1" x14ac:dyDescent="0.35">
      <c r="A45" s="87" t="s">
        <v>810</v>
      </c>
      <c r="B45" s="42">
        <v>6</v>
      </c>
      <c r="C45" s="42"/>
      <c r="D45" s="42">
        <v>6</v>
      </c>
      <c r="E45" s="42"/>
      <c r="F45" s="13" t="e">
        <f>+VLOOKUP(E45,Participants!$A$1:$F$798,2,FALSE)</f>
        <v>#N/A</v>
      </c>
      <c r="G45" s="13" t="e">
        <f>+VLOOKUP(E45,Participants!$A$1:$F$798,4,FALSE)</f>
        <v>#N/A</v>
      </c>
      <c r="H45" s="13" t="e">
        <f>+VLOOKUP(E45,Participants!$A$1:$F$798,5,FALSE)</f>
        <v>#N/A</v>
      </c>
      <c r="I45" s="13" t="e">
        <f>+VLOOKUP(E45,Participants!$A$1:$F$798,3,FALSE)</f>
        <v>#N/A</v>
      </c>
      <c r="J45" s="13" t="e">
        <f>+VLOOKUP(E45,Participants!$A$1:$G$798,7,FALSE)</f>
        <v>#N/A</v>
      </c>
      <c r="K45" s="13"/>
      <c r="L45" s="66"/>
    </row>
    <row r="46" spans="1:12" ht="14.25" customHeight="1" x14ac:dyDescent="0.35">
      <c r="A46" s="87" t="s">
        <v>810</v>
      </c>
      <c r="B46" s="40">
        <v>7</v>
      </c>
      <c r="C46" s="42">
        <v>27.32</v>
      </c>
      <c r="D46" s="40">
        <v>4</v>
      </c>
      <c r="E46" s="40">
        <v>683</v>
      </c>
      <c r="F46" s="41" t="str">
        <f>+VLOOKUP(E46,Participants!$A$1:$F$798,2,FALSE)</f>
        <v>Alana Eiler</v>
      </c>
      <c r="G46" s="41" t="str">
        <f>+VLOOKUP(E46,Participants!$A$1:$F$798,4,FALSE)</f>
        <v>BTA</v>
      </c>
      <c r="H46" s="41" t="str">
        <f>+VLOOKUP(E46,Participants!$A$1:$F$798,5,FALSE)</f>
        <v>F</v>
      </c>
      <c r="I46" s="41">
        <f>+VLOOKUP(E46,Participants!$A$1:$F$798,3,FALSE)</f>
        <v>8</v>
      </c>
      <c r="J46" s="41" t="str">
        <f>+VLOOKUP(E46,Participants!$A$1:$G$798,7,FALSE)</f>
        <v>VARSITY GIRLS</v>
      </c>
      <c r="K46" s="41">
        <v>1</v>
      </c>
      <c r="L46" s="61">
        <v>10</v>
      </c>
    </row>
    <row r="47" spans="1:12" ht="14.25" customHeight="1" x14ac:dyDescent="0.35">
      <c r="A47" s="87" t="s">
        <v>810</v>
      </c>
      <c r="B47" s="40">
        <v>7</v>
      </c>
      <c r="C47" s="42">
        <v>27.35</v>
      </c>
      <c r="D47" s="40">
        <v>6</v>
      </c>
      <c r="E47" s="40">
        <v>676</v>
      </c>
      <c r="F47" s="41" t="str">
        <f>+VLOOKUP(E47,Participants!$A$1:$F$798,2,FALSE)</f>
        <v>Ashlyn Murray</v>
      </c>
      <c r="G47" s="41" t="str">
        <f>+VLOOKUP(E47,Participants!$A$1:$F$798,4,FALSE)</f>
        <v>BTA</v>
      </c>
      <c r="H47" s="41" t="str">
        <f>+VLOOKUP(E47,Participants!$A$1:$F$798,5,FALSE)</f>
        <v>F</v>
      </c>
      <c r="I47" s="41">
        <f>+VLOOKUP(E47,Participants!$A$1:$F$798,3,FALSE)</f>
        <v>7</v>
      </c>
      <c r="J47" s="41" t="str">
        <f>+VLOOKUP(E47,Participants!$A$1:$G$798,7,FALSE)</f>
        <v>VARSITY GIRLS</v>
      </c>
      <c r="K47" s="41">
        <f>K46+1</f>
        <v>2</v>
      </c>
      <c r="L47" s="61">
        <v>8</v>
      </c>
    </row>
    <row r="48" spans="1:12" ht="14.25" customHeight="1" x14ac:dyDescent="0.35">
      <c r="A48" s="87" t="s">
        <v>810</v>
      </c>
      <c r="B48" s="40">
        <v>7</v>
      </c>
      <c r="C48" s="42">
        <v>28.79</v>
      </c>
      <c r="D48" s="40">
        <v>1</v>
      </c>
      <c r="E48" s="40">
        <v>77</v>
      </c>
      <c r="F48" s="41" t="str">
        <f>+VLOOKUP(E48,Participants!$A$1:$F$798,2,FALSE)</f>
        <v>Tessa Liberati</v>
      </c>
      <c r="G48" s="41" t="str">
        <f>+VLOOKUP(E48,Participants!$A$1:$F$798,4,FALSE)</f>
        <v>BFS</v>
      </c>
      <c r="H48" s="41" t="str">
        <f>+VLOOKUP(E48,Participants!$A$1:$F$798,5,FALSE)</f>
        <v>F</v>
      </c>
      <c r="I48" s="41">
        <f>+VLOOKUP(E48,Participants!$A$1:$F$798,3,FALSE)</f>
        <v>8</v>
      </c>
      <c r="J48" s="41" t="str">
        <f>+VLOOKUP(E48,Participants!$A$1:$G$798,7,FALSE)</f>
        <v>VARSITY GIRLS</v>
      </c>
      <c r="K48" s="41">
        <f t="shared" ref="K48:K68" si="2">K47+1</f>
        <v>3</v>
      </c>
      <c r="L48" s="61">
        <v>6</v>
      </c>
    </row>
    <row r="49" spans="1:12" ht="14.25" customHeight="1" x14ac:dyDescent="0.35">
      <c r="A49" s="87" t="s">
        <v>810</v>
      </c>
      <c r="B49" s="42">
        <v>8</v>
      </c>
      <c r="C49" s="40">
        <v>29.71</v>
      </c>
      <c r="D49" s="42">
        <v>6</v>
      </c>
      <c r="E49" s="42">
        <v>78</v>
      </c>
      <c r="F49" s="13" t="str">
        <f>+VLOOKUP(E49,Participants!$A$1:$F$798,2,FALSE)</f>
        <v>Kaitlyn Lindenfelser</v>
      </c>
      <c r="G49" s="13" t="str">
        <f>+VLOOKUP(E49,Participants!$A$1:$F$798,4,FALSE)</f>
        <v>BFS</v>
      </c>
      <c r="H49" s="13" t="str">
        <f>+VLOOKUP(E49,Participants!$A$1:$F$798,5,FALSE)</f>
        <v>F</v>
      </c>
      <c r="I49" s="13">
        <f>+VLOOKUP(E49,Participants!$A$1:$F$798,3,FALSE)</f>
        <v>7</v>
      </c>
      <c r="J49" s="13" t="str">
        <f>+VLOOKUP(E49,Participants!$A$1:$G$798,7,FALSE)</f>
        <v>VARSITY GIRLS</v>
      </c>
      <c r="K49" s="41">
        <f t="shared" si="2"/>
        <v>4</v>
      </c>
      <c r="L49" s="66">
        <v>5</v>
      </c>
    </row>
    <row r="50" spans="1:12" ht="14.25" customHeight="1" x14ac:dyDescent="0.35">
      <c r="A50" s="87" t="s">
        <v>810</v>
      </c>
      <c r="B50" s="40">
        <v>7</v>
      </c>
      <c r="C50" s="42">
        <v>30.87</v>
      </c>
      <c r="D50" s="40">
        <v>3</v>
      </c>
      <c r="E50" s="40">
        <v>915</v>
      </c>
      <c r="F50" s="41" t="str">
        <f>+VLOOKUP(E50,Participants!$A$1:$F$798,2,FALSE)</f>
        <v>Halle Reinheimer</v>
      </c>
      <c r="G50" s="41" t="str">
        <f>+VLOOKUP(E50,Participants!$A$1:$F$798,4,FALSE)</f>
        <v>GAA</v>
      </c>
      <c r="H50" s="41" t="str">
        <f>+VLOOKUP(E50,Participants!$A$1:$F$798,5,FALSE)</f>
        <v>F</v>
      </c>
      <c r="I50" s="41">
        <f>+VLOOKUP(E50,Participants!$A$1:$F$798,3,FALSE)</f>
        <v>7</v>
      </c>
      <c r="J50" s="41" t="str">
        <f>+VLOOKUP(E50,Participants!$A$1:$G$798,7,FALSE)</f>
        <v>VARSITY GIRLS</v>
      </c>
      <c r="K50" s="41">
        <f t="shared" si="2"/>
        <v>5</v>
      </c>
      <c r="L50" s="61">
        <v>4</v>
      </c>
    </row>
    <row r="51" spans="1:12" ht="14.25" customHeight="1" x14ac:dyDescent="0.35">
      <c r="A51" s="87" t="s">
        <v>810</v>
      </c>
      <c r="B51" s="42">
        <v>8</v>
      </c>
      <c r="C51" s="40">
        <v>31.33</v>
      </c>
      <c r="D51" s="42">
        <v>1</v>
      </c>
      <c r="E51" s="42">
        <v>88</v>
      </c>
      <c r="F51" s="13" t="str">
        <f>+VLOOKUP(E51,Participants!$A$1:$F$798,2,FALSE)</f>
        <v>Alexandra Wagner</v>
      </c>
      <c r="G51" s="13" t="str">
        <f>+VLOOKUP(E51,Participants!$A$1:$F$798,4,FALSE)</f>
        <v>BFS</v>
      </c>
      <c r="H51" s="13" t="str">
        <f>+VLOOKUP(E51,Participants!$A$1:$F$798,5,FALSE)</f>
        <v>F</v>
      </c>
      <c r="I51" s="13">
        <f>+VLOOKUP(E51,Participants!$A$1:$F$798,3,FALSE)</f>
        <v>8</v>
      </c>
      <c r="J51" s="13" t="str">
        <f>+VLOOKUP(E51,Participants!$A$1:$G$798,7,FALSE)</f>
        <v>VARSITY GIRLS</v>
      </c>
      <c r="K51" s="41">
        <f t="shared" si="2"/>
        <v>6</v>
      </c>
      <c r="L51" s="66">
        <v>3</v>
      </c>
    </row>
    <row r="52" spans="1:12" ht="14.25" customHeight="1" x14ac:dyDescent="0.35">
      <c r="A52" s="87" t="s">
        <v>810</v>
      </c>
      <c r="B52" s="42">
        <v>8</v>
      </c>
      <c r="C52" s="40">
        <v>32.99</v>
      </c>
      <c r="D52" s="42">
        <v>5</v>
      </c>
      <c r="E52" s="42">
        <v>680</v>
      </c>
      <c r="F52" s="13" t="str">
        <f>+VLOOKUP(E52,Participants!$A$1:$F$798,2,FALSE)</f>
        <v>Cayden Ferguson</v>
      </c>
      <c r="G52" s="13" t="str">
        <f>+VLOOKUP(E52,Participants!$A$1:$F$798,4,FALSE)</f>
        <v>BTA</v>
      </c>
      <c r="H52" s="13" t="str">
        <f>+VLOOKUP(E52,Participants!$A$1:$F$798,5,FALSE)</f>
        <v>F</v>
      </c>
      <c r="I52" s="13">
        <f>+VLOOKUP(E52,Participants!$A$1:$F$798,3,FALSE)</f>
        <v>8</v>
      </c>
      <c r="J52" s="13" t="str">
        <f>+VLOOKUP(E52,Participants!$A$1:$G$798,7,FALSE)</f>
        <v>VARSITY GIRLS</v>
      </c>
      <c r="K52" s="41">
        <f t="shared" si="2"/>
        <v>7</v>
      </c>
      <c r="L52" s="66">
        <v>2</v>
      </c>
    </row>
    <row r="53" spans="1:12" ht="14.25" customHeight="1" x14ac:dyDescent="0.35">
      <c r="A53" s="87" t="s">
        <v>810</v>
      </c>
      <c r="B53" s="40">
        <v>9</v>
      </c>
      <c r="C53" s="40">
        <v>34.58</v>
      </c>
      <c r="D53" s="40">
        <v>3</v>
      </c>
      <c r="E53" s="40">
        <v>76</v>
      </c>
      <c r="F53" s="41" t="str">
        <f>+VLOOKUP(E53,Participants!$A$1:$F$798,2,FALSE)</f>
        <v>Allie Kiley</v>
      </c>
      <c r="G53" s="41" t="str">
        <f>+VLOOKUP(E53,Participants!$A$1:$F$798,4,FALSE)</f>
        <v>BFS</v>
      </c>
      <c r="H53" s="41" t="str">
        <f>+VLOOKUP(E53,Participants!$A$1:$F$798,5,FALSE)</f>
        <v>F</v>
      </c>
      <c r="I53" s="41">
        <f>+VLOOKUP(E53,Participants!$A$1:$F$798,3,FALSE)</f>
        <v>8</v>
      </c>
      <c r="J53" s="41" t="str">
        <f>+VLOOKUP(E53,Participants!$A$1:$G$798,7,FALSE)</f>
        <v>VARSITY GIRLS</v>
      </c>
      <c r="K53" s="41">
        <f t="shared" si="2"/>
        <v>8</v>
      </c>
      <c r="L53" s="61">
        <v>1</v>
      </c>
    </row>
    <row r="54" spans="1:12" ht="14.25" customHeight="1" x14ac:dyDescent="0.35">
      <c r="A54" s="87" t="s">
        <v>810</v>
      </c>
      <c r="B54" s="40">
        <v>7</v>
      </c>
      <c r="C54" s="42">
        <v>34.770000000000003</v>
      </c>
      <c r="D54" s="40">
        <v>5</v>
      </c>
      <c r="E54" s="40">
        <v>919</v>
      </c>
      <c r="F54" s="41" t="str">
        <f>+VLOOKUP(E54,Participants!$A$1:$F$798,2,FALSE)</f>
        <v>Maria Fuchs</v>
      </c>
      <c r="G54" s="41" t="str">
        <f>+VLOOKUP(E54,Participants!$A$1:$F$798,4,FALSE)</f>
        <v>GAA</v>
      </c>
      <c r="H54" s="41" t="str">
        <f>+VLOOKUP(E54,Participants!$A$1:$F$798,5,FALSE)</f>
        <v>F</v>
      </c>
      <c r="I54" s="41">
        <f>+VLOOKUP(E54,Participants!$A$1:$F$798,3,FALSE)</f>
        <v>8</v>
      </c>
      <c r="J54" s="41" t="str">
        <f>+VLOOKUP(E54,Participants!$A$1:$G$798,7,FALSE)</f>
        <v>VARSITY GIRLS</v>
      </c>
      <c r="K54" s="41">
        <f t="shared" si="2"/>
        <v>9</v>
      </c>
      <c r="L54" s="61"/>
    </row>
    <row r="55" spans="1:12" ht="14.25" customHeight="1" x14ac:dyDescent="0.35">
      <c r="A55" s="87" t="s">
        <v>810</v>
      </c>
      <c r="B55" s="42">
        <v>8</v>
      </c>
      <c r="C55" s="40">
        <v>34.97</v>
      </c>
      <c r="D55" s="42">
        <v>2</v>
      </c>
      <c r="E55" s="42">
        <v>967</v>
      </c>
      <c r="F55" s="13" t="str">
        <f>+VLOOKUP(E55,Participants!$A$1:$F$798,2,FALSE)</f>
        <v>MADELINE WORGUL</v>
      </c>
      <c r="G55" s="13" t="str">
        <f>+VLOOKUP(E55,Participants!$A$1:$F$798,4,FALSE)</f>
        <v>HCA</v>
      </c>
      <c r="H55" s="13" t="str">
        <f>+VLOOKUP(E55,Participants!$A$1:$F$798,5,FALSE)</f>
        <v>F</v>
      </c>
      <c r="I55" s="13">
        <f>+VLOOKUP(E55,Participants!$A$1:$F$798,3,FALSE)</f>
        <v>7</v>
      </c>
      <c r="J55" s="13" t="str">
        <f>+VLOOKUP(E55,Participants!$A$1:$G$798,7,FALSE)</f>
        <v>VARSITY GIRLS</v>
      </c>
      <c r="K55" s="41">
        <f t="shared" si="2"/>
        <v>10</v>
      </c>
      <c r="L55" s="66"/>
    </row>
    <row r="56" spans="1:12" ht="14.25" customHeight="1" x14ac:dyDescent="0.35">
      <c r="A56" s="87" t="s">
        <v>810</v>
      </c>
      <c r="B56" s="40">
        <v>7</v>
      </c>
      <c r="C56" s="42">
        <v>35.06</v>
      </c>
      <c r="D56" s="40">
        <v>7</v>
      </c>
      <c r="E56" s="40">
        <v>84</v>
      </c>
      <c r="F56" s="41" t="str">
        <f>+VLOOKUP(E56,Participants!$A$1:$F$798,2,FALSE)</f>
        <v>Alexandria Polivka</v>
      </c>
      <c r="G56" s="41" t="str">
        <f>+VLOOKUP(E56,Participants!$A$1:$F$798,4,FALSE)</f>
        <v>BFS</v>
      </c>
      <c r="H56" s="41" t="str">
        <f>+VLOOKUP(E56,Participants!$A$1:$F$798,5,FALSE)</f>
        <v>F</v>
      </c>
      <c r="I56" s="41">
        <f>+VLOOKUP(E56,Participants!$A$1:$F$798,3,FALSE)</f>
        <v>7</v>
      </c>
      <c r="J56" s="41" t="str">
        <f>+VLOOKUP(E56,Participants!$A$1:$G$798,7,FALSE)</f>
        <v>VARSITY GIRLS</v>
      </c>
      <c r="K56" s="41">
        <f t="shared" si="2"/>
        <v>11</v>
      </c>
      <c r="L56" s="61"/>
    </row>
    <row r="57" spans="1:12" ht="14.25" customHeight="1" x14ac:dyDescent="0.35">
      <c r="A57" s="87" t="s">
        <v>810</v>
      </c>
      <c r="B57" s="42">
        <v>8</v>
      </c>
      <c r="C57" s="40">
        <v>35.51</v>
      </c>
      <c r="D57" s="42">
        <v>7</v>
      </c>
      <c r="E57" s="42">
        <v>921</v>
      </c>
      <c r="F57" s="13" t="str">
        <f>+VLOOKUP(E57,Participants!$A$1:$F$798,2,FALSE)</f>
        <v>Fiona Shipley</v>
      </c>
      <c r="G57" s="13" t="str">
        <f>+VLOOKUP(E57,Participants!$A$1:$F$798,4,FALSE)</f>
        <v>GAA</v>
      </c>
      <c r="H57" s="13" t="str">
        <f>+VLOOKUP(E57,Participants!$A$1:$F$798,5,FALSE)</f>
        <v>F</v>
      </c>
      <c r="I57" s="13">
        <f>+VLOOKUP(E57,Participants!$A$1:$F$798,3,FALSE)</f>
        <v>8</v>
      </c>
      <c r="J57" s="13" t="str">
        <f>+VLOOKUP(E57,Participants!$A$1:$G$798,7,FALSE)</f>
        <v>VARSITY GIRLS</v>
      </c>
      <c r="K57" s="41">
        <f t="shared" si="2"/>
        <v>12</v>
      </c>
      <c r="L57" s="66"/>
    </row>
    <row r="58" spans="1:12" ht="14.25" customHeight="1" x14ac:dyDescent="0.35">
      <c r="A58" s="87" t="s">
        <v>810</v>
      </c>
      <c r="B58" s="40">
        <v>9</v>
      </c>
      <c r="C58" s="40">
        <v>35.54</v>
      </c>
      <c r="D58" s="40">
        <v>1</v>
      </c>
      <c r="E58" s="40">
        <v>968</v>
      </c>
      <c r="F58" s="41" t="str">
        <f>+VLOOKUP(E58,Participants!$A$1:$F$798,2,FALSE)</f>
        <v>OLIVIA ZORN</v>
      </c>
      <c r="G58" s="41" t="str">
        <f>+VLOOKUP(E58,Participants!$A$1:$F$798,4,FALSE)</f>
        <v>HCA</v>
      </c>
      <c r="H58" s="41" t="str">
        <f>+VLOOKUP(E58,Participants!$A$1:$F$798,5,FALSE)</f>
        <v>F</v>
      </c>
      <c r="I58" s="41">
        <f>+VLOOKUP(E58,Participants!$A$1:$F$798,3,FALSE)</f>
        <v>7</v>
      </c>
      <c r="J58" s="41" t="str">
        <f>+VLOOKUP(E58,Participants!$A$1:$G$798,7,FALSE)</f>
        <v>VARSITY GIRLS</v>
      </c>
      <c r="K58" s="41">
        <f t="shared" si="2"/>
        <v>13</v>
      </c>
      <c r="L58" s="61"/>
    </row>
    <row r="59" spans="1:12" ht="14.25" customHeight="1" x14ac:dyDescent="0.35">
      <c r="A59" s="87" t="s">
        <v>810</v>
      </c>
      <c r="B59" s="42">
        <v>8</v>
      </c>
      <c r="C59" s="40">
        <v>35.869999999999997</v>
      </c>
      <c r="D59" s="42">
        <v>3</v>
      </c>
      <c r="E59" s="42">
        <v>920</v>
      </c>
      <c r="F59" s="13" t="str">
        <f>+VLOOKUP(E59,Participants!$A$1:$F$798,2,FALSE)</f>
        <v>Julia Piaggesi</v>
      </c>
      <c r="G59" s="13" t="str">
        <f>+VLOOKUP(E59,Participants!$A$1:$F$798,4,FALSE)</f>
        <v>GAA</v>
      </c>
      <c r="H59" s="13" t="str">
        <f>+VLOOKUP(E59,Participants!$A$1:$F$798,5,FALSE)</f>
        <v>F</v>
      </c>
      <c r="I59" s="13">
        <f>+VLOOKUP(E59,Participants!$A$1:$F$798,3,FALSE)</f>
        <v>8</v>
      </c>
      <c r="J59" s="13" t="str">
        <f>+VLOOKUP(E59,Participants!$A$1:$G$798,7,FALSE)</f>
        <v>VARSITY GIRLS</v>
      </c>
      <c r="K59" s="41">
        <f t="shared" si="2"/>
        <v>14</v>
      </c>
      <c r="L59" s="66"/>
    </row>
    <row r="60" spans="1:12" ht="14.25" customHeight="1" x14ac:dyDescent="0.35">
      <c r="A60" s="87" t="s">
        <v>810</v>
      </c>
      <c r="B60" s="42">
        <v>8</v>
      </c>
      <c r="C60" s="40">
        <v>36.4</v>
      </c>
      <c r="D60" s="42">
        <v>4</v>
      </c>
      <c r="E60" s="42">
        <v>642</v>
      </c>
      <c r="F60" s="13" t="str">
        <f>+VLOOKUP(E60,Participants!$A$1:$F$798,2,FALSE)</f>
        <v>Isabella Krahe</v>
      </c>
      <c r="G60" s="13" t="str">
        <f>+VLOOKUP(E60,Participants!$A$1:$F$798,4,FALSE)</f>
        <v>BCS</v>
      </c>
      <c r="H60" s="13" t="str">
        <f>+VLOOKUP(E60,Participants!$A$1:$F$798,5,FALSE)</f>
        <v>F</v>
      </c>
      <c r="I60" s="13">
        <f>+VLOOKUP(E60,Participants!$A$1:$F$798,3,FALSE)</f>
        <v>7</v>
      </c>
      <c r="J60" s="13" t="str">
        <f>+VLOOKUP(E60,Participants!$A$1:$G$798,7,FALSE)</f>
        <v>VARSITY GIRLS</v>
      </c>
      <c r="K60" s="41">
        <f t="shared" si="2"/>
        <v>15</v>
      </c>
      <c r="L60" s="66"/>
    </row>
    <row r="61" spans="1:12" ht="14.25" customHeight="1" x14ac:dyDescent="0.35">
      <c r="A61" s="87" t="s">
        <v>810</v>
      </c>
      <c r="B61" s="40">
        <v>7</v>
      </c>
      <c r="C61" s="42">
        <v>36.880000000000003</v>
      </c>
      <c r="D61" s="40">
        <v>2</v>
      </c>
      <c r="E61" s="40">
        <v>643</v>
      </c>
      <c r="F61" s="41" t="str">
        <f>+VLOOKUP(E61,Participants!$A$1:$F$798,2,FALSE)</f>
        <v>Cecelia Livengood</v>
      </c>
      <c r="G61" s="41" t="str">
        <f>+VLOOKUP(E61,Participants!$A$1:$F$798,4,FALSE)</f>
        <v>BCS</v>
      </c>
      <c r="H61" s="41" t="str">
        <f>+VLOOKUP(E61,Participants!$A$1:$F$798,5,FALSE)</f>
        <v>F</v>
      </c>
      <c r="I61" s="41">
        <f>+VLOOKUP(E61,Participants!$A$1:$F$798,3,FALSE)</f>
        <v>7</v>
      </c>
      <c r="J61" s="41" t="str">
        <f>+VLOOKUP(E61,Participants!$A$1:$G$798,7,FALSE)</f>
        <v>VARSITY GIRLS</v>
      </c>
      <c r="K61" s="41">
        <f t="shared" si="2"/>
        <v>16</v>
      </c>
      <c r="L61" s="61"/>
    </row>
    <row r="62" spans="1:12" ht="14.25" customHeight="1" x14ac:dyDescent="0.35">
      <c r="A62" s="87" t="s">
        <v>810</v>
      </c>
      <c r="B62" s="40">
        <v>9</v>
      </c>
      <c r="C62" s="40">
        <v>38.47</v>
      </c>
      <c r="D62" s="40">
        <v>2</v>
      </c>
      <c r="E62" s="40">
        <v>917</v>
      </c>
      <c r="F62" s="41" t="str">
        <f>+VLOOKUP(E62,Participants!$A$1:$F$798,2,FALSE)</f>
        <v>Eliana Cornetti</v>
      </c>
      <c r="G62" s="41" t="str">
        <f>+VLOOKUP(E62,Participants!$A$1:$F$798,4,FALSE)</f>
        <v>GAA</v>
      </c>
      <c r="H62" s="41" t="str">
        <f>+VLOOKUP(E62,Participants!$A$1:$F$798,5,FALSE)</f>
        <v>F</v>
      </c>
      <c r="I62" s="41">
        <f>+VLOOKUP(E62,Participants!$A$1:$F$798,3,FALSE)</f>
        <v>8</v>
      </c>
      <c r="J62" s="41" t="str">
        <f>+VLOOKUP(E62,Participants!$A$1:$G$798,7,FALSE)</f>
        <v>VARSITY GIRLS</v>
      </c>
      <c r="K62" s="41">
        <f t="shared" si="2"/>
        <v>17</v>
      </c>
      <c r="L62" s="61"/>
    </row>
    <row r="63" spans="1:12" ht="14.25" customHeight="1" x14ac:dyDescent="0.35">
      <c r="A63" s="87" t="s">
        <v>810</v>
      </c>
      <c r="B63" s="40">
        <v>9</v>
      </c>
      <c r="C63" s="40">
        <v>38.619999999999997</v>
      </c>
      <c r="D63" s="40">
        <v>5</v>
      </c>
      <c r="E63" s="40">
        <v>70</v>
      </c>
      <c r="F63" s="41" t="str">
        <f>+VLOOKUP(E63,Participants!$A$1:$F$798,2,FALSE)</f>
        <v>Avery Evancho</v>
      </c>
      <c r="G63" s="41" t="str">
        <f>+VLOOKUP(E63,Participants!$A$1:$F$798,4,FALSE)</f>
        <v>BFS</v>
      </c>
      <c r="H63" s="41" t="str">
        <f>+VLOOKUP(E63,Participants!$A$1:$F$798,5,FALSE)</f>
        <v>F</v>
      </c>
      <c r="I63" s="41">
        <f>+VLOOKUP(E63,Participants!$A$1:$F$798,3,FALSE)</f>
        <v>8</v>
      </c>
      <c r="J63" s="41" t="str">
        <f>+VLOOKUP(E63,Participants!$A$1:$G$798,7,FALSE)</f>
        <v>VARSITY GIRLS</v>
      </c>
      <c r="K63" s="41">
        <f t="shared" si="2"/>
        <v>18</v>
      </c>
      <c r="L63" s="61"/>
    </row>
    <row r="64" spans="1:12" ht="14.25" customHeight="1" x14ac:dyDescent="0.35">
      <c r="A64" s="87" t="s">
        <v>810</v>
      </c>
      <c r="B64" s="40">
        <v>7</v>
      </c>
      <c r="C64" s="42">
        <v>39.31</v>
      </c>
      <c r="D64" s="40">
        <v>8</v>
      </c>
      <c r="E64" s="40">
        <v>918</v>
      </c>
      <c r="F64" s="41" t="str">
        <f>+VLOOKUP(E64,Participants!$A$1:$F$798,2,FALSE)</f>
        <v>Bridget Fraino</v>
      </c>
      <c r="G64" s="41" t="str">
        <f>+VLOOKUP(E64,Participants!$A$1:$F$798,4,FALSE)</f>
        <v>GAA</v>
      </c>
      <c r="H64" s="41" t="str">
        <f>+VLOOKUP(E64,Participants!$A$1:$F$798,5,FALSE)</f>
        <v>F</v>
      </c>
      <c r="I64" s="41">
        <f>+VLOOKUP(E64,Participants!$A$1:$F$798,3,FALSE)</f>
        <v>8</v>
      </c>
      <c r="J64" s="41" t="str">
        <f>+VLOOKUP(E64,Participants!$A$1:$G$798,7,FALSE)</f>
        <v>VARSITY GIRLS</v>
      </c>
      <c r="K64" s="41">
        <f t="shared" si="2"/>
        <v>19</v>
      </c>
      <c r="L64" s="61"/>
    </row>
    <row r="65" spans="1:12" ht="14.25" customHeight="1" x14ac:dyDescent="0.35">
      <c r="A65" s="87" t="s">
        <v>810</v>
      </c>
      <c r="B65" s="40">
        <v>9</v>
      </c>
      <c r="C65" s="40">
        <v>39.51</v>
      </c>
      <c r="D65" s="40">
        <v>6</v>
      </c>
      <c r="E65" s="40">
        <v>1316</v>
      </c>
      <c r="F65" s="41" t="str">
        <f>+VLOOKUP(E65,Participants!$A$1:$F$798,2,FALSE)</f>
        <v>Rebekah  Mutschler</v>
      </c>
      <c r="G65" s="41" t="str">
        <f>+VLOOKUP(E65,Participants!$A$1:$F$798,4,FALSE)</f>
        <v>OLF</v>
      </c>
      <c r="H65" s="41" t="str">
        <f>+VLOOKUP(E65,Participants!$A$1:$F$798,5,FALSE)</f>
        <v>F</v>
      </c>
      <c r="I65" s="41">
        <f>+VLOOKUP(E65,Participants!$A$1:$F$798,3,FALSE)</f>
        <v>7</v>
      </c>
      <c r="J65" s="41" t="str">
        <f>+VLOOKUP(E65,Participants!$A$1:$G$798,7,FALSE)</f>
        <v>VARSITY GIRLS</v>
      </c>
      <c r="K65" s="41">
        <f t="shared" si="2"/>
        <v>20</v>
      </c>
      <c r="L65" s="61"/>
    </row>
    <row r="66" spans="1:12" ht="14.25" customHeight="1" x14ac:dyDescent="0.35">
      <c r="A66" s="87" t="s">
        <v>810</v>
      </c>
      <c r="B66" s="40">
        <v>9</v>
      </c>
      <c r="C66" s="40">
        <v>40.92</v>
      </c>
      <c r="D66" s="40">
        <v>7</v>
      </c>
      <c r="E66" s="40">
        <v>85</v>
      </c>
      <c r="F66" s="41" t="str">
        <f>+VLOOKUP(E66,Participants!$A$1:$F$798,2,FALSE)</f>
        <v>Evelyn Schoedel</v>
      </c>
      <c r="G66" s="41" t="str">
        <f>+VLOOKUP(E66,Participants!$A$1:$F$798,4,FALSE)</f>
        <v>BFS</v>
      </c>
      <c r="H66" s="41" t="str">
        <f>+VLOOKUP(E66,Participants!$A$1:$F$798,5,FALSE)</f>
        <v>F</v>
      </c>
      <c r="I66" s="41">
        <f>+VLOOKUP(E66,Participants!$A$1:$F$798,3,FALSE)</f>
        <v>8</v>
      </c>
      <c r="J66" s="41" t="str">
        <f>+VLOOKUP(E66,Participants!$A$1:$G$798,7,FALSE)</f>
        <v>VARSITY GIRLS</v>
      </c>
      <c r="K66" s="41">
        <f t="shared" si="2"/>
        <v>21</v>
      </c>
      <c r="L66" s="61"/>
    </row>
    <row r="67" spans="1:12" ht="14.25" customHeight="1" x14ac:dyDescent="0.35">
      <c r="A67" s="87" t="s">
        <v>810</v>
      </c>
      <c r="B67" s="40">
        <v>9</v>
      </c>
      <c r="C67" s="40">
        <v>41.54</v>
      </c>
      <c r="D67" s="40">
        <v>4</v>
      </c>
      <c r="E67" s="40">
        <v>924</v>
      </c>
      <c r="F67" s="41" t="str">
        <f>+VLOOKUP(E67,Participants!$A$1:$F$798,2,FALSE)</f>
        <v>Isabella Trosky</v>
      </c>
      <c r="G67" s="41" t="str">
        <f>+VLOOKUP(E67,Participants!$A$1:$F$798,4,FALSE)</f>
        <v>GAA</v>
      </c>
      <c r="H67" s="41" t="str">
        <f>+VLOOKUP(E67,Participants!$A$1:$F$798,5,FALSE)</f>
        <v>F</v>
      </c>
      <c r="I67" s="41">
        <f>+VLOOKUP(E67,Participants!$A$1:$F$798,3,FALSE)</f>
        <v>8</v>
      </c>
      <c r="J67" s="41" t="str">
        <f>+VLOOKUP(E67,Participants!$A$1:$G$798,7,FALSE)</f>
        <v>VARSITY GIRLS</v>
      </c>
      <c r="K67" s="41">
        <f t="shared" si="2"/>
        <v>22</v>
      </c>
      <c r="L67" s="61"/>
    </row>
    <row r="68" spans="1:12" ht="14.25" customHeight="1" x14ac:dyDescent="0.35">
      <c r="A68" s="87" t="s">
        <v>810</v>
      </c>
      <c r="B68" s="42">
        <v>8</v>
      </c>
      <c r="C68" s="40">
        <v>41.57</v>
      </c>
      <c r="D68" s="42">
        <v>8</v>
      </c>
      <c r="E68" s="42">
        <v>972</v>
      </c>
      <c r="F68" s="13" t="str">
        <f>+VLOOKUP(E68,Participants!$A$1:$F$798,2,FALSE)</f>
        <v>LILY LUU</v>
      </c>
      <c r="G68" s="13" t="str">
        <f>+VLOOKUP(E68,Participants!$A$1:$F$798,4,FALSE)</f>
        <v>HCA</v>
      </c>
      <c r="H68" s="13" t="str">
        <f>+VLOOKUP(E68,Participants!$A$1:$F$798,5,FALSE)</f>
        <v>F</v>
      </c>
      <c r="I68" s="13">
        <f>+VLOOKUP(E68,Participants!$A$1:$F$798,3,FALSE)</f>
        <v>8</v>
      </c>
      <c r="J68" s="13" t="str">
        <f>+VLOOKUP(E68,Participants!$A$1:$G$798,7,FALSE)</f>
        <v>VARSITY GIRLS</v>
      </c>
      <c r="K68" s="41">
        <f t="shared" si="2"/>
        <v>23</v>
      </c>
      <c r="L68" s="66"/>
    </row>
    <row r="69" spans="1:12" ht="14.25" customHeight="1" x14ac:dyDescent="0.35">
      <c r="A69" s="87" t="s">
        <v>810</v>
      </c>
      <c r="B69" s="40">
        <v>9</v>
      </c>
      <c r="C69" s="40"/>
      <c r="D69" s="40">
        <v>8</v>
      </c>
      <c r="E69" s="40"/>
      <c r="F69" s="41" t="e">
        <f>+VLOOKUP(E69,Participants!$A$1:$F$798,2,FALSE)</f>
        <v>#N/A</v>
      </c>
      <c r="G69" s="41" t="e">
        <f>+VLOOKUP(E69,Participants!$A$1:$F$798,4,FALSE)</f>
        <v>#N/A</v>
      </c>
      <c r="H69" s="41" t="e">
        <f>+VLOOKUP(E69,Participants!$A$1:$F$798,5,FALSE)</f>
        <v>#N/A</v>
      </c>
      <c r="I69" s="41" t="e">
        <f>+VLOOKUP(E69,Participants!$A$1:$F$798,3,FALSE)</f>
        <v>#N/A</v>
      </c>
      <c r="J69" s="41" t="e">
        <f>+VLOOKUP(E69,Participants!$A$1:$G$798,7,FALSE)</f>
        <v>#N/A</v>
      </c>
      <c r="K69" s="41"/>
      <c r="L69" s="61"/>
    </row>
    <row r="70" spans="1:12" ht="14.25" customHeight="1" x14ac:dyDescent="0.35">
      <c r="A70" s="87" t="s">
        <v>810</v>
      </c>
      <c r="B70" s="42">
        <v>10</v>
      </c>
      <c r="C70" s="42">
        <v>26.73</v>
      </c>
      <c r="D70" s="42">
        <v>6</v>
      </c>
      <c r="E70" s="42">
        <v>389</v>
      </c>
      <c r="F70" s="13" t="str">
        <f>+VLOOKUP(E70,Participants!$A$1:$F$798,2,FALSE)</f>
        <v>Reid Fowler</v>
      </c>
      <c r="G70" s="13" t="str">
        <f>+VLOOKUP(E70,Participants!$A$1:$F$798,4,FALSE)</f>
        <v>AAP</v>
      </c>
      <c r="H70" s="13" t="str">
        <f>+VLOOKUP(E70,Participants!$A$1:$F$798,5,FALSE)</f>
        <v>M</v>
      </c>
      <c r="I70" s="13">
        <f>+VLOOKUP(E70,Participants!$A$1:$F$798,3,FALSE)</f>
        <v>8</v>
      </c>
      <c r="J70" s="13" t="str">
        <f>+VLOOKUP(E70,Participants!$A$1:$G$798,7,FALSE)</f>
        <v>VARSITY BOYS</v>
      </c>
      <c r="K70" s="13">
        <v>1</v>
      </c>
      <c r="L70" s="66">
        <v>10</v>
      </c>
    </row>
    <row r="71" spans="1:12" ht="14.25" customHeight="1" x14ac:dyDescent="0.35">
      <c r="A71" s="87" t="s">
        <v>810</v>
      </c>
      <c r="B71" s="42">
        <v>10</v>
      </c>
      <c r="C71" s="42">
        <v>27.52</v>
      </c>
      <c r="D71" s="42">
        <v>5</v>
      </c>
      <c r="E71" s="42">
        <v>963</v>
      </c>
      <c r="F71" s="13" t="str">
        <f>+VLOOKUP(E71,Participants!$A$1:$F$798,2,FALSE)</f>
        <v>SANTINO STUDENY</v>
      </c>
      <c r="G71" s="13" t="str">
        <f>+VLOOKUP(E71,Participants!$A$1:$F$798,4,FALSE)</f>
        <v>HCA</v>
      </c>
      <c r="H71" s="13" t="str">
        <f>+VLOOKUP(E71,Participants!$A$1:$F$798,5,FALSE)</f>
        <v>M</v>
      </c>
      <c r="I71" s="13">
        <f>+VLOOKUP(E71,Participants!$A$1:$F$798,3,FALSE)</f>
        <v>8</v>
      </c>
      <c r="J71" s="13" t="str">
        <f>+VLOOKUP(E71,Participants!$A$1:$G$798,7,FALSE)</f>
        <v>VARSITY BOYS</v>
      </c>
      <c r="K71" s="13">
        <f>K70+1</f>
        <v>2</v>
      </c>
      <c r="L71" s="66">
        <v>8</v>
      </c>
    </row>
    <row r="72" spans="1:12" ht="14.25" customHeight="1" x14ac:dyDescent="0.35">
      <c r="A72" s="87" t="s">
        <v>810</v>
      </c>
      <c r="B72" s="40">
        <v>11</v>
      </c>
      <c r="C72" s="40">
        <v>27.89</v>
      </c>
      <c r="D72" s="40">
        <v>3</v>
      </c>
      <c r="E72" s="40">
        <v>908</v>
      </c>
      <c r="F72" s="41" t="str">
        <f>+VLOOKUP(E72,Participants!$A$1:$F$798,2,FALSE)</f>
        <v>Xavier Mar</v>
      </c>
      <c r="G72" s="41" t="str">
        <f>+VLOOKUP(E72,Participants!$A$1:$F$798,4,FALSE)</f>
        <v>GAA</v>
      </c>
      <c r="H72" s="41" t="str">
        <f>+VLOOKUP(E72,Participants!$A$1:$F$798,5,FALSE)</f>
        <v>M</v>
      </c>
      <c r="I72" s="41">
        <f>+VLOOKUP(E72,Participants!$A$1:$F$798,3,FALSE)</f>
        <v>8</v>
      </c>
      <c r="J72" s="41" t="str">
        <f>+VLOOKUP(E72,Participants!$A$1:$G$798,7,FALSE)</f>
        <v>VARSITY BOYS</v>
      </c>
      <c r="K72" s="13">
        <f t="shared" ref="K72:K86" si="3">K71+1</f>
        <v>3</v>
      </c>
      <c r="L72" s="61">
        <v>6</v>
      </c>
    </row>
    <row r="73" spans="1:12" ht="14.25" customHeight="1" x14ac:dyDescent="0.35">
      <c r="A73" s="87" t="s">
        <v>810</v>
      </c>
      <c r="B73" s="42">
        <v>10</v>
      </c>
      <c r="C73" s="42">
        <v>28.49</v>
      </c>
      <c r="D73" s="42">
        <v>1</v>
      </c>
      <c r="E73" s="42">
        <v>1419</v>
      </c>
      <c r="F73" s="13" t="str">
        <f>+VLOOKUP(E73,Participants!$A$1:$F$798,2,FALSE)</f>
        <v>Lucas Jones</v>
      </c>
      <c r="G73" s="13" t="str">
        <f>+VLOOKUP(E73,Participants!$A$1:$F$798,4,FALSE)</f>
        <v>SJS</v>
      </c>
      <c r="H73" s="13" t="str">
        <f>+VLOOKUP(E73,Participants!$A$1:$F$798,5,FALSE)</f>
        <v>M</v>
      </c>
      <c r="I73" s="13">
        <f>+VLOOKUP(E73,Participants!$A$1:$F$798,3,FALSE)</f>
        <v>8</v>
      </c>
      <c r="J73" s="13" t="str">
        <f>+VLOOKUP(E73,Participants!$A$1:$G$798,7,FALSE)</f>
        <v>VARSITY BOYS</v>
      </c>
      <c r="K73" s="13">
        <f t="shared" si="3"/>
        <v>4</v>
      </c>
      <c r="L73" s="66">
        <v>5</v>
      </c>
    </row>
    <row r="74" spans="1:12" ht="14.25" customHeight="1" x14ac:dyDescent="0.35">
      <c r="A74" s="87" t="s">
        <v>810</v>
      </c>
      <c r="B74" s="42">
        <v>10</v>
      </c>
      <c r="C74" s="42">
        <v>28.94</v>
      </c>
      <c r="D74" s="42">
        <v>4</v>
      </c>
      <c r="E74" s="42">
        <v>672</v>
      </c>
      <c r="F74" s="13" t="str">
        <f>+VLOOKUP(E74,Participants!$A$1:$F$798,2,FALSE)</f>
        <v>Lucas Kibler</v>
      </c>
      <c r="G74" s="13" t="str">
        <f>+VLOOKUP(E74,Participants!$A$1:$F$798,4,FALSE)</f>
        <v>BTA</v>
      </c>
      <c r="H74" s="13" t="str">
        <f>+VLOOKUP(E74,Participants!$A$1:$F$798,5,FALSE)</f>
        <v>M</v>
      </c>
      <c r="I74" s="13">
        <f>+VLOOKUP(E74,Participants!$A$1:$F$798,3,FALSE)</f>
        <v>8</v>
      </c>
      <c r="J74" s="13" t="str">
        <f>+VLOOKUP(E74,Participants!$A$1:$G$798,7,FALSE)</f>
        <v>VARSITY BOYS</v>
      </c>
      <c r="K74" s="13">
        <f t="shared" si="3"/>
        <v>5</v>
      </c>
      <c r="L74" s="66">
        <v>4</v>
      </c>
    </row>
    <row r="75" spans="1:12" ht="14.25" customHeight="1" x14ac:dyDescent="0.35">
      <c r="A75" s="87" t="s">
        <v>810</v>
      </c>
      <c r="B75" s="42">
        <v>12</v>
      </c>
      <c r="C75" s="42">
        <v>29.14</v>
      </c>
      <c r="D75" s="42">
        <v>2</v>
      </c>
      <c r="E75" s="42">
        <v>64</v>
      </c>
      <c r="F75" s="13" t="str">
        <f>+VLOOKUP(E75,Participants!$A$1:$F$798,2,FALSE)</f>
        <v>Eric Wheeler</v>
      </c>
      <c r="G75" s="13" t="str">
        <f>+VLOOKUP(E75,Participants!$A$1:$F$798,4,FALSE)</f>
        <v>BFS</v>
      </c>
      <c r="H75" s="13" t="str">
        <f>+VLOOKUP(E75,Participants!$A$1:$F$798,5,FALSE)</f>
        <v>M</v>
      </c>
      <c r="I75" s="13">
        <f>+VLOOKUP(E75,Participants!$A$1:$F$798,3,FALSE)</f>
        <v>8</v>
      </c>
      <c r="J75" s="13" t="str">
        <f>+VLOOKUP(E75,Participants!$A$1:$G$798,7,FALSE)</f>
        <v>VARSITY BOYS</v>
      </c>
      <c r="K75" s="13">
        <f t="shared" si="3"/>
        <v>6</v>
      </c>
      <c r="L75" s="66">
        <v>3</v>
      </c>
    </row>
    <row r="76" spans="1:12" ht="14.25" customHeight="1" x14ac:dyDescent="0.35">
      <c r="A76" s="87" t="s">
        <v>810</v>
      </c>
      <c r="B76" s="40">
        <v>11</v>
      </c>
      <c r="C76" s="40">
        <v>29.93</v>
      </c>
      <c r="D76" s="40">
        <v>5</v>
      </c>
      <c r="E76" s="40">
        <v>387</v>
      </c>
      <c r="F76" s="41" t="str">
        <f>+VLOOKUP(E76,Participants!$A$1:$F$798,2,FALSE)</f>
        <v>Jack Leyenaar</v>
      </c>
      <c r="G76" s="41" t="str">
        <f>+VLOOKUP(E76,Participants!$A$1:$F$798,4,FALSE)</f>
        <v>AAP</v>
      </c>
      <c r="H76" s="41" t="str">
        <f>+VLOOKUP(E76,Participants!$A$1:$F$798,5,FALSE)</f>
        <v>M</v>
      </c>
      <c r="I76" s="41">
        <f>+VLOOKUP(E76,Participants!$A$1:$F$798,3,FALSE)</f>
        <v>8</v>
      </c>
      <c r="J76" s="41" t="str">
        <f>+VLOOKUP(E76,Participants!$A$1:$G$798,7,FALSE)</f>
        <v>VARSITY BOYS</v>
      </c>
      <c r="K76" s="13">
        <f t="shared" si="3"/>
        <v>7</v>
      </c>
      <c r="L76" s="61">
        <v>2</v>
      </c>
    </row>
    <row r="77" spans="1:12" ht="14.25" customHeight="1" x14ac:dyDescent="0.35">
      <c r="A77" s="87" t="s">
        <v>810</v>
      </c>
      <c r="B77" s="42">
        <v>10</v>
      </c>
      <c r="C77" s="42">
        <v>30.38</v>
      </c>
      <c r="D77" s="42">
        <v>2</v>
      </c>
      <c r="E77" s="42">
        <v>1312</v>
      </c>
      <c r="F77" s="13" t="str">
        <f>+VLOOKUP(E77,Participants!$A$1:$F$798,2,FALSE)</f>
        <v>Landon Bell</v>
      </c>
      <c r="G77" s="13" t="str">
        <f>+VLOOKUP(E77,Participants!$A$1:$F$798,4,FALSE)</f>
        <v>OLF</v>
      </c>
      <c r="H77" s="13" t="str">
        <f>+VLOOKUP(E77,Participants!$A$1:$F$798,5,FALSE)</f>
        <v>M</v>
      </c>
      <c r="I77" s="13">
        <f>+VLOOKUP(E77,Participants!$A$1:$F$798,3,FALSE)</f>
        <v>7</v>
      </c>
      <c r="J77" s="13" t="str">
        <f>+VLOOKUP(E77,Participants!$A$1:$G$798,7,FALSE)</f>
        <v>VARSITY BOYS</v>
      </c>
      <c r="K77" s="13">
        <f t="shared" si="3"/>
        <v>8</v>
      </c>
      <c r="L77" s="66">
        <v>1</v>
      </c>
    </row>
    <row r="78" spans="1:12" ht="14.25" customHeight="1" x14ac:dyDescent="0.35">
      <c r="A78" s="87" t="s">
        <v>810</v>
      </c>
      <c r="B78" s="40">
        <v>11</v>
      </c>
      <c r="C78" s="40">
        <v>30.46</v>
      </c>
      <c r="D78" s="40">
        <v>1</v>
      </c>
      <c r="E78" s="40">
        <v>1281</v>
      </c>
      <c r="F78" s="41" t="str">
        <f>+VLOOKUP(E78,Participants!$A$1:$F$798,2,FALSE)</f>
        <v>Brayden  Bane</v>
      </c>
      <c r="G78" s="41" t="str">
        <f>+VLOOKUP(E78,Participants!$A$1:$F$798,4,FALSE)</f>
        <v>NCA</v>
      </c>
      <c r="H78" s="41" t="str">
        <f>+VLOOKUP(E78,Participants!$A$1:$F$798,5,FALSE)</f>
        <v>M</v>
      </c>
      <c r="I78" s="41">
        <f>+VLOOKUP(E78,Participants!$A$1:$F$798,3,FALSE)</f>
        <v>7</v>
      </c>
      <c r="J78" s="41" t="str">
        <f>+VLOOKUP(E78,Participants!$A$1:$G$798,7,FALSE)</f>
        <v>VARSITY BOYS</v>
      </c>
      <c r="K78" s="13">
        <f t="shared" si="3"/>
        <v>9</v>
      </c>
      <c r="L78" s="61"/>
    </row>
    <row r="79" spans="1:12" ht="14.25" customHeight="1" x14ac:dyDescent="0.35">
      <c r="A79" s="87" t="s">
        <v>810</v>
      </c>
      <c r="B79" s="42">
        <v>12</v>
      </c>
      <c r="C79" s="42">
        <v>30.72</v>
      </c>
      <c r="D79" s="42">
        <v>4</v>
      </c>
      <c r="E79" s="42">
        <v>53</v>
      </c>
      <c r="F79" s="13" t="str">
        <f>+VLOOKUP(E79,Participants!$A$1:$F$798,2,FALSE)</f>
        <v>Blake Brenckle</v>
      </c>
      <c r="G79" s="13" t="str">
        <f>+VLOOKUP(E79,Participants!$A$1:$F$798,4,FALSE)</f>
        <v>BFS</v>
      </c>
      <c r="H79" s="13" t="str">
        <f>+VLOOKUP(E79,Participants!$A$1:$F$798,5,FALSE)</f>
        <v>M</v>
      </c>
      <c r="I79" s="13">
        <f>+VLOOKUP(E79,Participants!$A$1:$F$798,3,FALSE)</f>
        <v>8</v>
      </c>
      <c r="J79" s="13" t="str">
        <f>+VLOOKUP(E79,Participants!$A$1:$G$798,7,FALSE)</f>
        <v>VARSITY BOYS</v>
      </c>
      <c r="K79" s="13">
        <f t="shared" si="3"/>
        <v>10</v>
      </c>
      <c r="L79" s="66"/>
    </row>
    <row r="80" spans="1:12" ht="14.25" customHeight="1" x14ac:dyDescent="0.35">
      <c r="A80" s="87" t="s">
        <v>810</v>
      </c>
      <c r="B80" s="40">
        <v>11</v>
      </c>
      <c r="C80" s="40">
        <v>31.04</v>
      </c>
      <c r="D80" s="40">
        <v>4</v>
      </c>
      <c r="E80" s="40">
        <v>958</v>
      </c>
      <c r="F80" s="41" t="str">
        <f>+VLOOKUP(E80,Participants!$A$1:$F$798,2,FALSE)</f>
        <v>FRANK FISCHER</v>
      </c>
      <c r="G80" s="41" t="str">
        <f>+VLOOKUP(E80,Participants!$A$1:$F$798,4,FALSE)</f>
        <v>HCA</v>
      </c>
      <c r="H80" s="41" t="str">
        <f>+VLOOKUP(E80,Participants!$A$1:$F$798,5,FALSE)</f>
        <v>M</v>
      </c>
      <c r="I80" s="41">
        <f>+VLOOKUP(E80,Participants!$A$1:$F$798,3,FALSE)</f>
        <v>8</v>
      </c>
      <c r="J80" s="41" t="str">
        <f>+VLOOKUP(E80,Participants!$A$1:$G$798,7,FALSE)</f>
        <v>VARSITY BOYS</v>
      </c>
      <c r="K80" s="13">
        <f t="shared" si="3"/>
        <v>11</v>
      </c>
      <c r="L80" s="61"/>
    </row>
    <row r="81" spans="1:26" ht="14.25" customHeight="1" x14ac:dyDescent="0.35">
      <c r="A81" s="87" t="s">
        <v>810</v>
      </c>
      <c r="B81" s="42">
        <v>10</v>
      </c>
      <c r="C81" s="42">
        <v>31.79</v>
      </c>
      <c r="D81" s="42">
        <v>7</v>
      </c>
      <c r="E81" s="42">
        <v>56</v>
      </c>
      <c r="F81" s="13" t="str">
        <f>+VLOOKUP(E81,Participants!$A$1:$F$798,2,FALSE)</f>
        <v>Kolten Kumer</v>
      </c>
      <c r="G81" s="13" t="str">
        <f>+VLOOKUP(E81,Participants!$A$1:$F$798,4,FALSE)</f>
        <v>BFS</v>
      </c>
      <c r="H81" s="13" t="str">
        <f>+VLOOKUP(E81,Participants!$A$1:$F$798,5,FALSE)</f>
        <v>M</v>
      </c>
      <c r="I81" s="13">
        <f>+VLOOKUP(E81,Participants!$A$1:$F$798,3,FALSE)</f>
        <v>7</v>
      </c>
      <c r="J81" s="13" t="str">
        <f>+VLOOKUP(E81,Participants!$A$1:$G$798,7,FALSE)</f>
        <v>VARSITY BOYS</v>
      </c>
      <c r="K81" s="13">
        <f t="shared" si="3"/>
        <v>12</v>
      </c>
      <c r="L81" s="66"/>
    </row>
    <row r="82" spans="1:26" ht="14.25" customHeight="1" x14ac:dyDescent="0.35">
      <c r="A82" s="87" t="s">
        <v>810</v>
      </c>
      <c r="B82" s="42">
        <v>12</v>
      </c>
      <c r="C82" s="42">
        <v>33.71</v>
      </c>
      <c r="D82" s="42">
        <v>1</v>
      </c>
      <c r="E82" s="42">
        <v>1622</v>
      </c>
      <c r="F82" s="13" t="str">
        <f>+VLOOKUP(E82,Participants!$A$1:$F$798,2,FALSE)</f>
        <v>Luke Martin</v>
      </c>
      <c r="G82" s="13" t="str">
        <f>+VLOOKUP(E82,Participants!$A$1:$F$798,4,FALSE)</f>
        <v>SPP</v>
      </c>
      <c r="H82" s="13" t="str">
        <f>+VLOOKUP(E82,Participants!$A$1:$F$798,5,FALSE)</f>
        <v>M</v>
      </c>
      <c r="I82" s="13">
        <f>+VLOOKUP(E82,Participants!$A$1:$F$798,3,FALSE)</f>
        <v>7</v>
      </c>
      <c r="J82" s="13" t="str">
        <f>+VLOOKUP(E82,Participants!$A$1:$G$798,7,FALSE)</f>
        <v>VARSITY BOYS</v>
      </c>
      <c r="K82" s="13">
        <f t="shared" si="3"/>
        <v>13</v>
      </c>
      <c r="L82" s="66"/>
    </row>
    <row r="83" spans="1:26" ht="14.25" customHeight="1" x14ac:dyDescent="0.35">
      <c r="A83" s="87" t="s">
        <v>810</v>
      </c>
      <c r="B83" s="42">
        <v>10</v>
      </c>
      <c r="C83" s="42">
        <v>33.72</v>
      </c>
      <c r="D83" s="42">
        <v>3</v>
      </c>
      <c r="E83" s="42">
        <v>904</v>
      </c>
      <c r="F83" s="13" t="str">
        <f>+VLOOKUP(E83,Participants!$A$1:$F$798,2,FALSE)</f>
        <v>Grady Molinero</v>
      </c>
      <c r="G83" s="13" t="str">
        <f>+VLOOKUP(E83,Participants!$A$1:$F$798,4,FALSE)</f>
        <v>GAA</v>
      </c>
      <c r="H83" s="13" t="str">
        <f>+VLOOKUP(E83,Participants!$A$1:$F$798,5,FALSE)</f>
        <v>M</v>
      </c>
      <c r="I83" s="13">
        <f>+VLOOKUP(E83,Participants!$A$1:$F$798,3,FALSE)</f>
        <v>7</v>
      </c>
      <c r="J83" s="13" t="str">
        <f>+VLOOKUP(E83,Participants!$A$1:$G$798,7,FALSE)</f>
        <v>VARSITY BOYS</v>
      </c>
      <c r="K83" s="13">
        <f t="shared" si="3"/>
        <v>14</v>
      </c>
      <c r="L83" s="66"/>
    </row>
    <row r="84" spans="1:26" ht="14.25" customHeight="1" x14ac:dyDescent="0.35">
      <c r="A84" s="87" t="s">
        <v>810</v>
      </c>
      <c r="B84" s="40">
        <v>11</v>
      </c>
      <c r="C84" s="40">
        <v>35.18</v>
      </c>
      <c r="D84" s="40">
        <v>2</v>
      </c>
      <c r="E84" s="40">
        <v>670</v>
      </c>
      <c r="F84" s="41" t="str">
        <f>+VLOOKUP(E84,Participants!$A$1:$F$798,2,FALSE)</f>
        <v>Andrew Pillar</v>
      </c>
      <c r="G84" s="41" t="str">
        <f>+VLOOKUP(E84,Participants!$A$1:$F$798,4,FALSE)</f>
        <v>BTA</v>
      </c>
      <c r="H84" s="41" t="str">
        <f>+VLOOKUP(E84,Participants!$A$1:$F$798,5,FALSE)</f>
        <v>M</v>
      </c>
      <c r="I84" s="41">
        <f>+VLOOKUP(E84,Participants!$A$1:$F$798,3,FALSE)</f>
        <v>8</v>
      </c>
      <c r="J84" s="41" t="str">
        <f>+VLOOKUP(E84,Participants!$A$1:$G$798,7,FALSE)</f>
        <v>VARSITY BOYS</v>
      </c>
      <c r="K84" s="13">
        <f t="shared" si="3"/>
        <v>15</v>
      </c>
      <c r="L84" s="61"/>
    </row>
    <row r="85" spans="1:26" ht="14.25" customHeight="1" x14ac:dyDescent="0.35">
      <c r="A85" s="87" t="s">
        <v>810</v>
      </c>
      <c r="B85" s="42">
        <v>10</v>
      </c>
      <c r="C85" s="42">
        <v>39.950000000000003</v>
      </c>
      <c r="D85" s="42">
        <v>8</v>
      </c>
      <c r="E85" s="42">
        <v>1282</v>
      </c>
      <c r="F85" s="13" t="str">
        <f>+VLOOKUP(E85,Participants!$A$1:$F$798,2,FALSE)</f>
        <v>Maximus  Rossmiller</v>
      </c>
      <c r="G85" s="13" t="str">
        <f>+VLOOKUP(E85,Participants!$A$1:$F$798,4,FALSE)</f>
        <v>NCA</v>
      </c>
      <c r="H85" s="13" t="str">
        <f>+VLOOKUP(E85,Participants!$A$1:$F$798,5,FALSE)</f>
        <v>M</v>
      </c>
      <c r="I85" s="13">
        <f>+VLOOKUP(E85,Participants!$A$1:$F$798,3,FALSE)</f>
        <v>7</v>
      </c>
      <c r="J85" s="13" t="str">
        <f>+VLOOKUP(E85,Participants!$A$1:$G$798,7,FALSE)</f>
        <v>VARSITY BOYS</v>
      </c>
      <c r="K85" s="13">
        <f t="shared" si="3"/>
        <v>16</v>
      </c>
      <c r="L85" s="66"/>
    </row>
    <row r="86" spans="1:26" ht="14.25" customHeight="1" x14ac:dyDescent="0.35">
      <c r="A86" s="87" t="s">
        <v>810</v>
      </c>
      <c r="B86" s="42">
        <v>12</v>
      </c>
      <c r="C86" s="42">
        <v>40.19</v>
      </c>
      <c r="D86" s="42">
        <v>3</v>
      </c>
      <c r="E86" s="42">
        <v>900</v>
      </c>
      <c r="F86" s="13" t="str">
        <f>+VLOOKUP(E86,Participants!$A$1:$F$798,2,FALSE)</f>
        <v>Oladosu Asambe</v>
      </c>
      <c r="G86" s="13" t="str">
        <f>+VLOOKUP(E86,Participants!$A$1:$F$798,4,FALSE)</f>
        <v>GAA</v>
      </c>
      <c r="H86" s="13" t="str">
        <f>+VLOOKUP(E86,Participants!$A$1:$F$798,5,FALSE)</f>
        <v>M</v>
      </c>
      <c r="I86" s="13">
        <f>+VLOOKUP(E86,Participants!$A$1:$F$798,3,FALSE)</f>
        <v>7</v>
      </c>
      <c r="J86" s="13" t="str">
        <f>+VLOOKUP(E86,Participants!$A$1:$G$798,7,FALSE)</f>
        <v>VARSITY BOYS</v>
      </c>
      <c r="K86" s="13">
        <f t="shared" si="3"/>
        <v>17</v>
      </c>
      <c r="L86" s="66"/>
    </row>
    <row r="87" spans="1:26" ht="14.25" customHeight="1" x14ac:dyDescent="0.25">
      <c r="E87" s="46"/>
    </row>
    <row r="88" spans="1:26" ht="14.25" customHeight="1" x14ac:dyDescent="0.25">
      <c r="E88" s="46"/>
    </row>
    <row r="89" spans="1:26" ht="14.25" customHeight="1" x14ac:dyDescent="0.25">
      <c r="B89" s="47" t="s">
        <v>155</v>
      </c>
      <c r="C89" s="47" t="s">
        <v>754</v>
      </c>
      <c r="D89" s="47" t="s">
        <v>15</v>
      </c>
      <c r="E89" s="47" t="s">
        <v>18</v>
      </c>
      <c r="F89" s="47" t="s">
        <v>10</v>
      </c>
      <c r="G89" s="47" t="s">
        <v>26</v>
      </c>
      <c r="H89" s="47" t="s">
        <v>21</v>
      </c>
      <c r="I89" s="47" t="s">
        <v>771</v>
      </c>
      <c r="J89" s="47" t="s">
        <v>772</v>
      </c>
      <c r="K89" s="47" t="s">
        <v>32</v>
      </c>
      <c r="L89" s="47" t="s">
        <v>35</v>
      </c>
      <c r="M89" s="47" t="s">
        <v>53</v>
      </c>
      <c r="N89" s="47" t="s">
        <v>41</v>
      </c>
      <c r="O89" s="47" t="s">
        <v>47</v>
      </c>
      <c r="P89" s="47" t="s">
        <v>62</v>
      </c>
      <c r="Q89" s="47" t="s">
        <v>56</v>
      </c>
      <c r="R89" s="47" t="s">
        <v>773</v>
      </c>
      <c r="S89" s="47" t="s">
        <v>65</v>
      </c>
      <c r="T89" s="47" t="s">
        <v>70</v>
      </c>
      <c r="U89" s="47" t="s">
        <v>526</v>
      </c>
      <c r="V89" s="47" t="s">
        <v>669</v>
      </c>
      <c r="W89" s="47" t="s">
        <v>774</v>
      </c>
      <c r="X89" s="47" t="s">
        <v>696</v>
      </c>
      <c r="Y89" s="47" t="s">
        <v>44</v>
      </c>
      <c r="Z89" s="48" t="s">
        <v>775</v>
      </c>
    </row>
    <row r="90" spans="1:26" ht="14.25" customHeight="1" x14ac:dyDescent="0.25">
      <c r="A90" s="8" t="s">
        <v>106</v>
      </c>
      <c r="B90" s="35">
        <f t="shared" ref="B90:K93" si="4">+SUMIFS($L$2:$L$86,$J$2:$J$86,$A90,$G$2:$G$86,B$89)</f>
        <v>14</v>
      </c>
      <c r="C90" s="35">
        <f t="shared" si="4"/>
        <v>0</v>
      </c>
      <c r="D90" s="35">
        <f t="shared" si="4"/>
        <v>0</v>
      </c>
      <c r="E90" s="35">
        <f t="shared" si="4"/>
        <v>0</v>
      </c>
      <c r="F90" s="35">
        <f t="shared" si="4"/>
        <v>10</v>
      </c>
      <c r="G90" s="35">
        <f t="shared" si="4"/>
        <v>0</v>
      </c>
      <c r="H90" s="35">
        <f t="shared" si="4"/>
        <v>0</v>
      </c>
      <c r="I90" s="35">
        <f t="shared" si="4"/>
        <v>0</v>
      </c>
      <c r="J90" s="35">
        <f t="shared" si="4"/>
        <v>0</v>
      </c>
      <c r="K90" s="35">
        <f t="shared" si="4"/>
        <v>0</v>
      </c>
      <c r="L90" s="35">
        <f t="shared" ref="L90:Y93" si="5">+SUMIFS($L$2:$L$86,$J$2:$J$86,$A90,$G$2:$G$86,L$89)</f>
        <v>0</v>
      </c>
      <c r="M90" s="35">
        <f t="shared" si="5"/>
        <v>0</v>
      </c>
      <c r="N90" s="35">
        <f t="shared" si="5"/>
        <v>0</v>
      </c>
      <c r="O90" s="35">
        <f t="shared" si="5"/>
        <v>0</v>
      </c>
      <c r="P90" s="35">
        <f t="shared" si="5"/>
        <v>0</v>
      </c>
      <c r="Q90" s="35">
        <f t="shared" si="5"/>
        <v>0</v>
      </c>
      <c r="R90" s="35">
        <f t="shared" si="5"/>
        <v>0</v>
      </c>
      <c r="S90" s="35">
        <f t="shared" si="5"/>
        <v>14</v>
      </c>
      <c r="T90" s="35">
        <f t="shared" si="5"/>
        <v>1</v>
      </c>
      <c r="U90" s="35">
        <f t="shared" si="5"/>
        <v>0</v>
      </c>
      <c r="V90" s="35">
        <f t="shared" si="5"/>
        <v>0</v>
      </c>
      <c r="W90" s="35">
        <f t="shared" si="5"/>
        <v>0</v>
      </c>
      <c r="X90" s="35">
        <f t="shared" si="5"/>
        <v>0</v>
      </c>
      <c r="Y90" s="35">
        <f t="shared" si="5"/>
        <v>0</v>
      </c>
      <c r="Z90" s="35">
        <f t="shared" ref="Z90:Z93" si="6">SUM(B90:Y90)</f>
        <v>39</v>
      </c>
    </row>
    <row r="91" spans="1:26" ht="14.25" customHeight="1" x14ac:dyDescent="0.25">
      <c r="A91" s="8" t="s">
        <v>92</v>
      </c>
      <c r="B91" s="35">
        <f t="shared" si="4"/>
        <v>0</v>
      </c>
      <c r="C91" s="35">
        <f t="shared" si="4"/>
        <v>0</v>
      </c>
      <c r="D91" s="35">
        <f t="shared" si="4"/>
        <v>0</v>
      </c>
      <c r="E91" s="35">
        <f t="shared" si="4"/>
        <v>0</v>
      </c>
      <c r="F91" s="35">
        <f t="shared" si="4"/>
        <v>0</v>
      </c>
      <c r="G91" s="35">
        <f t="shared" si="4"/>
        <v>4</v>
      </c>
      <c r="H91" s="35">
        <f t="shared" si="4"/>
        <v>2</v>
      </c>
      <c r="I91" s="35">
        <f t="shared" si="4"/>
        <v>0</v>
      </c>
      <c r="J91" s="35">
        <f t="shared" si="4"/>
        <v>0</v>
      </c>
      <c r="K91" s="35">
        <f t="shared" si="4"/>
        <v>0</v>
      </c>
      <c r="L91" s="35">
        <f t="shared" si="5"/>
        <v>1</v>
      </c>
      <c r="M91" s="35">
        <f t="shared" si="5"/>
        <v>15</v>
      </c>
      <c r="N91" s="35">
        <f t="shared" si="5"/>
        <v>0</v>
      </c>
      <c r="O91" s="35">
        <f t="shared" si="5"/>
        <v>0</v>
      </c>
      <c r="P91" s="35">
        <f t="shared" si="5"/>
        <v>0</v>
      </c>
      <c r="Q91" s="35">
        <f t="shared" si="5"/>
        <v>0</v>
      </c>
      <c r="R91" s="35">
        <f t="shared" si="5"/>
        <v>0</v>
      </c>
      <c r="S91" s="35">
        <f t="shared" si="5"/>
        <v>9</v>
      </c>
      <c r="T91" s="35">
        <f t="shared" si="5"/>
        <v>0</v>
      </c>
      <c r="U91" s="35">
        <f t="shared" si="5"/>
        <v>0</v>
      </c>
      <c r="V91" s="35">
        <f t="shared" si="5"/>
        <v>0</v>
      </c>
      <c r="W91" s="35">
        <f t="shared" si="5"/>
        <v>0</v>
      </c>
      <c r="X91" s="35">
        <f t="shared" si="5"/>
        <v>0</v>
      </c>
      <c r="Y91" s="35">
        <f t="shared" si="5"/>
        <v>8</v>
      </c>
      <c r="Z91" s="35">
        <f t="shared" si="6"/>
        <v>39</v>
      </c>
    </row>
    <row r="92" spans="1:26" ht="14.25" customHeight="1" x14ac:dyDescent="0.25">
      <c r="A92" s="8" t="s">
        <v>131</v>
      </c>
      <c r="B92" s="35">
        <f t="shared" si="4"/>
        <v>0</v>
      </c>
      <c r="C92" s="35">
        <f t="shared" si="4"/>
        <v>0</v>
      </c>
      <c r="D92" s="35">
        <f t="shared" si="4"/>
        <v>0</v>
      </c>
      <c r="E92" s="35">
        <f t="shared" si="4"/>
        <v>0</v>
      </c>
      <c r="F92" s="35">
        <f t="shared" si="4"/>
        <v>15</v>
      </c>
      <c r="G92" s="35">
        <f t="shared" si="4"/>
        <v>20</v>
      </c>
      <c r="H92" s="35">
        <f t="shared" si="4"/>
        <v>0</v>
      </c>
      <c r="I92" s="35">
        <f t="shared" si="4"/>
        <v>0</v>
      </c>
      <c r="J92" s="35">
        <f t="shared" si="4"/>
        <v>0</v>
      </c>
      <c r="K92" s="35">
        <f t="shared" si="4"/>
        <v>0</v>
      </c>
      <c r="L92" s="35">
        <f t="shared" si="5"/>
        <v>4</v>
      </c>
      <c r="M92" s="35">
        <f t="shared" si="5"/>
        <v>0</v>
      </c>
      <c r="N92" s="35">
        <f t="shared" si="5"/>
        <v>0</v>
      </c>
      <c r="O92" s="35">
        <f t="shared" si="5"/>
        <v>0</v>
      </c>
      <c r="P92" s="35">
        <f t="shared" si="5"/>
        <v>0</v>
      </c>
      <c r="Q92" s="35">
        <f t="shared" si="5"/>
        <v>0</v>
      </c>
      <c r="R92" s="35">
        <f t="shared" si="5"/>
        <v>0</v>
      </c>
      <c r="S92" s="35">
        <f t="shared" si="5"/>
        <v>0</v>
      </c>
      <c r="T92" s="35">
        <f t="shared" si="5"/>
        <v>0</v>
      </c>
      <c r="U92" s="35">
        <f t="shared" si="5"/>
        <v>0</v>
      </c>
      <c r="V92" s="35">
        <f t="shared" si="5"/>
        <v>0</v>
      </c>
      <c r="W92" s="35">
        <f t="shared" si="5"/>
        <v>0</v>
      </c>
      <c r="X92" s="35">
        <f t="shared" si="5"/>
        <v>0</v>
      </c>
      <c r="Y92" s="35">
        <f t="shared" si="5"/>
        <v>0</v>
      </c>
      <c r="Z92" s="35">
        <f t="shared" si="6"/>
        <v>39</v>
      </c>
    </row>
    <row r="93" spans="1:26" ht="14.25" customHeight="1" x14ac:dyDescent="0.25">
      <c r="A93" s="8" t="s">
        <v>118</v>
      </c>
      <c r="B93" s="35">
        <f t="shared" si="4"/>
        <v>12</v>
      </c>
      <c r="C93" s="35">
        <f t="shared" si="4"/>
        <v>0</v>
      </c>
      <c r="D93" s="35">
        <f t="shared" si="4"/>
        <v>0</v>
      </c>
      <c r="E93" s="35">
        <f t="shared" si="4"/>
        <v>0</v>
      </c>
      <c r="F93" s="35">
        <f t="shared" si="4"/>
        <v>3</v>
      </c>
      <c r="G93" s="35">
        <f t="shared" si="4"/>
        <v>4</v>
      </c>
      <c r="H93" s="35">
        <f t="shared" si="4"/>
        <v>0</v>
      </c>
      <c r="I93" s="35">
        <f t="shared" si="4"/>
        <v>0</v>
      </c>
      <c r="J93" s="35">
        <f t="shared" si="4"/>
        <v>0</v>
      </c>
      <c r="K93" s="35">
        <f t="shared" si="4"/>
        <v>0</v>
      </c>
      <c r="L93" s="35">
        <f t="shared" si="5"/>
        <v>6</v>
      </c>
      <c r="M93" s="35">
        <f t="shared" si="5"/>
        <v>8</v>
      </c>
      <c r="N93" s="35">
        <f t="shared" si="5"/>
        <v>0</v>
      </c>
      <c r="O93" s="35">
        <f t="shared" si="5"/>
        <v>0</v>
      </c>
      <c r="P93" s="35">
        <f t="shared" si="5"/>
        <v>0</v>
      </c>
      <c r="Q93" s="35">
        <f t="shared" si="5"/>
        <v>0</v>
      </c>
      <c r="R93" s="35">
        <f t="shared" si="5"/>
        <v>0</v>
      </c>
      <c r="S93" s="35">
        <f t="shared" si="5"/>
        <v>0</v>
      </c>
      <c r="T93" s="35">
        <f t="shared" si="5"/>
        <v>1</v>
      </c>
      <c r="U93" s="35">
        <f t="shared" si="5"/>
        <v>0</v>
      </c>
      <c r="V93" s="35">
        <f t="shared" si="5"/>
        <v>0</v>
      </c>
      <c r="W93" s="35">
        <f t="shared" si="5"/>
        <v>0</v>
      </c>
      <c r="X93" s="35">
        <f t="shared" si="5"/>
        <v>0</v>
      </c>
      <c r="Y93" s="35">
        <f t="shared" si="5"/>
        <v>5</v>
      </c>
      <c r="Z93" s="35">
        <f t="shared" si="6"/>
        <v>39</v>
      </c>
    </row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</sheetData>
  <sortState xmlns:xlrd2="http://schemas.microsoft.com/office/spreadsheetml/2017/richdata2" ref="A70:L86">
    <sortCondition ref="C70:C86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3"/>
  <sheetViews>
    <sheetView workbookViewId="0">
      <pane ySplit="1" topLeftCell="A50" activePane="bottomLeft" state="frozen"/>
      <selection pane="bottomLeft" activeCell="C60" sqref="C60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5">
      <c r="A1" s="84" t="s">
        <v>812</v>
      </c>
      <c r="B1" s="84" t="s">
        <v>761</v>
      </c>
      <c r="C1" s="84" t="s">
        <v>762</v>
      </c>
      <c r="D1" s="84" t="s">
        <v>763</v>
      </c>
      <c r="E1" s="84" t="s">
        <v>764</v>
      </c>
      <c r="F1" s="84" t="s">
        <v>765</v>
      </c>
      <c r="G1" s="84" t="s">
        <v>766</v>
      </c>
      <c r="H1" s="84" t="s">
        <v>767</v>
      </c>
      <c r="I1" s="84" t="s">
        <v>2</v>
      </c>
      <c r="J1" s="84" t="s">
        <v>5</v>
      </c>
      <c r="K1" s="84" t="s">
        <v>768</v>
      </c>
      <c r="L1" s="84" t="s">
        <v>769</v>
      </c>
    </row>
    <row r="2" spans="1:12" ht="14.25" customHeight="1" x14ac:dyDescent="0.35">
      <c r="A2" s="71" t="s">
        <v>813</v>
      </c>
      <c r="B2" s="42">
        <v>1</v>
      </c>
      <c r="C2" s="42" t="s">
        <v>956</v>
      </c>
      <c r="D2" s="68"/>
      <c r="E2" s="42">
        <v>953</v>
      </c>
      <c r="F2" s="13" t="str">
        <f>+VLOOKUP(E2,Participants!$A$1:$F$798,2,FALSE)</f>
        <v>ISAAC MCDEVITT</v>
      </c>
      <c r="G2" s="13" t="str">
        <f>+VLOOKUP(E2,Participants!$A$1:$F$798,4,FALSE)</f>
        <v>HCA</v>
      </c>
      <c r="H2" s="13" t="str">
        <f>+VLOOKUP(E2,Participants!$A$1:$F$798,5,FALSE)</f>
        <v>M</v>
      </c>
      <c r="I2" s="13">
        <f>+VLOOKUP(E2,Participants!$A$1:$F$798,3,FALSE)</f>
        <v>6</v>
      </c>
      <c r="J2" s="13" t="str">
        <f>+VLOOKUP(E2,Participants!$A$1:$G$798,7,FALSE)</f>
        <v>JV BOYS</v>
      </c>
      <c r="K2" s="13">
        <v>1</v>
      </c>
      <c r="L2" s="13">
        <v>10</v>
      </c>
    </row>
    <row r="3" spans="1:12" ht="14.25" customHeight="1" x14ac:dyDescent="0.35">
      <c r="A3" s="71" t="s">
        <v>813</v>
      </c>
      <c r="B3" s="42">
        <v>1</v>
      </c>
      <c r="C3" s="42" t="s">
        <v>959</v>
      </c>
      <c r="D3" s="68"/>
      <c r="E3" s="42">
        <v>634</v>
      </c>
      <c r="F3" s="13" t="str">
        <f>+VLOOKUP(E3,Participants!$A$1:$F$798,2,FALSE)</f>
        <v>Raylan Senft</v>
      </c>
      <c r="G3" s="13" t="str">
        <f>+VLOOKUP(E3,Participants!$A$1:$F$798,4,FALSE)</f>
        <v>BCS</v>
      </c>
      <c r="H3" s="13" t="str">
        <f>+VLOOKUP(E3,Participants!$A$1:$F$798,5,FALSE)</f>
        <v>M</v>
      </c>
      <c r="I3" s="13">
        <f>+VLOOKUP(E3,Participants!$A$1:$F$798,3,FALSE)</f>
        <v>6</v>
      </c>
      <c r="J3" s="13" t="str">
        <f>+VLOOKUP(E3,Participants!$A$1:$G$798,7,FALSE)</f>
        <v>JV BOYS</v>
      </c>
      <c r="K3" s="13">
        <v>2</v>
      </c>
      <c r="L3" s="13">
        <v>8</v>
      </c>
    </row>
    <row r="4" spans="1:12" ht="14.25" customHeight="1" x14ac:dyDescent="0.35">
      <c r="A4" s="71" t="s">
        <v>813</v>
      </c>
      <c r="B4" s="42">
        <v>1</v>
      </c>
      <c r="C4" s="42" t="s">
        <v>960</v>
      </c>
      <c r="D4" s="68"/>
      <c r="E4" s="42">
        <v>366</v>
      </c>
      <c r="F4" s="13" t="str">
        <f>+VLOOKUP(E4,Participants!$A$1:$F$798,2,FALSE)</f>
        <v>John Austin</v>
      </c>
      <c r="G4" s="13" t="str">
        <f>+VLOOKUP(E4,Participants!$A$1:$F$798,4,FALSE)</f>
        <v>AAP</v>
      </c>
      <c r="H4" s="13" t="str">
        <f>+VLOOKUP(E4,Participants!$A$1:$F$798,5,FALSE)</f>
        <v>M</v>
      </c>
      <c r="I4" s="13">
        <f>+VLOOKUP(E4,Participants!$A$1:$F$798,3,FALSE)</f>
        <v>6</v>
      </c>
      <c r="J4" s="13" t="str">
        <f>+VLOOKUP(E4,Participants!$A$1:$G$798,7,FALSE)</f>
        <v>JV BOYS</v>
      </c>
      <c r="K4" s="13">
        <v>3</v>
      </c>
      <c r="L4" s="13">
        <v>6</v>
      </c>
    </row>
    <row r="5" spans="1:12" ht="14.25" customHeight="1" x14ac:dyDescent="0.35">
      <c r="A5" s="71" t="s">
        <v>813</v>
      </c>
      <c r="B5" s="42">
        <v>1</v>
      </c>
      <c r="C5" s="42" t="s">
        <v>969</v>
      </c>
      <c r="D5" s="68"/>
      <c r="E5" s="42">
        <v>1270</v>
      </c>
      <c r="F5" s="13" t="str">
        <f>+VLOOKUP(E5,Participants!$A$1:$F$798,2,FALSE)</f>
        <v>Edward Jaworski</v>
      </c>
      <c r="G5" s="13" t="str">
        <f>+VLOOKUP(E5,Participants!$A$1:$F$798,4,FALSE)</f>
        <v>NCA</v>
      </c>
      <c r="H5" s="13" t="str">
        <f>+VLOOKUP(E5,Participants!$A$1:$F$798,5,FALSE)</f>
        <v>M</v>
      </c>
      <c r="I5" s="13">
        <f>+VLOOKUP(E5,Participants!$A$1:$F$798,3,FALSE)</f>
        <v>5</v>
      </c>
      <c r="J5" s="13" t="str">
        <f>+VLOOKUP(E5,Participants!$A$1:$G$798,7,FALSE)</f>
        <v>JV BOYS</v>
      </c>
      <c r="K5" s="13">
        <v>4</v>
      </c>
      <c r="L5" s="13">
        <v>5</v>
      </c>
    </row>
    <row r="6" spans="1:12" ht="14.25" customHeight="1" x14ac:dyDescent="0.35">
      <c r="A6" s="71"/>
      <c r="B6" s="42"/>
      <c r="C6" s="42"/>
      <c r="D6" s="68"/>
      <c r="E6" s="42"/>
      <c r="F6" s="13"/>
      <c r="G6" s="13"/>
      <c r="H6" s="13"/>
      <c r="I6" s="13"/>
      <c r="J6" s="13"/>
      <c r="K6" s="13"/>
      <c r="L6" s="13"/>
    </row>
    <row r="7" spans="1:12" ht="14.25" customHeight="1" x14ac:dyDescent="0.35">
      <c r="A7" s="71" t="s">
        <v>813</v>
      </c>
      <c r="B7" s="42">
        <v>1</v>
      </c>
      <c r="C7" s="42" t="s">
        <v>966</v>
      </c>
      <c r="D7" s="68"/>
      <c r="E7" s="42">
        <v>44</v>
      </c>
      <c r="F7" s="13" t="str">
        <f>+VLOOKUP(E7,Participants!$A$1:$F$798,2,FALSE)</f>
        <v>Mirabella Davison</v>
      </c>
      <c r="G7" s="13" t="str">
        <f>+VLOOKUP(E7,Participants!$A$1:$F$798,4,FALSE)</f>
        <v>BFS</v>
      </c>
      <c r="H7" s="13" t="str">
        <f>+VLOOKUP(E7,Participants!$A$1:$F$798,5,FALSE)</f>
        <v>F</v>
      </c>
      <c r="I7" s="13">
        <f>+VLOOKUP(E7,Participants!$A$1:$F$798,3,FALSE)</f>
        <v>5</v>
      </c>
      <c r="J7" s="13" t="str">
        <f>+VLOOKUP(E7,Participants!$A$1:$G$798,7,FALSE)</f>
        <v>JV GIRLS</v>
      </c>
      <c r="K7" s="13">
        <v>1</v>
      </c>
      <c r="L7" s="13">
        <v>10</v>
      </c>
    </row>
    <row r="8" spans="1:12" ht="14.25" customHeight="1" x14ac:dyDescent="0.35">
      <c r="A8" s="71"/>
      <c r="B8" s="42"/>
      <c r="C8" s="42"/>
      <c r="D8" s="68"/>
      <c r="E8" s="42"/>
      <c r="F8" s="13"/>
      <c r="G8" s="13"/>
      <c r="H8" s="13"/>
      <c r="I8" s="13"/>
      <c r="J8" s="13"/>
      <c r="K8" s="13"/>
      <c r="L8" s="13"/>
    </row>
    <row r="9" spans="1:12" ht="14.25" customHeight="1" x14ac:dyDescent="0.35">
      <c r="A9" s="71" t="s">
        <v>813</v>
      </c>
      <c r="B9" s="42">
        <v>1</v>
      </c>
      <c r="C9" s="42" t="s">
        <v>953</v>
      </c>
      <c r="D9" s="68"/>
      <c r="E9" s="42">
        <v>962</v>
      </c>
      <c r="F9" s="13" t="str">
        <f>+VLOOKUP(E9,Participants!$A$1:$F$798,2,FALSE)</f>
        <v>ROMAN SPAGNOLO</v>
      </c>
      <c r="G9" s="13" t="str">
        <f>+VLOOKUP(E9,Participants!$A$1:$F$798,4,FALSE)</f>
        <v>HCA</v>
      </c>
      <c r="H9" s="13" t="str">
        <f>+VLOOKUP(E9,Participants!$A$1:$F$798,5,FALSE)</f>
        <v>M</v>
      </c>
      <c r="I9" s="13">
        <f>+VLOOKUP(E9,Participants!$A$1:$F$798,3,FALSE)</f>
        <v>8</v>
      </c>
      <c r="J9" s="13" t="str">
        <f>+VLOOKUP(E9,Participants!$A$1:$G$798,7,FALSE)</f>
        <v>VARSITY BOYS</v>
      </c>
      <c r="K9" s="13">
        <v>1</v>
      </c>
      <c r="L9" s="13">
        <v>10</v>
      </c>
    </row>
    <row r="10" spans="1:12" ht="14.25" customHeight="1" x14ac:dyDescent="0.35">
      <c r="A10" s="71" t="s">
        <v>813</v>
      </c>
      <c r="B10" s="42">
        <v>1</v>
      </c>
      <c r="C10" s="42" t="s">
        <v>954</v>
      </c>
      <c r="D10" s="68"/>
      <c r="E10" s="42">
        <v>1530</v>
      </c>
      <c r="F10" s="13" t="str">
        <f>+VLOOKUP(E10,Participants!$A$1:$F$798,2,FALSE)</f>
        <v>Isaac Vangura</v>
      </c>
      <c r="G10" s="13" t="str">
        <f>+VLOOKUP(E10,Participants!$A$1:$F$798,4,FALSE)</f>
        <v>SKS</v>
      </c>
      <c r="H10" s="13" t="str">
        <f>+VLOOKUP(E10,Participants!$A$1:$F$798,5,FALSE)</f>
        <v>M</v>
      </c>
      <c r="I10" s="13">
        <f>+VLOOKUP(E10,Participants!$A$1:$F$798,3,FALSE)</f>
        <v>7</v>
      </c>
      <c r="J10" s="13" t="str">
        <f>+VLOOKUP(E10,Participants!$A$1:$G$798,7,FALSE)</f>
        <v>VARSITY BOYS</v>
      </c>
      <c r="K10" s="13">
        <f>K9+1</f>
        <v>2</v>
      </c>
      <c r="L10" s="13">
        <v>8</v>
      </c>
    </row>
    <row r="11" spans="1:12" ht="14.25" customHeight="1" x14ac:dyDescent="0.35">
      <c r="A11" s="71" t="s">
        <v>813</v>
      </c>
      <c r="B11" s="42">
        <v>1</v>
      </c>
      <c r="C11" s="42" t="s">
        <v>957</v>
      </c>
      <c r="D11" s="68"/>
      <c r="E11" s="42">
        <v>382</v>
      </c>
      <c r="F11" s="13" t="str">
        <f>+VLOOKUP(E11,Participants!$A$1:$F$798,2,FALSE)</f>
        <v>Max Predis</v>
      </c>
      <c r="G11" s="13" t="str">
        <f>+VLOOKUP(E11,Participants!$A$1:$F$798,4,FALSE)</f>
        <v>AAP</v>
      </c>
      <c r="H11" s="13" t="str">
        <f>+VLOOKUP(E11,Participants!$A$1:$F$798,5,FALSE)</f>
        <v>M</v>
      </c>
      <c r="I11" s="13">
        <f>+VLOOKUP(E11,Participants!$A$1:$F$798,3,FALSE)</f>
        <v>7</v>
      </c>
      <c r="J11" s="13" t="str">
        <f>+VLOOKUP(E11,Participants!$A$1:$G$798,7,FALSE)</f>
        <v>VARSITY BOYS</v>
      </c>
      <c r="K11" s="13">
        <f t="shared" ref="K11:K13" si="0">K10+1</f>
        <v>3</v>
      </c>
      <c r="L11" s="13">
        <v>6</v>
      </c>
    </row>
    <row r="12" spans="1:12" ht="14.25" customHeight="1" x14ac:dyDescent="0.35">
      <c r="A12" s="71" t="s">
        <v>813</v>
      </c>
      <c r="B12" s="42">
        <v>1</v>
      </c>
      <c r="C12" s="42" t="s">
        <v>964</v>
      </c>
      <c r="D12" s="68"/>
      <c r="E12" s="42">
        <v>58</v>
      </c>
      <c r="F12" s="13" t="str">
        <f>+VLOOKUP(E12,Participants!$A$1:$F$798,2,FALSE)</f>
        <v>Victor Montes</v>
      </c>
      <c r="G12" s="13" t="str">
        <f>+VLOOKUP(E12,Participants!$A$1:$F$798,4,FALSE)</f>
        <v>BFS</v>
      </c>
      <c r="H12" s="13" t="str">
        <f>+VLOOKUP(E12,Participants!$A$1:$F$798,5,FALSE)</f>
        <v>M</v>
      </c>
      <c r="I12" s="13">
        <f>+VLOOKUP(E12,Participants!$A$1:$F$798,3,FALSE)</f>
        <v>7</v>
      </c>
      <c r="J12" s="13" t="str">
        <f>+VLOOKUP(E12,Participants!$A$1:$G$798,7,FALSE)</f>
        <v>VARSITY BOYS</v>
      </c>
      <c r="K12" s="13">
        <f t="shared" si="0"/>
        <v>4</v>
      </c>
      <c r="L12" s="13">
        <v>5</v>
      </c>
    </row>
    <row r="13" spans="1:12" ht="14.25" customHeight="1" x14ac:dyDescent="0.35">
      <c r="A13" s="71" t="s">
        <v>813</v>
      </c>
      <c r="B13" s="42">
        <v>1</v>
      </c>
      <c r="C13" s="42" t="s">
        <v>967</v>
      </c>
      <c r="D13" s="68"/>
      <c r="E13" s="42">
        <v>57</v>
      </c>
      <c r="F13" s="13" t="str">
        <f>+VLOOKUP(E13,Participants!$A$1:$F$798,2,FALSE)</f>
        <v>Charlie Martin</v>
      </c>
      <c r="G13" s="13" t="str">
        <f>+VLOOKUP(E13,Participants!$A$1:$F$798,4,FALSE)</f>
        <v>BFS</v>
      </c>
      <c r="H13" s="13" t="str">
        <f>+VLOOKUP(E13,Participants!$A$1:$F$798,5,FALSE)</f>
        <v>M</v>
      </c>
      <c r="I13" s="13">
        <f>+VLOOKUP(E13,Participants!$A$1:$F$798,3,FALSE)</f>
        <v>7</v>
      </c>
      <c r="J13" s="13" t="str">
        <f>+VLOOKUP(E13,Participants!$A$1:$G$798,7,FALSE)</f>
        <v>VARSITY BOYS</v>
      </c>
      <c r="K13" s="13">
        <f t="shared" si="0"/>
        <v>5</v>
      </c>
      <c r="L13" s="13">
        <v>4</v>
      </c>
    </row>
    <row r="14" spans="1:12" ht="14.25" customHeight="1" x14ac:dyDescent="0.35">
      <c r="A14" s="71"/>
      <c r="B14" s="42"/>
      <c r="C14" s="42"/>
      <c r="D14" s="68"/>
      <c r="E14" s="42"/>
      <c r="F14" s="13"/>
      <c r="G14" s="13"/>
      <c r="H14" s="13"/>
      <c r="I14" s="13"/>
      <c r="J14" s="13"/>
      <c r="K14" s="13"/>
      <c r="L14" s="13"/>
    </row>
    <row r="15" spans="1:12" ht="14.25" customHeight="1" x14ac:dyDescent="0.35">
      <c r="A15" s="71" t="s">
        <v>813</v>
      </c>
      <c r="B15" s="42">
        <v>1</v>
      </c>
      <c r="C15" s="42" t="s">
        <v>955</v>
      </c>
      <c r="D15" s="68"/>
      <c r="E15" s="42">
        <v>86</v>
      </c>
      <c r="F15" s="13" t="str">
        <f>+VLOOKUP(E15,Participants!$A$1:$F$798,2,FALSE)</f>
        <v>Ella Schweikert</v>
      </c>
      <c r="G15" s="13" t="str">
        <f>+VLOOKUP(E15,Participants!$A$1:$F$798,4,FALSE)</f>
        <v>BFS</v>
      </c>
      <c r="H15" s="13" t="str">
        <f>+VLOOKUP(E15,Participants!$A$1:$F$798,5,FALSE)</f>
        <v>F</v>
      </c>
      <c r="I15" s="13">
        <f>+VLOOKUP(E15,Participants!$A$1:$F$798,3,FALSE)</f>
        <v>7</v>
      </c>
      <c r="J15" s="13" t="str">
        <f>+VLOOKUP(E15,Participants!$A$1:$G$798,7,FALSE)</f>
        <v>VARSITY GIRLS</v>
      </c>
      <c r="K15" s="13">
        <v>1</v>
      </c>
      <c r="L15" s="13">
        <v>10</v>
      </c>
    </row>
    <row r="16" spans="1:12" ht="14.25" customHeight="1" x14ac:dyDescent="0.35">
      <c r="A16" s="71" t="s">
        <v>813</v>
      </c>
      <c r="B16" s="42">
        <v>1</v>
      </c>
      <c r="C16" s="42" t="s">
        <v>958</v>
      </c>
      <c r="D16" s="68"/>
      <c r="E16" s="42">
        <v>81</v>
      </c>
      <c r="F16" s="13" t="str">
        <f>+VLOOKUP(E16,Participants!$A$1:$F$798,2,FALSE)</f>
        <v>Lexie Miller</v>
      </c>
      <c r="G16" s="13" t="str">
        <f>+VLOOKUP(E16,Participants!$A$1:$F$798,4,FALSE)</f>
        <v>BFS</v>
      </c>
      <c r="H16" s="13" t="str">
        <f>+VLOOKUP(E16,Participants!$A$1:$F$798,5,FALSE)</f>
        <v>F</v>
      </c>
      <c r="I16" s="13">
        <f>+VLOOKUP(E16,Participants!$A$1:$F$798,3,FALSE)</f>
        <v>7</v>
      </c>
      <c r="J16" s="13" t="str">
        <f>+VLOOKUP(E16,Participants!$A$1:$G$798,7,FALSE)</f>
        <v>VARSITY GIRLS</v>
      </c>
      <c r="K16" s="13">
        <f>K15+1</f>
        <v>2</v>
      </c>
      <c r="L16" s="13">
        <v>8</v>
      </c>
    </row>
    <row r="17" spans="1:12" ht="14.25" customHeight="1" x14ac:dyDescent="0.35">
      <c r="A17" s="71" t="s">
        <v>813</v>
      </c>
      <c r="B17" s="42">
        <v>1</v>
      </c>
      <c r="C17" s="42" t="s">
        <v>961</v>
      </c>
      <c r="D17" s="68"/>
      <c r="E17" s="42">
        <v>1284</v>
      </c>
      <c r="F17" s="13" t="str">
        <f>+VLOOKUP(E17,Participants!$A$1:$F$798,2,FALSE)</f>
        <v>Ellie Green</v>
      </c>
      <c r="G17" s="13" t="str">
        <f>+VLOOKUP(E17,Participants!$A$1:$F$798,4,FALSE)</f>
        <v>NCA</v>
      </c>
      <c r="H17" s="13" t="str">
        <f>+VLOOKUP(E17,Participants!$A$1:$F$798,5,FALSE)</f>
        <v>F</v>
      </c>
      <c r="I17" s="13">
        <f>+VLOOKUP(E17,Participants!$A$1:$F$798,3,FALSE)</f>
        <v>7</v>
      </c>
      <c r="J17" s="13" t="str">
        <f>+VLOOKUP(E17,Participants!$A$1:$G$798,7,FALSE)</f>
        <v>VARSITY GIRLS</v>
      </c>
      <c r="K17" s="13">
        <f t="shared" ref="K17:K21" si="1">K16+1</f>
        <v>3</v>
      </c>
      <c r="L17" s="13">
        <v>6</v>
      </c>
    </row>
    <row r="18" spans="1:12" ht="14.25" customHeight="1" x14ac:dyDescent="0.35">
      <c r="A18" s="71" t="s">
        <v>813</v>
      </c>
      <c r="B18" s="42">
        <v>1</v>
      </c>
      <c r="C18" s="42" t="s">
        <v>962</v>
      </c>
      <c r="D18" s="68"/>
      <c r="E18" s="42">
        <v>973</v>
      </c>
      <c r="F18" s="13" t="str">
        <f>+VLOOKUP(E18,Participants!$A$1:$F$798,2,FALSE)</f>
        <v>CAROLINE OPIELA</v>
      </c>
      <c r="G18" s="13" t="str">
        <f>+VLOOKUP(E18,Participants!$A$1:$F$798,4,FALSE)</f>
        <v>HCA</v>
      </c>
      <c r="H18" s="13" t="str">
        <f>+VLOOKUP(E18,Participants!$A$1:$F$798,5,FALSE)</f>
        <v>F</v>
      </c>
      <c r="I18" s="13">
        <f>+VLOOKUP(E18,Participants!$A$1:$F$798,3,FALSE)</f>
        <v>8</v>
      </c>
      <c r="J18" s="13" t="str">
        <f>+VLOOKUP(E18,Participants!$A$1:$G$798,7,FALSE)</f>
        <v>VARSITY GIRLS</v>
      </c>
      <c r="K18" s="13">
        <f t="shared" si="1"/>
        <v>4</v>
      </c>
      <c r="L18" s="13">
        <v>5</v>
      </c>
    </row>
    <row r="19" spans="1:12" ht="14.25" customHeight="1" x14ac:dyDescent="0.35">
      <c r="A19" s="71" t="s">
        <v>813</v>
      </c>
      <c r="B19" s="42">
        <v>1</v>
      </c>
      <c r="C19" s="42" t="s">
        <v>963</v>
      </c>
      <c r="D19" s="68"/>
      <c r="E19" s="42">
        <v>975</v>
      </c>
      <c r="F19" s="13" t="str">
        <f>+VLOOKUP(E19,Participants!$A$1:$F$798,2,FALSE)</f>
        <v>KEALLY ZICKEFOOSE</v>
      </c>
      <c r="G19" s="13" t="str">
        <f>+VLOOKUP(E19,Participants!$A$1:$F$798,4,FALSE)</f>
        <v>HCA</v>
      </c>
      <c r="H19" s="13" t="str">
        <f>+VLOOKUP(E19,Participants!$A$1:$F$798,5,FALSE)</f>
        <v>F</v>
      </c>
      <c r="I19" s="13">
        <f>+VLOOKUP(E19,Participants!$A$1:$F$798,3,FALSE)</f>
        <v>8</v>
      </c>
      <c r="J19" s="13" t="str">
        <f>+VLOOKUP(E19,Participants!$A$1:$G$798,7,FALSE)</f>
        <v>VARSITY GIRLS</v>
      </c>
      <c r="K19" s="13">
        <f t="shared" si="1"/>
        <v>5</v>
      </c>
      <c r="L19" s="13">
        <v>4</v>
      </c>
    </row>
    <row r="20" spans="1:12" ht="14.25" customHeight="1" x14ac:dyDescent="0.35">
      <c r="A20" s="71" t="s">
        <v>813</v>
      </c>
      <c r="B20" s="42">
        <v>1</v>
      </c>
      <c r="C20" s="42" t="s">
        <v>965</v>
      </c>
      <c r="D20" s="68"/>
      <c r="E20" s="42">
        <v>80</v>
      </c>
      <c r="F20" s="13" t="str">
        <f>+VLOOKUP(E20,Participants!$A$1:$F$798,2,FALSE)</f>
        <v>Katie Miller</v>
      </c>
      <c r="G20" s="13" t="str">
        <f>+VLOOKUP(E20,Participants!$A$1:$F$798,4,FALSE)</f>
        <v>BFS</v>
      </c>
      <c r="H20" s="13" t="str">
        <f>+VLOOKUP(E20,Participants!$A$1:$F$798,5,FALSE)</f>
        <v>F</v>
      </c>
      <c r="I20" s="13">
        <f>+VLOOKUP(E20,Participants!$A$1:$F$798,3,FALSE)</f>
        <v>8</v>
      </c>
      <c r="J20" s="13" t="str">
        <f>+VLOOKUP(E20,Participants!$A$1:$G$798,7,FALSE)</f>
        <v>VARSITY GIRLS</v>
      </c>
      <c r="K20" s="13">
        <f t="shared" si="1"/>
        <v>6</v>
      </c>
      <c r="L20" s="13">
        <v>3</v>
      </c>
    </row>
    <row r="21" spans="1:12" ht="14.25" customHeight="1" x14ac:dyDescent="0.35">
      <c r="A21" s="71" t="s">
        <v>813</v>
      </c>
      <c r="B21" s="42">
        <v>1</v>
      </c>
      <c r="C21" s="42" t="s">
        <v>968</v>
      </c>
      <c r="D21" s="68"/>
      <c r="E21" s="42">
        <v>72</v>
      </c>
      <c r="F21" s="13" t="str">
        <f>+VLOOKUP(E21,Participants!$A$1:$F$798,2,FALSE)</f>
        <v>Katelyn Jacobs</v>
      </c>
      <c r="G21" s="13" t="str">
        <f>+VLOOKUP(E21,Participants!$A$1:$F$798,4,FALSE)</f>
        <v>BFS</v>
      </c>
      <c r="H21" s="13" t="str">
        <f>+VLOOKUP(E21,Participants!$A$1:$F$798,5,FALSE)</f>
        <v>F</v>
      </c>
      <c r="I21" s="13">
        <f>+VLOOKUP(E21,Participants!$A$1:$F$798,3,FALSE)</f>
        <v>7</v>
      </c>
      <c r="J21" s="13" t="str">
        <f>+VLOOKUP(E21,Participants!$A$1:$G$798,7,FALSE)</f>
        <v>VARSITY GIRLS</v>
      </c>
      <c r="K21" s="13">
        <f t="shared" si="1"/>
        <v>7</v>
      </c>
      <c r="L21" s="13">
        <v>2</v>
      </c>
    </row>
    <row r="22" spans="1:12" ht="14.25" customHeight="1" x14ac:dyDescent="0.35">
      <c r="A22" s="71" t="s">
        <v>813</v>
      </c>
      <c r="B22" s="42">
        <v>1</v>
      </c>
      <c r="C22" s="42"/>
      <c r="D22" s="68"/>
      <c r="E22" s="42"/>
      <c r="F22" s="13" t="e">
        <f>+VLOOKUP(E22,Participants!$A$1:$F$798,2,FALSE)</f>
        <v>#N/A</v>
      </c>
      <c r="G22" s="13" t="e">
        <f>+VLOOKUP(E22,Participants!$A$1:$F$798,4,FALSE)</f>
        <v>#N/A</v>
      </c>
      <c r="H22" s="13" t="e">
        <f>+VLOOKUP(E22,Participants!$A$1:$F$798,5,FALSE)</f>
        <v>#N/A</v>
      </c>
      <c r="I22" s="13" t="e">
        <f>+VLOOKUP(E22,Participants!$A$1:$F$798,3,FALSE)</f>
        <v>#N/A</v>
      </c>
      <c r="J22" s="13" t="e">
        <f>+VLOOKUP(E22,Participants!$A$1:$G$798,7,FALSE)</f>
        <v>#N/A</v>
      </c>
      <c r="K22" s="13"/>
      <c r="L22" s="13"/>
    </row>
    <row r="23" spans="1:12" ht="14.25" customHeight="1" x14ac:dyDescent="0.35">
      <c r="A23" s="71" t="s">
        <v>813</v>
      </c>
      <c r="B23" s="42">
        <v>1</v>
      </c>
      <c r="C23" s="42"/>
      <c r="D23" s="68"/>
      <c r="E23" s="42"/>
      <c r="F23" s="13" t="e">
        <f>+VLOOKUP(E23,Participants!$A$1:$F$798,2,FALSE)</f>
        <v>#N/A</v>
      </c>
      <c r="G23" s="13" t="e">
        <f>+VLOOKUP(E23,Participants!$A$1:$F$798,4,FALSE)</f>
        <v>#N/A</v>
      </c>
      <c r="H23" s="13" t="e">
        <f>+VLOOKUP(E23,Participants!$A$1:$F$798,5,FALSE)</f>
        <v>#N/A</v>
      </c>
      <c r="I23" s="13" t="e">
        <f>+VLOOKUP(E23,Participants!$A$1:$F$798,3,FALSE)</f>
        <v>#N/A</v>
      </c>
      <c r="J23" s="13" t="e">
        <f>+VLOOKUP(E23,Participants!$A$1:$G$798,7,FALSE)</f>
        <v>#N/A</v>
      </c>
      <c r="K23" s="13"/>
      <c r="L23" s="13"/>
    </row>
    <row r="24" spans="1:12" ht="14.25" customHeight="1" x14ac:dyDescent="0.35">
      <c r="A24" s="71" t="s">
        <v>813</v>
      </c>
      <c r="B24" s="42">
        <v>1</v>
      </c>
      <c r="C24" s="42"/>
      <c r="D24" s="68"/>
      <c r="E24" s="42"/>
      <c r="F24" s="13" t="e">
        <f>+VLOOKUP(E24,Participants!$A$1:$F$798,2,FALSE)</f>
        <v>#N/A</v>
      </c>
      <c r="G24" s="13" t="e">
        <f>+VLOOKUP(E24,Participants!$A$1:$F$798,4,FALSE)</f>
        <v>#N/A</v>
      </c>
      <c r="H24" s="13" t="e">
        <f>+VLOOKUP(E24,Participants!$A$1:$F$798,5,FALSE)</f>
        <v>#N/A</v>
      </c>
      <c r="I24" s="13" t="e">
        <f>+VLOOKUP(E24,Participants!$A$1:$F$798,3,FALSE)</f>
        <v>#N/A</v>
      </c>
      <c r="J24" s="13" t="e">
        <f>+VLOOKUP(E24,Participants!$A$1:$G$798,7,FALSE)</f>
        <v>#N/A</v>
      </c>
      <c r="K24" s="13"/>
      <c r="L24" s="13"/>
    </row>
    <row r="25" spans="1:12" ht="14.25" customHeight="1" x14ac:dyDescent="0.35">
      <c r="A25" s="71" t="s">
        <v>813</v>
      </c>
      <c r="B25" s="42">
        <v>1</v>
      </c>
      <c r="C25" s="42"/>
      <c r="D25" s="68"/>
      <c r="E25" s="42"/>
      <c r="F25" s="13" t="e">
        <f>+VLOOKUP(E25,Participants!$A$1:$F$798,2,FALSE)</f>
        <v>#N/A</v>
      </c>
      <c r="G25" s="13" t="e">
        <f>+VLOOKUP(E25,Participants!$A$1:$F$798,4,FALSE)</f>
        <v>#N/A</v>
      </c>
      <c r="H25" s="13" t="e">
        <f>+VLOOKUP(E25,Participants!$A$1:$F$798,5,FALSE)</f>
        <v>#N/A</v>
      </c>
      <c r="I25" s="13" t="e">
        <f>+VLOOKUP(E25,Participants!$A$1:$F$798,3,FALSE)</f>
        <v>#N/A</v>
      </c>
      <c r="J25" s="13" t="e">
        <f>+VLOOKUP(E25,Participants!$A$1:$G$798,7,FALSE)</f>
        <v>#N/A</v>
      </c>
      <c r="K25" s="13"/>
      <c r="L25" s="13"/>
    </row>
    <row r="26" spans="1:12" ht="14.25" customHeight="1" x14ac:dyDescent="0.35">
      <c r="A26" s="71" t="s">
        <v>813</v>
      </c>
      <c r="B26" s="42">
        <v>1</v>
      </c>
      <c r="C26" s="42"/>
      <c r="D26" s="68"/>
      <c r="E26" s="42"/>
      <c r="F26" s="13" t="e">
        <f>+VLOOKUP(E26,Participants!$A$1:$F$798,2,FALSE)</f>
        <v>#N/A</v>
      </c>
      <c r="G26" s="13" t="e">
        <f>+VLOOKUP(E26,Participants!$A$1:$F$798,4,FALSE)</f>
        <v>#N/A</v>
      </c>
      <c r="H26" s="13" t="e">
        <f>+VLOOKUP(E26,Participants!$A$1:$F$798,5,FALSE)</f>
        <v>#N/A</v>
      </c>
      <c r="I26" s="13" t="e">
        <f>+VLOOKUP(E26,Participants!$A$1:$F$798,3,FALSE)</f>
        <v>#N/A</v>
      </c>
      <c r="J26" s="13" t="e">
        <f>+VLOOKUP(E26,Participants!$A$1:$G$798,7,FALSE)</f>
        <v>#N/A</v>
      </c>
      <c r="K26" s="13"/>
      <c r="L26" s="13"/>
    </row>
    <row r="27" spans="1:12" ht="14.25" customHeight="1" x14ac:dyDescent="0.35">
      <c r="A27" s="71" t="s">
        <v>813</v>
      </c>
      <c r="B27" s="42">
        <v>1</v>
      </c>
      <c r="C27" s="42"/>
      <c r="D27" s="68"/>
      <c r="E27" s="42"/>
      <c r="F27" s="13" t="e">
        <f>+VLOOKUP(E27,Participants!$A$1:$F$798,2,FALSE)</f>
        <v>#N/A</v>
      </c>
      <c r="G27" s="13" t="e">
        <f>+VLOOKUP(E27,Participants!$A$1:$F$798,4,FALSE)</f>
        <v>#N/A</v>
      </c>
      <c r="H27" s="13" t="e">
        <f>+VLOOKUP(E27,Participants!$A$1:$F$798,5,FALSE)</f>
        <v>#N/A</v>
      </c>
      <c r="I27" s="13" t="e">
        <f>+VLOOKUP(E27,Participants!$A$1:$F$798,3,FALSE)</f>
        <v>#N/A</v>
      </c>
      <c r="J27" s="13" t="e">
        <f>+VLOOKUP(E27,Participants!$A$1:$G$798,7,FALSE)</f>
        <v>#N/A</v>
      </c>
      <c r="K27" s="13"/>
      <c r="L27" s="13"/>
    </row>
    <row r="28" spans="1:12" ht="14.25" customHeight="1" x14ac:dyDescent="0.35">
      <c r="A28" s="71" t="s">
        <v>813</v>
      </c>
      <c r="B28" s="42">
        <v>1</v>
      </c>
      <c r="C28" s="42"/>
      <c r="D28" s="68"/>
      <c r="E28" s="42"/>
      <c r="F28" s="13" t="e">
        <f>+VLOOKUP(E28,Participants!$A$1:$F$798,2,FALSE)</f>
        <v>#N/A</v>
      </c>
      <c r="G28" s="13" t="e">
        <f>+VLOOKUP(E28,Participants!$A$1:$F$798,4,FALSE)</f>
        <v>#N/A</v>
      </c>
      <c r="H28" s="13" t="e">
        <f>+VLOOKUP(E28,Participants!$A$1:$F$798,5,FALSE)</f>
        <v>#N/A</v>
      </c>
      <c r="I28" s="13" t="e">
        <f>+VLOOKUP(E28,Participants!$A$1:$F$798,3,FALSE)</f>
        <v>#N/A</v>
      </c>
      <c r="J28" s="13" t="e">
        <f>+VLOOKUP(E28,Participants!$A$1:$G$798,7,FALSE)</f>
        <v>#N/A</v>
      </c>
      <c r="K28" s="13"/>
      <c r="L28" s="13"/>
    </row>
    <row r="29" spans="1:12" ht="14.25" customHeight="1" x14ac:dyDescent="0.35">
      <c r="A29" s="71" t="s">
        <v>813</v>
      </c>
      <c r="B29" s="42">
        <v>1</v>
      </c>
      <c r="C29" s="42"/>
      <c r="D29" s="68"/>
      <c r="E29" s="42"/>
      <c r="F29" s="13" t="e">
        <f>+VLOOKUP(E29,Participants!$A$1:$F$798,2,FALSE)</f>
        <v>#N/A</v>
      </c>
      <c r="G29" s="13" t="e">
        <f>+VLOOKUP(E29,Participants!$A$1:$F$798,4,FALSE)</f>
        <v>#N/A</v>
      </c>
      <c r="H29" s="13" t="e">
        <f>+VLOOKUP(E29,Participants!$A$1:$F$798,5,FALSE)</f>
        <v>#N/A</v>
      </c>
      <c r="I29" s="13" t="e">
        <f>+VLOOKUP(E29,Participants!$A$1:$F$798,3,FALSE)</f>
        <v>#N/A</v>
      </c>
      <c r="J29" s="13" t="e">
        <f>+VLOOKUP(E29,Participants!$A$1:$G$798,7,FALSE)</f>
        <v>#N/A</v>
      </c>
      <c r="K29" s="13"/>
      <c r="L29" s="13"/>
    </row>
    <row r="30" spans="1:12" ht="14.25" customHeight="1" x14ac:dyDescent="0.35">
      <c r="A30" s="71" t="s">
        <v>813</v>
      </c>
      <c r="B30" s="40">
        <v>2</v>
      </c>
      <c r="C30" s="40"/>
      <c r="D30" s="63"/>
      <c r="E30" s="40"/>
      <c r="F30" s="41" t="e">
        <f>+VLOOKUP(E30,Participants!$A$1:$F$798,2,FALSE)</f>
        <v>#N/A</v>
      </c>
      <c r="G30" s="41" t="e">
        <f>+VLOOKUP(E30,Participants!$A$1:$F$798,4,FALSE)</f>
        <v>#N/A</v>
      </c>
      <c r="H30" s="41" t="e">
        <f>+VLOOKUP(E30,Participants!$A$1:$F$798,5,FALSE)</f>
        <v>#N/A</v>
      </c>
      <c r="I30" s="41" t="e">
        <f>+VLOOKUP(E30,Participants!$A$1:$F$798,3,FALSE)</f>
        <v>#N/A</v>
      </c>
      <c r="J30" s="41" t="e">
        <f>+VLOOKUP(E30,Participants!$A$1:$G$798,7,FALSE)</f>
        <v>#N/A</v>
      </c>
      <c r="K30" s="41"/>
      <c r="L30" s="41"/>
    </row>
    <row r="31" spans="1:12" ht="14.25" customHeight="1" x14ac:dyDescent="0.35">
      <c r="A31" s="71" t="s">
        <v>813</v>
      </c>
      <c r="B31" s="40">
        <v>2</v>
      </c>
      <c r="C31" s="40"/>
      <c r="D31" s="63"/>
      <c r="E31" s="40"/>
      <c r="F31" s="41" t="e">
        <f>+VLOOKUP(E31,Participants!$A$1:$F$798,2,FALSE)</f>
        <v>#N/A</v>
      </c>
      <c r="G31" s="41" t="e">
        <f>+VLOOKUP(E31,Participants!$A$1:$F$798,4,FALSE)</f>
        <v>#N/A</v>
      </c>
      <c r="H31" s="41" t="e">
        <f>+VLOOKUP(E31,Participants!$A$1:$F$798,5,FALSE)</f>
        <v>#N/A</v>
      </c>
      <c r="I31" s="41" t="e">
        <f>+VLOOKUP(E31,Participants!$A$1:$F$798,3,FALSE)</f>
        <v>#N/A</v>
      </c>
      <c r="J31" s="41" t="e">
        <f>+VLOOKUP(E31,Participants!$A$1:$G$798,7,FALSE)</f>
        <v>#N/A</v>
      </c>
      <c r="K31" s="41"/>
      <c r="L31" s="41"/>
    </row>
    <row r="32" spans="1:12" ht="14.25" customHeight="1" x14ac:dyDescent="0.35">
      <c r="A32" s="71" t="s">
        <v>813</v>
      </c>
      <c r="B32" s="40">
        <v>2</v>
      </c>
      <c r="C32" s="40"/>
      <c r="D32" s="63"/>
      <c r="E32" s="40"/>
      <c r="F32" s="41" t="e">
        <f>+VLOOKUP(E32,Participants!$A$1:$F$798,2,FALSE)</f>
        <v>#N/A</v>
      </c>
      <c r="G32" s="41" t="e">
        <f>+VLOOKUP(E32,Participants!$A$1:$F$798,4,FALSE)</f>
        <v>#N/A</v>
      </c>
      <c r="H32" s="41" t="e">
        <f>+VLOOKUP(E32,Participants!$A$1:$F$798,5,FALSE)</f>
        <v>#N/A</v>
      </c>
      <c r="I32" s="41" t="e">
        <f>+VLOOKUP(E32,Participants!$A$1:$F$798,3,FALSE)</f>
        <v>#N/A</v>
      </c>
      <c r="J32" s="41" t="e">
        <f>+VLOOKUP(E32,Participants!$A$1:$G$798,7,FALSE)</f>
        <v>#N/A</v>
      </c>
      <c r="K32" s="41"/>
      <c r="L32" s="41"/>
    </row>
    <row r="33" spans="1:12" ht="14.25" customHeight="1" x14ac:dyDescent="0.35">
      <c r="A33" s="71" t="s">
        <v>813</v>
      </c>
      <c r="B33" s="40">
        <v>2</v>
      </c>
      <c r="C33" s="40"/>
      <c r="D33" s="63"/>
      <c r="E33" s="40"/>
      <c r="F33" s="41" t="e">
        <f>+VLOOKUP(E33,Participants!$A$1:$F$798,2,FALSE)</f>
        <v>#N/A</v>
      </c>
      <c r="G33" s="41" t="e">
        <f>+VLOOKUP(E33,Participants!$A$1:$F$798,4,FALSE)</f>
        <v>#N/A</v>
      </c>
      <c r="H33" s="41" t="e">
        <f>+VLOOKUP(E33,Participants!$A$1:$F$798,5,FALSE)</f>
        <v>#N/A</v>
      </c>
      <c r="I33" s="41" t="e">
        <f>+VLOOKUP(E33,Participants!$A$1:$F$798,3,FALSE)</f>
        <v>#N/A</v>
      </c>
      <c r="J33" s="41" t="e">
        <f>+VLOOKUP(E33,Participants!$A$1:$G$798,7,FALSE)</f>
        <v>#N/A</v>
      </c>
      <c r="K33" s="41"/>
      <c r="L33" s="41"/>
    </row>
    <row r="34" spans="1:12" ht="14.25" customHeight="1" x14ac:dyDescent="0.35">
      <c r="A34" s="71" t="s">
        <v>813</v>
      </c>
      <c r="B34" s="40">
        <v>2</v>
      </c>
      <c r="C34" s="40"/>
      <c r="D34" s="63"/>
      <c r="E34" s="40"/>
      <c r="F34" s="41" t="e">
        <f>+VLOOKUP(E34,Participants!$A$1:$F$798,2,FALSE)</f>
        <v>#N/A</v>
      </c>
      <c r="G34" s="41" t="e">
        <f>+VLOOKUP(E34,Participants!$A$1:$F$798,4,FALSE)</f>
        <v>#N/A</v>
      </c>
      <c r="H34" s="41" t="e">
        <f>+VLOOKUP(E34,Participants!$A$1:$F$798,5,FALSE)</f>
        <v>#N/A</v>
      </c>
      <c r="I34" s="41" t="e">
        <f>+VLOOKUP(E34,Participants!$A$1:$F$798,3,FALSE)</f>
        <v>#N/A</v>
      </c>
      <c r="J34" s="41" t="e">
        <f>+VLOOKUP(E34,Participants!$A$1:$G$798,7,FALSE)</f>
        <v>#N/A</v>
      </c>
      <c r="K34" s="41"/>
      <c r="L34" s="41"/>
    </row>
    <row r="35" spans="1:12" ht="14.25" customHeight="1" x14ac:dyDescent="0.35">
      <c r="A35" s="71" t="s">
        <v>813</v>
      </c>
      <c r="B35" s="40">
        <v>2</v>
      </c>
      <c r="C35" s="40"/>
      <c r="D35" s="63"/>
      <c r="E35" s="40"/>
      <c r="F35" s="41" t="e">
        <f>+VLOOKUP(E35,Participants!$A$1:$F$798,2,FALSE)</f>
        <v>#N/A</v>
      </c>
      <c r="G35" s="41" t="e">
        <f>+VLOOKUP(E35,Participants!$A$1:$F$798,4,FALSE)</f>
        <v>#N/A</v>
      </c>
      <c r="H35" s="41" t="e">
        <f>+VLOOKUP(E35,Participants!$A$1:$F$798,5,FALSE)</f>
        <v>#N/A</v>
      </c>
      <c r="I35" s="41" t="e">
        <f>+VLOOKUP(E35,Participants!$A$1:$F$798,3,FALSE)</f>
        <v>#N/A</v>
      </c>
      <c r="J35" s="41" t="e">
        <f>+VLOOKUP(E35,Participants!$A$1:$G$798,7,FALSE)</f>
        <v>#N/A</v>
      </c>
      <c r="K35" s="41"/>
      <c r="L35" s="41"/>
    </row>
    <row r="36" spans="1:12" ht="14.25" customHeight="1" x14ac:dyDescent="0.35">
      <c r="A36" s="71" t="s">
        <v>813</v>
      </c>
      <c r="B36" s="40">
        <v>2</v>
      </c>
      <c r="C36" s="40"/>
      <c r="D36" s="63"/>
      <c r="E36" s="40"/>
      <c r="F36" s="41" t="e">
        <f>+VLOOKUP(E36,Participants!$A$1:$F$798,2,FALSE)</f>
        <v>#N/A</v>
      </c>
      <c r="G36" s="41" t="e">
        <f>+VLOOKUP(E36,Participants!$A$1:$F$798,4,FALSE)</f>
        <v>#N/A</v>
      </c>
      <c r="H36" s="41" t="e">
        <f>+VLOOKUP(E36,Participants!$A$1:$F$798,5,FALSE)</f>
        <v>#N/A</v>
      </c>
      <c r="I36" s="41" t="e">
        <f>+VLOOKUP(E36,Participants!$A$1:$F$798,3,FALSE)</f>
        <v>#N/A</v>
      </c>
      <c r="J36" s="41" t="e">
        <f>+VLOOKUP(E36,Participants!$A$1:$G$798,7,FALSE)</f>
        <v>#N/A</v>
      </c>
      <c r="K36" s="41"/>
      <c r="L36" s="41"/>
    </row>
    <row r="37" spans="1:12" ht="14.25" customHeight="1" x14ac:dyDescent="0.35">
      <c r="A37" s="71" t="s">
        <v>813</v>
      </c>
      <c r="B37" s="40">
        <v>2</v>
      </c>
      <c r="C37" s="40"/>
      <c r="D37" s="63"/>
      <c r="E37" s="40"/>
      <c r="F37" s="41" t="e">
        <f>+VLOOKUP(E37,Participants!$A$1:$F$798,2,FALSE)</f>
        <v>#N/A</v>
      </c>
      <c r="G37" s="41" t="e">
        <f>+VLOOKUP(E37,Participants!$A$1:$F$798,4,FALSE)</f>
        <v>#N/A</v>
      </c>
      <c r="H37" s="41" t="e">
        <f>+VLOOKUP(E37,Participants!$A$1:$F$798,5,FALSE)</f>
        <v>#N/A</v>
      </c>
      <c r="I37" s="41" t="e">
        <f>+VLOOKUP(E37,Participants!$A$1:$F$798,3,FALSE)</f>
        <v>#N/A</v>
      </c>
      <c r="J37" s="41" t="e">
        <f>+VLOOKUP(E37,Participants!$A$1:$G$798,7,FALSE)</f>
        <v>#N/A</v>
      </c>
      <c r="K37" s="41"/>
      <c r="L37" s="41"/>
    </row>
    <row r="38" spans="1:12" ht="14.25" customHeight="1" x14ac:dyDescent="0.35">
      <c r="A38" s="71" t="s">
        <v>813</v>
      </c>
      <c r="B38" s="40">
        <v>2</v>
      </c>
      <c r="C38" s="40"/>
      <c r="D38" s="63"/>
      <c r="E38" s="40"/>
      <c r="F38" s="41" t="e">
        <f>+VLOOKUP(E38,Participants!$A$1:$F$798,2,FALSE)</f>
        <v>#N/A</v>
      </c>
      <c r="G38" s="41" t="e">
        <f>+VLOOKUP(E38,Participants!$A$1:$F$798,4,FALSE)</f>
        <v>#N/A</v>
      </c>
      <c r="H38" s="41" t="e">
        <f>+VLOOKUP(E38,Participants!$A$1:$F$798,5,FALSE)</f>
        <v>#N/A</v>
      </c>
      <c r="I38" s="41" t="e">
        <f>+VLOOKUP(E38,Participants!$A$1:$F$798,3,FALSE)</f>
        <v>#N/A</v>
      </c>
      <c r="J38" s="41" t="e">
        <f>+VLOOKUP(E38,Participants!$A$1:$G$798,7,FALSE)</f>
        <v>#N/A</v>
      </c>
      <c r="K38" s="41"/>
      <c r="L38" s="41"/>
    </row>
    <row r="39" spans="1:12" ht="14.25" customHeight="1" x14ac:dyDescent="0.35">
      <c r="A39" s="71" t="s">
        <v>813</v>
      </c>
      <c r="B39" s="40">
        <v>2</v>
      </c>
      <c r="C39" s="40"/>
      <c r="D39" s="63"/>
      <c r="E39" s="40"/>
      <c r="F39" s="41" t="e">
        <f>+VLOOKUP(E39,Participants!$A$1:$F$798,2,FALSE)</f>
        <v>#N/A</v>
      </c>
      <c r="G39" s="41" t="e">
        <f>+VLOOKUP(E39,Participants!$A$1:$F$798,4,FALSE)</f>
        <v>#N/A</v>
      </c>
      <c r="H39" s="41" t="e">
        <f>+VLOOKUP(E39,Participants!$A$1:$F$798,5,FALSE)</f>
        <v>#N/A</v>
      </c>
      <c r="I39" s="41" t="e">
        <f>+VLOOKUP(E39,Participants!$A$1:$F$798,3,FALSE)</f>
        <v>#N/A</v>
      </c>
      <c r="J39" s="41" t="e">
        <f>+VLOOKUP(E39,Participants!$A$1:$G$798,7,FALSE)</f>
        <v>#N/A</v>
      </c>
      <c r="K39" s="41"/>
      <c r="L39" s="41"/>
    </row>
    <row r="40" spans="1:12" ht="14.25" customHeight="1" x14ac:dyDescent="0.35">
      <c r="A40" s="71" t="s">
        <v>813</v>
      </c>
      <c r="B40" s="40">
        <v>2</v>
      </c>
      <c r="C40" s="40"/>
      <c r="D40" s="63"/>
      <c r="E40" s="40"/>
      <c r="F40" s="41" t="e">
        <f>+VLOOKUP(E40,Participants!$A$1:$F$798,2,FALSE)</f>
        <v>#N/A</v>
      </c>
      <c r="G40" s="41" t="e">
        <f>+VLOOKUP(E40,Participants!$A$1:$F$798,4,FALSE)</f>
        <v>#N/A</v>
      </c>
      <c r="H40" s="41" t="e">
        <f>+VLOOKUP(E40,Participants!$A$1:$F$798,5,FALSE)</f>
        <v>#N/A</v>
      </c>
      <c r="I40" s="41" t="e">
        <f>+VLOOKUP(E40,Participants!$A$1:$F$798,3,FALSE)</f>
        <v>#N/A</v>
      </c>
      <c r="J40" s="41" t="e">
        <f>+VLOOKUP(E40,Participants!$A$1:$G$798,7,FALSE)</f>
        <v>#N/A</v>
      </c>
      <c r="K40" s="41"/>
      <c r="L40" s="41"/>
    </row>
    <row r="41" spans="1:12" ht="14.25" customHeight="1" x14ac:dyDescent="0.35">
      <c r="A41" s="71" t="s">
        <v>813</v>
      </c>
      <c r="B41" s="40">
        <v>2</v>
      </c>
      <c r="C41" s="40"/>
      <c r="D41" s="63"/>
      <c r="E41" s="40"/>
      <c r="F41" s="41" t="e">
        <f>+VLOOKUP(E41,Participants!$A$1:$F$798,2,FALSE)</f>
        <v>#N/A</v>
      </c>
      <c r="G41" s="41" t="e">
        <f>+VLOOKUP(E41,Participants!$A$1:$F$798,4,FALSE)</f>
        <v>#N/A</v>
      </c>
      <c r="H41" s="41" t="e">
        <f>+VLOOKUP(E41,Participants!$A$1:$F$798,5,FALSE)</f>
        <v>#N/A</v>
      </c>
      <c r="I41" s="41" t="e">
        <f>+VLOOKUP(E41,Participants!$A$1:$F$798,3,FALSE)</f>
        <v>#N/A</v>
      </c>
      <c r="J41" s="41" t="e">
        <f>+VLOOKUP(E41,Participants!$A$1:$G$798,7,FALSE)</f>
        <v>#N/A</v>
      </c>
      <c r="K41" s="41"/>
      <c r="L41" s="41"/>
    </row>
    <row r="42" spans="1:12" ht="14.25" customHeight="1" x14ac:dyDescent="0.35">
      <c r="A42" s="71" t="s">
        <v>813</v>
      </c>
      <c r="B42" s="40">
        <v>2</v>
      </c>
      <c r="C42" s="40"/>
      <c r="D42" s="63"/>
      <c r="E42" s="40"/>
      <c r="F42" s="41" t="e">
        <f>+VLOOKUP(E42,Participants!$A$1:$F$798,2,FALSE)</f>
        <v>#N/A</v>
      </c>
      <c r="G42" s="41" t="e">
        <f>+VLOOKUP(E42,Participants!$A$1:$F$798,4,FALSE)</f>
        <v>#N/A</v>
      </c>
      <c r="H42" s="41" t="e">
        <f>+VLOOKUP(E42,Participants!$A$1:$F$798,5,FALSE)</f>
        <v>#N/A</v>
      </c>
      <c r="I42" s="41" t="e">
        <f>+VLOOKUP(E42,Participants!$A$1:$F$798,3,FALSE)</f>
        <v>#N/A</v>
      </c>
      <c r="J42" s="41" t="e">
        <f>+VLOOKUP(E42,Participants!$A$1:$G$798,7,FALSE)</f>
        <v>#N/A</v>
      </c>
      <c r="K42" s="41"/>
      <c r="L42" s="41"/>
    </row>
    <row r="43" spans="1:12" ht="14.25" customHeight="1" x14ac:dyDescent="0.35">
      <c r="A43" s="71" t="s">
        <v>813</v>
      </c>
      <c r="B43" s="40">
        <v>2</v>
      </c>
      <c r="C43" s="40"/>
      <c r="D43" s="63"/>
      <c r="E43" s="40"/>
      <c r="F43" s="41" t="e">
        <f>+VLOOKUP(E43,Participants!$A$1:$F$798,2,FALSE)</f>
        <v>#N/A</v>
      </c>
      <c r="G43" s="41" t="e">
        <f>+VLOOKUP(E43,Participants!$A$1:$F$798,4,FALSE)</f>
        <v>#N/A</v>
      </c>
      <c r="H43" s="41" t="e">
        <f>+VLOOKUP(E43,Participants!$A$1:$F$798,5,FALSE)</f>
        <v>#N/A</v>
      </c>
      <c r="I43" s="41" t="e">
        <f>+VLOOKUP(E43,Participants!$A$1:$F$798,3,FALSE)</f>
        <v>#N/A</v>
      </c>
      <c r="J43" s="41" t="e">
        <f>+VLOOKUP(E43,Participants!$A$1:$G$798,7,FALSE)</f>
        <v>#N/A</v>
      </c>
      <c r="K43" s="41"/>
      <c r="L43" s="41"/>
    </row>
    <row r="44" spans="1:12" ht="14.25" customHeight="1" x14ac:dyDescent="0.35">
      <c r="A44" s="71" t="s">
        <v>813</v>
      </c>
      <c r="B44" s="40">
        <v>2</v>
      </c>
      <c r="C44" s="40"/>
      <c r="D44" s="63"/>
      <c r="E44" s="40"/>
      <c r="F44" s="41" t="e">
        <f>+VLOOKUP(E44,Participants!$A$1:$F$798,2,FALSE)</f>
        <v>#N/A</v>
      </c>
      <c r="G44" s="41" t="e">
        <f>+VLOOKUP(E44,Participants!$A$1:$F$798,4,FALSE)</f>
        <v>#N/A</v>
      </c>
      <c r="H44" s="41" t="e">
        <f>+VLOOKUP(E44,Participants!$A$1:$F$798,5,FALSE)</f>
        <v>#N/A</v>
      </c>
      <c r="I44" s="41" t="e">
        <f>+VLOOKUP(E44,Participants!$A$1:$F$798,3,FALSE)</f>
        <v>#N/A</v>
      </c>
      <c r="J44" s="41" t="e">
        <f>+VLOOKUP(E44,Participants!$A$1:$G$798,7,FALSE)</f>
        <v>#N/A</v>
      </c>
      <c r="K44" s="41"/>
      <c r="L44" s="41"/>
    </row>
    <row r="45" spans="1:12" ht="14.25" customHeight="1" x14ac:dyDescent="0.35">
      <c r="A45" s="71" t="s">
        <v>813</v>
      </c>
      <c r="B45" s="40">
        <v>2</v>
      </c>
      <c r="C45" s="40"/>
      <c r="D45" s="63"/>
      <c r="E45" s="40"/>
      <c r="F45" s="41" t="e">
        <f>+VLOOKUP(E45,Participants!$A$1:$F$798,2,FALSE)</f>
        <v>#N/A</v>
      </c>
      <c r="G45" s="41" t="e">
        <f>+VLOOKUP(E45,Participants!$A$1:$F$798,4,FALSE)</f>
        <v>#N/A</v>
      </c>
      <c r="H45" s="41" t="e">
        <f>+VLOOKUP(E45,Participants!$A$1:$F$798,5,FALSE)</f>
        <v>#N/A</v>
      </c>
      <c r="I45" s="41" t="e">
        <f>+VLOOKUP(E45,Participants!$A$1:$F$798,3,FALSE)</f>
        <v>#N/A</v>
      </c>
      <c r="J45" s="41" t="e">
        <f>+VLOOKUP(E45,Participants!$A$1:$G$798,7,FALSE)</f>
        <v>#N/A</v>
      </c>
      <c r="K45" s="41"/>
      <c r="L45" s="41"/>
    </row>
    <row r="46" spans="1:12" ht="14.25" customHeight="1" x14ac:dyDescent="0.35">
      <c r="A46" s="71" t="s">
        <v>813</v>
      </c>
      <c r="B46" s="40">
        <v>2</v>
      </c>
      <c r="C46" s="40"/>
      <c r="D46" s="63"/>
      <c r="E46" s="40"/>
      <c r="F46" s="41" t="e">
        <f>+VLOOKUP(E46,Participants!$A$1:$F$798,2,FALSE)</f>
        <v>#N/A</v>
      </c>
      <c r="G46" s="41" t="e">
        <f>+VLOOKUP(E46,Participants!$A$1:$F$798,4,FALSE)</f>
        <v>#N/A</v>
      </c>
      <c r="H46" s="41" t="e">
        <f>+VLOOKUP(E46,Participants!$A$1:$F$798,5,FALSE)</f>
        <v>#N/A</v>
      </c>
      <c r="I46" s="41" t="e">
        <f>+VLOOKUP(E46,Participants!$A$1:$F$798,3,FALSE)</f>
        <v>#N/A</v>
      </c>
      <c r="J46" s="41" t="e">
        <f>+VLOOKUP(E46,Participants!$A$1:$G$798,7,FALSE)</f>
        <v>#N/A</v>
      </c>
      <c r="K46" s="41"/>
      <c r="L46" s="41"/>
    </row>
    <row r="47" spans="1:12" ht="14.25" customHeight="1" x14ac:dyDescent="0.35">
      <c r="A47" s="71" t="s">
        <v>813</v>
      </c>
      <c r="B47" s="40">
        <v>2</v>
      </c>
      <c r="C47" s="40"/>
      <c r="D47" s="63"/>
      <c r="E47" s="40"/>
      <c r="F47" s="41" t="e">
        <f>+VLOOKUP(E47,Participants!$A$1:$F$798,2,FALSE)</f>
        <v>#N/A</v>
      </c>
      <c r="G47" s="41" t="e">
        <f>+VLOOKUP(E47,Participants!$A$1:$F$798,4,FALSE)</f>
        <v>#N/A</v>
      </c>
      <c r="H47" s="41" t="e">
        <f>+VLOOKUP(E47,Participants!$A$1:$F$798,5,FALSE)</f>
        <v>#N/A</v>
      </c>
      <c r="I47" s="41" t="e">
        <f>+VLOOKUP(E47,Participants!$A$1:$F$798,3,FALSE)</f>
        <v>#N/A</v>
      </c>
      <c r="J47" s="41" t="e">
        <f>+VLOOKUP(E47,Participants!$A$1:$G$798,7,FALSE)</f>
        <v>#N/A</v>
      </c>
      <c r="K47" s="41"/>
      <c r="L47" s="41"/>
    </row>
    <row r="48" spans="1:12" ht="14.25" customHeight="1" x14ac:dyDescent="0.35">
      <c r="A48" s="71" t="s">
        <v>813</v>
      </c>
      <c r="B48" s="40">
        <v>2</v>
      </c>
      <c r="C48" s="40"/>
      <c r="D48" s="63"/>
      <c r="E48" s="40"/>
      <c r="F48" s="41" t="e">
        <f>+VLOOKUP(E48,Participants!$A$1:$F$798,2,FALSE)</f>
        <v>#N/A</v>
      </c>
      <c r="G48" s="41" t="e">
        <f>+VLOOKUP(E48,Participants!$A$1:$F$798,4,FALSE)</f>
        <v>#N/A</v>
      </c>
      <c r="H48" s="41" t="e">
        <f>+VLOOKUP(E48,Participants!$A$1:$F$798,5,FALSE)</f>
        <v>#N/A</v>
      </c>
      <c r="I48" s="41" t="e">
        <f>+VLOOKUP(E48,Participants!$A$1:$F$798,3,FALSE)</f>
        <v>#N/A</v>
      </c>
      <c r="J48" s="41" t="e">
        <f>+VLOOKUP(E48,Participants!$A$1:$G$798,7,FALSE)</f>
        <v>#N/A</v>
      </c>
      <c r="K48" s="41"/>
      <c r="L48" s="41"/>
    </row>
    <row r="49" spans="1:26" ht="14.25" customHeight="1" x14ac:dyDescent="0.35">
      <c r="A49" s="71" t="s">
        <v>813</v>
      </c>
      <c r="B49" s="40">
        <v>2</v>
      </c>
      <c r="C49" s="40"/>
      <c r="D49" s="63"/>
      <c r="E49" s="40"/>
      <c r="F49" s="41" t="e">
        <f>+VLOOKUP(E49,Participants!$A$1:$F$798,2,FALSE)</f>
        <v>#N/A</v>
      </c>
      <c r="G49" s="41" t="e">
        <f>+VLOOKUP(E49,Participants!$A$1:$F$798,4,FALSE)</f>
        <v>#N/A</v>
      </c>
      <c r="H49" s="41" t="e">
        <f>+VLOOKUP(E49,Participants!$A$1:$F$798,5,FALSE)</f>
        <v>#N/A</v>
      </c>
      <c r="I49" s="41" t="e">
        <f>+VLOOKUP(E49,Participants!$A$1:$F$798,3,FALSE)</f>
        <v>#N/A</v>
      </c>
      <c r="J49" s="41" t="e">
        <f>+VLOOKUP(E49,Participants!$A$1:$G$798,7,FALSE)</f>
        <v>#N/A</v>
      </c>
      <c r="K49" s="41"/>
      <c r="L49" s="41"/>
    </row>
    <row r="50" spans="1:26" ht="14.25" customHeight="1" x14ac:dyDescent="0.35">
      <c r="A50" s="71" t="s">
        <v>813</v>
      </c>
      <c r="B50" s="40">
        <v>2</v>
      </c>
      <c r="C50" s="40"/>
      <c r="D50" s="63"/>
      <c r="E50" s="40"/>
      <c r="F50" s="41" t="e">
        <f>+VLOOKUP(E50,Participants!$A$1:$F$798,2,FALSE)</f>
        <v>#N/A</v>
      </c>
      <c r="G50" s="41" t="e">
        <f>+VLOOKUP(E50,Participants!$A$1:$F$798,4,FALSE)</f>
        <v>#N/A</v>
      </c>
      <c r="H50" s="41" t="e">
        <f>+VLOOKUP(E50,Participants!$A$1:$F$798,5,FALSE)</f>
        <v>#N/A</v>
      </c>
      <c r="I50" s="41" t="e">
        <f>+VLOOKUP(E50,Participants!$A$1:$F$798,3,FALSE)</f>
        <v>#N/A</v>
      </c>
      <c r="J50" s="41" t="e">
        <f>+VLOOKUP(E50,Participants!$A$1:$G$798,7,FALSE)</f>
        <v>#N/A</v>
      </c>
      <c r="K50" s="41"/>
      <c r="L50" s="41"/>
    </row>
    <row r="51" spans="1:26" ht="14.25" customHeight="1" x14ac:dyDescent="0.35">
      <c r="A51" s="71" t="s">
        <v>813</v>
      </c>
      <c r="B51" s="40">
        <v>2</v>
      </c>
      <c r="C51" s="40"/>
      <c r="D51" s="63"/>
      <c r="E51" s="40"/>
      <c r="F51" s="41" t="e">
        <f>+VLOOKUP(E51,Participants!$A$1:$F$798,2,FALSE)</f>
        <v>#N/A</v>
      </c>
      <c r="G51" s="41" t="e">
        <f>+VLOOKUP(E51,Participants!$A$1:$F$798,4,FALSE)</f>
        <v>#N/A</v>
      </c>
      <c r="H51" s="41" t="e">
        <f>+VLOOKUP(E51,Participants!$A$1:$F$798,5,FALSE)</f>
        <v>#N/A</v>
      </c>
      <c r="I51" s="41" t="e">
        <f>+VLOOKUP(E51,Participants!$A$1:$F$798,3,FALSE)</f>
        <v>#N/A</v>
      </c>
      <c r="J51" s="41" t="e">
        <f>+VLOOKUP(E51,Participants!$A$1:$G$798,7,FALSE)</f>
        <v>#N/A</v>
      </c>
      <c r="K51" s="41"/>
      <c r="L51" s="41"/>
    </row>
    <row r="52" spans="1:26" ht="14.25" customHeight="1" x14ac:dyDescent="0.35">
      <c r="A52" s="71" t="s">
        <v>813</v>
      </c>
      <c r="B52" s="40">
        <v>2</v>
      </c>
      <c r="C52" s="40"/>
      <c r="D52" s="63"/>
      <c r="E52" s="40"/>
      <c r="F52" s="41" t="e">
        <f>+VLOOKUP(E52,Participants!$A$1:$F$798,2,FALSE)</f>
        <v>#N/A</v>
      </c>
      <c r="G52" s="41" t="e">
        <f>+VLOOKUP(E52,Participants!$A$1:$F$798,4,FALSE)</f>
        <v>#N/A</v>
      </c>
      <c r="H52" s="41" t="e">
        <f>+VLOOKUP(E52,Participants!$A$1:$F$798,5,FALSE)</f>
        <v>#N/A</v>
      </c>
      <c r="I52" s="41" t="e">
        <f>+VLOOKUP(E52,Participants!$A$1:$F$798,3,FALSE)</f>
        <v>#N/A</v>
      </c>
      <c r="J52" s="41" t="e">
        <f>+VLOOKUP(E52,Participants!$A$1:$G$798,7,FALSE)</f>
        <v>#N/A</v>
      </c>
      <c r="K52" s="41"/>
      <c r="L52" s="41"/>
    </row>
    <row r="53" spans="1:26" ht="14.25" customHeight="1" x14ac:dyDescent="0.35">
      <c r="A53" s="71" t="s">
        <v>813</v>
      </c>
      <c r="B53" s="40">
        <v>2</v>
      </c>
      <c r="C53" s="40"/>
      <c r="D53" s="63"/>
      <c r="E53" s="40"/>
      <c r="F53" s="41" t="e">
        <f>+VLOOKUP(E53,Participants!$A$1:$F$798,2,FALSE)</f>
        <v>#N/A</v>
      </c>
      <c r="G53" s="41" t="e">
        <f>+VLOOKUP(E53,Participants!$A$1:$F$798,4,FALSE)</f>
        <v>#N/A</v>
      </c>
      <c r="H53" s="41" t="e">
        <f>+VLOOKUP(E53,Participants!$A$1:$F$798,5,FALSE)</f>
        <v>#N/A</v>
      </c>
      <c r="I53" s="41" t="e">
        <f>+VLOOKUP(E53,Participants!$A$1:$F$798,3,FALSE)</f>
        <v>#N/A</v>
      </c>
      <c r="J53" s="41" t="e">
        <f>+VLOOKUP(E53,Participants!$A$1:$G$798,7,FALSE)</f>
        <v>#N/A</v>
      </c>
      <c r="K53" s="41"/>
      <c r="L53" s="41"/>
    </row>
    <row r="54" spans="1:26" ht="14.25" customHeight="1" x14ac:dyDescent="0.25">
      <c r="B54" s="77"/>
      <c r="E54" s="46"/>
    </row>
    <row r="55" spans="1:26" ht="14.25" customHeight="1" x14ac:dyDescent="0.25">
      <c r="B55" s="77"/>
      <c r="E55" s="46"/>
    </row>
    <row r="56" spans="1:26" ht="14.25" customHeight="1" x14ac:dyDescent="0.25">
      <c r="B56" s="77"/>
      <c r="E56" s="46"/>
    </row>
    <row r="57" spans="1:26" ht="14.25" customHeight="1" x14ac:dyDescent="0.25">
      <c r="B57" s="77"/>
      <c r="E57" s="46"/>
    </row>
    <row r="58" spans="1:26" ht="14.25" customHeight="1" x14ac:dyDescent="0.25">
      <c r="B58" s="77"/>
      <c r="E58" s="46"/>
    </row>
    <row r="59" spans="1:26" ht="14.25" customHeight="1" x14ac:dyDescent="0.25">
      <c r="B59" s="47" t="s">
        <v>155</v>
      </c>
      <c r="C59" s="47" t="s">
        <v>754</v>
      </c>
      <c r="D59" s="47" t="s">
        <v>15</v>
      </c>
      <c r="E59" s="47" t="s">
        <v>18</v>
      </c>
      <c r="F59" s="47" t="s">
        <v>10</v>
      </c>
      <c r="G59" s="47" t="s">
        <v>26</v>
      </c>
      <c r="H59" s="47" t="s">
        <v>21</v>
      </c>
      <c r="I59" s="47" t="s">
        <v>771</v>
      </c>
      <c r="J59" s="47" t="s">
        <v>772</v>
      </c>
      <c r="K59" s="47" t="s">
        <v>32</v>
      </c>
      <c r="L59" s="47" t="s">
        <v>35</v>
      </c>
      <c r="M59" s="47" t="s">
        <v>53</v>
      </c>
      <c r="N59" s="47" t="s">
        <v>41</v>
      </c>
      <c r="O59" s="47" t="s">
        <v>47</v>
      </c>
      <c r="P59" s="47" t="s">
        <v>62</v>
      </c>
      <c r="Q59" s="47" t="s">
        <v>56</v>
      </c>
      <c r="R59" s="47" t="s">
        <v>773</v>
      </c>
      <c r="S59" s="47" t="s">
        <v>65</v>
      </c>
      <c r="T59" s="47" t="s">
        <v>70</v>
      </c>
      <c r="U59" s="47" t="s">
        <v>526</v>
      </c>
      <c r="V59" s="47" t="s">
        <v>669</v>
      </c>
      <c r="W59" s="47" t="s">
        <v>774</v>
      </c>
      <c r="X59" s="47" t="s">
        <v>696</v>
      </c>
      <c r="Y59" s="47" t="s">
        <v>44</v>
      </c>
      <c r="Z59" s="48" t="s">
        <v>775</v>
      </c>
    </row>
    <row r="60" spans="1:26" ht="14.25" customHeight="1" x14ac:dyDescent="0.25">
      <c r="A60" s="8" t="s">
        <v>106</v>
      </c>
      <c r="B60" s="35">
        <f t="shared" ref="B60:Y60" si="2">+SUMIFS($L$2:$L$53,$J$2:$J$53,$A60,$G$2:$G$53,B$59)</f>
        <v>0</v>
      </c>
      <c r="C60" s="35">
        <f t="shared" si="2"/>
        <v>0</v>
      </c>
      <c r="D60" s="35">
        <f t="shared" si="2"/>
        <v>0</v>
      </c>
      <c r="E60" s="35">
        <f t="shared" si="2"/>
        <v>0</v>
      </c>
      <c r="F60" s="35">
        <f t="shared" si="2"/>
        <v>10</v>
      </c>
      <c r="G60" s="35">
        <f t="shared" si="2"/>
        <v>0</v>
      </c>
      <c r="H60" s="35">
        <f t="shared" si="2"/>
        <v>0</v>
      </c>
      <c r="I60" s="35">
        <f t="shared" si="2"/>
        <v>0</v>
      </c>
      <c r="J60" s="35">
        <f t="shared" si="2"/>
        <v>0</v>
      </c>
      <c r="K60" s="35">
        <f t="shared" si="2"/>
        <v>0</v>
      </c>
      <c r="L60" s="35">
        <f t="shared" si="2"/>
        <v>0</v>
      </c>
      <c r="M60" s="35">
        <f t="shared" si="2"/>
        <v>0</v>
      </c>
      <c r="N60" s="35">
        <f t="shared" si="2"/>
        <v>0</v>
      </c>
      <c r="O60" s="35">
        <f t="shared" si="2"/>
        <v>0</v>
      </c>
      <c r="P60" s="35">
        <f t="shared" si="2"/>
        <v>0</v>
      </c>
      <c r="Q60" s="35">
        <f t="shared" si="2"/>
        <v>0</v>
      </c>
      <c r="R60" s="35">
        <f t="shared" si="2"/>
        <v>0</v>
      </c>
      <c r="S60" s="35">
        <f t="shared" si="2"/>
        <v>0</v>
      </c>
      <c r="T60" s="35">
        <f t="shared" si="2"/>
        <v>0</v>
      </c>
      <c r="U60" s="35">
        <f t="shared" si="2"/>
        <v>0</v>
      </c>
      <c r="V60" s="35">
        <f t="shared" si="2"/>
        <v>0</v>
      </c>
      <c r="W60" s="35">
        <f t="shared" si="2"/>
        <v>0</v>
      </c>
      <c r="X60" s="35">
        <f t="shared" si="2"/>
        <v>0</v>
      </c>
      <c r="Y60" s="35">
        <f t="shared" si="2"/>
        <v>0</v>
      </c>
      <c r="Z60" s="35">
        <f t="shared" ref="Z60:Z63" si="3">SUM(B60:Y60)</f>
        <v>10</v>
      </c>
    </row>
    <row r="61" spans="1:26" ht="14.25" customHeight="1" x14ac:dyDescent="0.25">
      <c r="A61" s="8" t="s">
        <v>92</v>
      </c>
      <c r="B61" s="35">
        <f t="shared" ref="B61:Y61" si="4">+SUMIFS($L$2:$L$53,$J$2:$J$53,$A61,$G$2:$G$53,B$59)</f>
        <v>6</v>
      </c>
      <c r="C61" s="35">
        <f t="shared" si="4"/>
        <v>0</v>
      </c>
      <c r="D61" s="35">
        <f t="shared" si="4"/>
        <v>0</v>
      </c>
      <c r="E61" s="35">
        <f t="shared" si="4"/>
        <v>0</v>
      </c>
      <c r="F61" s="35">
        <f t="shared" si="4"/>
        <v>0</v>
      </c>
      <c r="G61" s="35">
        <f t="shared" si="4"/>
        <v>0</v>
      </c>
      <c r="H61" s="35">
        <f t="shared" si="4"/>
        <v>8</v>
      </c>
      <c r="I61" s="35">
        <f t="shared" si="4"/>
        <v>0</v>
      </c>
      <c r="J61" s="35">
        <f t="shared" si="4"/>
        <v>0</v>
      </c>
      <c r="K61" s="35">
        <f t="shared" si="4"/>
        <v>0</v>
      </c>
      <c r="L61" s="35">
        <f t="shared" si="4"/>
        <v>0</v>
      </c>
      <c r="M61" s="35">
        <f t="shared" si="4"/>
        <v>10</v>
      </c>
      <c r="N61" s="35">
        <f t="shared" si="4"/>
        <v>0</v>
      </c>
      <c r="O61" s="35">
        <f t="shared" si="4"/>
        <v>0</v>
      </c>
      <c r="P61" s="35">
        <f t="shared" si="4"/>
        <v>0</v>
      </c>
      <c r="Q61" s="35">
        <f t="shared" si="4"/>
        <v>0</v>
      </c>
      <c r="R61" s="35">
        <f t="shared" si="4"/>
        <v>0</v>
      </c>
      <c r="S61" s="35">
        <f t="shared" si="4"/>
        <v>5</v>
      </c>
      <c r="T61" s="35">
        <f t="shared" si="4"/>
        <v>0</v>
      </c>
      <c r="U61" s="35">
        <f t="shared" si="4"/>
        <v>0</v>
      </c>
      <c r="V61" s="35">
        <f t="shared" si="4"/>
        <v>0</v>
      </c>
      <c r="W61" s="35">
        <f t="shared" si="4"/>
        <v>0</v>
      </c>
      <c r="X61" s="35">
        <f t="shared" si="4"/>
        <v>0</v>
      </c>
      <c r="Y61" s="35">
        <f t="shared" si="4"/>
        <v>0</v>
      </c>
      <c r="Z61" s="35">
        <f t="shared" si="3"/>
        <v>29</v>
      </c>
    </row>
    <row r="62" spans="1:26" ht="14.25" customHeight="1" x14ac:dyDescent="0.25">
      <c r="A62" s="8" t="s">
        <v>131</v>
      </c>
      <c r="B62" s="35">
        <f t="shared" ref="B62:Y62" si="5">+SUMIFS($L$2:$L$53,$J$2:$J$53,$A62,$G$2:$G$53,B$59)</f>
        <v>0</v>
      </c>
      <c r="C62" s="35">
        <f t="shared" si="5"/>
        <v>0</v>
      </c>
      <c r="D62" s="35">
        <f t="shared" si="5"/>
        <v>0</v>
      </c>
      <c r="E62" s="35">
        <f t="shared" si="5"/>
        <v>0</v>
      </c>
      <c r="F62" s="35">
        <f t="shared" si="5"/>
        <v>23</v>
      </c>
      <c r="G62" s="35">
        <f t="shared" si="5"/>
        <v>0</v>
      </c>
      <c r="H62" s="35">
        <f t="shared" si="5"/>
        <v>0</v>
      </c>
      <c r="I62" s="35">
        <f t="shared" si="5"/>
        <v>0</v>
      </c>
      <c r="J62" s="35">
        <f t="shared" si="5"/>
        <v>0</v>
      </c>
      <c r="K62" s="35">
        <f t="shared" si="5"/>
        <v>0</v>
      </c>
      <c r="L62" s="35">
        <f t="shared" si="5"/>
        <v>0</v>
      </c>
      <c r="M62" s="35">
        <f t="shared" si="5"/>
        <v>9</v>
      </c>
      <c r="N62" s="35">
        <f t="shared" si="5"/>
        <v>0</v>
      </c>
      <c r="O62" s="35">
        <f t="shared" si="5"/>
        <v>0</v>
      </c>
      <c r="P62" s="35">
        <f t="shared" si="5"/>
        <v>0</v>
      </c>
      <c r="Q62" s="35">
        <f t="shared" si="5"/>
        <v>0</v>
      </c>
      <c r="R62" s="35">
        <f t="shared" si="5"/>
        <v>0</v>
      </c>
      <c r="S62" s="35">
        <f t="shared" si="5"/>
        <v>6</v>
      </c>
      <c r="T62" s="35">
        <f t="shared" si="5"/>
        <v>0</v>
      </c>
      <c r="U62" s="35">
        <f t="shared" si="5"/>
        <v>0</v>
      </c>
      <c r="V62" s="35">
        <f t="shared" si="5"/>
        <v>0</v>
      </c>
      <c r="W62" s="35">
        <f t="shared" si="5"/>
        <v>0</v>
      </c>
      <c r="X62" s="35">
        <f t="shared" si="5"/>
        <v>0</v>
      </c>
      <c r="Y62" s="35">
        <f t="shared" si="5"/>
        <v>0</v>
      </c>
      <c r="Z62" s="35">
        <f t="shared" si="3"/>
        <v>38</v>
      </c>
    </row>
    <row r="63" spans="1:26" ht="14.25" customHeight="1" x14ac:dyDescent="0.25">
      <c r="A63" s="8" t="s">
        <v>118</v>
      </c>
      <c r="B63" s="35">
        <f t="shared" ref="B63:Y63" si="6">+SUMIFS($L$2:$L$53,$J$2:$J$53,$A63,$G$2:$G$53,B$59)</f>
        <v>6</v>
      </c>
      <c r="C63" s="35">
        <f t="shared" si="6"/>
        <v>0</v>
      </c>
      <c r="D63" s="35">
        <f t="shared" si="6"/>
        <v>0</v>
      </c>
      <c r="E63" s="35">
        <f t="shared" si="6"/>
        <v>0</v>
      </c>
      <c r="F63" s="35">
        <f t="shared" si="6"/>
        <v>9</v>
      </c>
      <c r="G63" s="35">
        <f t="shared" si="6"/>
        <v>0</v>
      </c>
      <c r="H63" s="35">
        <f t="shared" si="6"/>
        <v>0</v>
      </c>
      <c r="I63" s="35">
        <f t="shared" si="6"/>
        <v>0</v>
      </c>
      <c r="J63" s="35">
        <f t="shared" si="6"/>
        <v>0</v>
      </c>
      <c r="K63" s="35">
        <f t="shared" si="6"/>
        <v>0</v>
      </c>
      <c r="L63" s="35">
        <f t="shared" si="6"/>
        <v>0</v>
      </c>
      <c r="M63" s="35">
        <f t="shared" si="6"/>
        <v>10</v>
      </c>
      <c r="N63" s="35">
        <f t="shared" si="6"/>
        <v>0</v>
      </c>
      <c r="O63" s="35">
        <f t="shared" si="6"/>
        <v>0</v>
      </c>
      <c r="P63" s="35">
        <f t="shared" si="6"/>
        <v>0</v>
      </c>
      <c r="Q63" s="35">
        <f t="shared" si="6"/>
        <v>0</v>
      </c>
      <c r="R63" s="35">
        <f t="shared" si="6"/>
        <v>0</v>
      </c>
      <c r="S63" s="35">
        <f t="shared" si="6"/>
        <v>0</v>
      </c>
      <c r="T63" s="35">
        <f t="shared" si="6"/>
        <v>0</v>
      </c>
      <c r="U63" s="35">
        <f t="shared" si="6"/>
        <v>8</v>
      </c>
      <c r="V63" s="35">
        <f t="shared" si="6"/>
        <v>0</v>
      </c>
      <c r="W63" s="35">
        <f t="shared" si="6"/>
        <v>0</v>
      </c>
      <c r="X63" s="35">
        <f t="shared" si="6"/>
        <v>0</v>
      </c>
      <c r="Y63" s="35">
        <f t="shared" si="6"/>
        <v>0</v>
      </c>
      <c r="Z63" s="35">
        <f t="shared" si="3"/>
        <v>33</v>
      </c>
    </row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spans="1:24" ht="15.75" customHeight="1" x14ac:dyDescent="0.25"/>
    <row r="210" spans="1:24" ht="15.75" customHeight="1" x14ac:dyDescent="0.25"/>
    <row r="211" spans="1:24" ht="15.75" customHeight="1" x14ac:dyDescent="0.25"/>
    <row r="212" spans="1:24" ht="15.75" customHeight="1" x14ac:dyDescent="0.25"/>
    <row r="213" spans="1:24" ht="14.25" customHeight="1" x14ac:dyDescent="0.25">
      <c r="B213" s="74" t="s">
        <v>8</v>
      </c>
      <c r="C213" s="74" t="s">
        <v>787</v>
      </c>
      <c r="D213" s="74" t="s">
        <v>47</v>
      </c>
      <c r="E213" s="76" t="s">
        <v>59</v>
      </c>
      <c r="F213" s="74" t="s">
        <v>788</v>
      </c>
      <c r="G213" s="74" t="s">
        <v>789</v>
      </c>
      <c r="H213" s="74" t="s">
        <v>790</v>
      </c>
      <c r="I213" s="74" t="s">
        <v>791</v>
      </c>
      <c r="J213" s="74" t="s">
        <v>792</v>
      </c>
      <c r="K213" s="74" t="s">
        <v>793</v>
      </c>
      <c r="L213" s="74" t="s">
        <v>794</v>
      </c>
      <c r="M213" s="74" t="s">
        <v>795</v>
      </c>
      <c r="N213" s="74" t="s">
        <v>796</v>
      </c>
      <c r="O213" s="74" t="s">
        <v>38</v>
      </c>
      <c r="P213" s="74" t="s">
        <v>797</v>
      </c>
      <c r="Q213" s="74" t="s">
        <v>50</v>
      </c>
      <c r="R213" s="74" t="s">
        <v>79</v>
      </c>
      <c r="S213" s="74" t="s">
        <v>798</v>
      </c>
      <c r="T213" s="74" t="s">
        <v>799</v>
      </c>
      <c r="U213" s="74" t="s">
        <v>800</v>
      </c>
      <c r="V213" s="74" t="s">
        <v>801</v>
      </c>
      <c r="W213" s="74"/>
      <c r="X213" s="74" t="s">
        <v>802</v>
      </c>
    </row>
    <row r="214" spans="1:24" ht="14.25" customHeight="1" x14ac:dyDescent="0.25">
      <c r="A214" s="8" t="s">
        <v>803</v>
      </c>
      <c r="B214" s="77" t="e">
        <f t="shared" ref="B214:V214" si="7">+SUMIF(#REF!,B$213,#REF!)</f>
        <v>#REF!</v>
      </c>
      <c r="C214" s="8" t="e">
        <f t="shared" si="7"/>
        <v>#REF!</v>
      </c>
      <c r="D214" s="8" t="e">
        <f t="shared" si="7"/>
        <v>#REF!</v>
      </c>
      <c r="E214" s="8" t="e">
        <f t="shared" si="7"/>
        <v>#REF!</v>
      </c>
      <c r="F214" s="8" t="e">
        <f t="shared" si="7"/>
        <v>#REF!</v>
      </c>
      <c r="G214" s="8" t="e">
        <f t="shared" si="7"/>
        <v>#REF!</v>
      </c>
      <c r="H214" s="8" t="e">
        <f t="shared" si="7"/>
        <v>#REF!</v>
      </c>
      <c r="I214" s="8" t="e">
        <f t="shared" si="7"/>
        <v>#REF!</v>
      </c>
      <c r="J214" s="8" t="e">
        <f t="shared" si="7"/>
        <v>#REF!</v>
      </c>
      <c r="K214" s="8" t="e">
        <f t="shared" si="7"/>
        <v>#REF!</v>
      </c>
      <c r="L214" s="8" t="e">
        <f t="shared" si="7"/>
        <v>#REF!</v>
      </c>
      <c r="M214" s="8" t="e">
        <f t="shared" si="7"/>
        <v>#REF!</v>
      </c>
      <c r="N214" s="8" t="e">
        <f t="shared" si="7"/>
        <v>#REF!</v>
      </c>
      <c r="O214" s="8" t="e">
        <f t="shared" si="7"/>
        <v>#REF!</v>
      </c>
      <c r="P214" s="8" t="e">
        <f t="shared" si="7"/>
        <v>#REF!</v>
      </c>
      <c r="Q214" s="8" t="e">
        <f t="shared" si="7"/>
        <v>#REF!</v>
      </c>
      <c r="R214" s="8" t="e">
        <f t="shared" si="7"/>
        <v>#REF!</v>
      </c>
      <c r="S214" s="8" t="e">
        <f t="shared" si="7"/>
        <v>#REF!</v>
      </c>
      <c r="T214" s="8" t="e">
        <f t="shared" si="7"/>
        <v>#REF!</v>
      </c>
      <c r="U214" s="8" t="e">
        <f t="shared" si="7"/>
        <v>#REF!</v>
      </c>
      <c r="V214" s="8" t="e">
        <f t="shared" si="7"/>
        <v>#REF!</v>
      </c>
      <c r="W214" s="8"/>
      <c r="X214" s="8" t="e">
        <f>+SUMIF(#REF!,X$213,#REF!)</f>
        <v>#REF!</v>
      </c>
    </row>
    <row r="215" spans="1:24" ht="14.25" customHeight="1" x14ac:dyDescent="0.25">
      <c r="A215" s="8" t="s">
        <v>804</v>
      </c>
      <c r="B215" s="77">
        <f t="shared" ref="B215:V215" si="8">+SUMIF($G$2:$G$10,B$213,$L$2:$L$10)</f>
        <v>0</v>
      </c>
      <c r="C215" s="8">
        <f t="shared" si="8"/>
        <v>0</v>
      </c>
      <c r="D215" s="8">
        <f t="shared" si="8"/>
        <v>0</v>
      </c>
      <c r="E215" s="8">
        <f t="shared" si="8"/>
        <v>0</v>
      </c>
      <c r="F215" s="8">
        <f t="shared" si="8"/>
        <v>0</v>
      </c>
      <c r="G215" s="8">
        <f t="shared" si="8"/>
        <v>0</v>
      </c>
      <c r="H215" s="8">
        <f t="shared" si="8"/>
        <v>0</v>
      </c>
      <c r="I215" s="8">
        <f t="shared" si="8"/>
        <v>0</v>
      </c>
      <c r="J215" s="8">
        <f t="shared" si="8"/>
        <v>0</v>
      </c>
      <c r="K215" s="8">
        <f t="shared" si="8"/>
        <v>0</v>
      </c>
      <c r="L215" s="8">
        <f t="shared" si="8"/>
        <v>0</v>
      </c>
      <c r="M215" s="8">
        <f t="shared" si="8"/>
        <v>0</v>
      </c>
      <c r="N215" s="8">
        <f t="shared" si="8"/>
        <v>0</v>
      </c>
      <c r="O215" s="8">
        <f t="shared" si="8"/>
        <v>0</v>
      </c>
      <c r="P215" s="8">
        <f t="shared" si="8"/>
        <v>0</v>
      </c>
      <c r="Q215" s="8">
        <f t="shared" si="8"/>
        <v>0</v>
      </c>
      <c r="R215" s="8">
        <f t="shared" si="8"/>
        <v>0</v>
      </c>
      <c r="S215" s="8">
        <f t="shared" si="8"/>
        <v>0</v>
      </c>
      <c r="T215" s="8">
        <f t="shared" si="8"/>
        <v>0</v>
      </c>
      <c r="U215" s="8">
        <f t="shared" si="8"/>
        <v>0</v>
      </c>
      <c r="V215" s="8">
        <f t="shared" si="8"/>
        <v>0</v>
      </c>
      <c r="W215" s="8"/>
      <c r="X215" s="8">
        <f>+SUMIF($G$2:$G$10,X$213,$L$2:$L$10)</f>
        <v>0</v>
      </c>
    </row>
    <row r="216" spans="1:24" ht="14.25" customHeight="1" x14ac:dyDescent="0.25">
      <c r="A216" s="8" t="s">
        <v>805</v>
      </c>
      <c r="B216" s="77" t="e">
        <f t="shared" ref="B216:V216" si="9">+SUMIF(#REF!,B$213,#REF!)</f>
        <v>#REF!</v>
      </c>
      <c r="C216" s="8" t="e">
        <f t="shared" si="9"/>
        <v>#REF!</v>
      </c>
      <c r="D216" s="8" t="e">
        <f t="shared" si="9"/>
        <v>#REF!</v>
      </c>
      <c r="E216" s="8" t="e">
        <f t="shared" si="9"/>
        <v>#REF!</v>
      </c>
      <c r="F216" s="8" t="e">
        <f t="shared" si="9"/>
        <v>#REF!</v>
      </c>
      <c r="G216" s="8" t="e">
        <f t="shared" si="9"/>
        <v>#REF!</v>
      </c>
      <c r="H216" s="8" t="e">
        <f t="shared" si="9"/>
        <v>#REF!</v>
      </c>
      <c r="I216" s="8" t="e">
        <f t="shared" si="9"/>
        <v>#REF!</v>
      </c>
      <c r="J216" s="8" t="e">
        <f t="shared" si="9"/>
        <v>#REF!</v>
      </c>
      <c r="K216" s="8" t="e">
        <f t="shared" si="9"/>
        <v>#REF!</v>
      </c>
      <c r="L216" s="8" t="e">
        <f t="shared" si="9"/>
        <v>#REF!</v>
      </c>
      <c r="M216" s="8" t="e">
        <f t="shared" si="9"/>
        <v>#REF!</v>
      </c>
      <c r="N216" s="8" t="e">
        <f t="shared" si="9"/>
        <v>#REF!</v>
      </c>
      <c r="O216" s="8" t="e">
        <f t="shared" si="9"/>
        <v>#REF!</v>
      </c>
      <c r="P216" s="8" t="e">
        <f t="shared" si="9"/>
        <v>#REF!</v>
      </c>
      <c r="Q216" s="8" t="e">
        <f t="shared" si="9"/>
        <v>#REF!</v>
      </c>
      <c r="R216" s="8" t="e">
        <f t="shared" si="9"/>
        <v>#REF!</v>
      </c>
      <c r="S216" s="8" t="e">
        <f t="shared" si="9"/>
        <v>#REF!</v>
      </c>
      <c r="T216" s="8" t="e">
        <f t="shared" si="9"/>
        <v>#REF!</v>
      </c>
      <c r="U216" s="8" t="e">
        <f t="shared" si="9"/>
        <v>#REF!</v>
      </c>
      <c r="V216" s="8" t="e">
        <f t="shared" si="9"/>
        <v>#REF!</v>
      </c>
      <c r="W216" s="8"/>
      <c r="X216" s="8" t="e">
        <f>+SUMIF(#REF!,X$213,#REF!)</f>
        <v>#REF!</v>
      </c>
    </row>
    <row r="217" spans="1:24" ht="14.25" customHeight="1" x14ac:dyDescent="0.25">
      <c r="A217" s="8" t="s">
        <v>806</v>
      </c>
      <c r="B217" s="77">
        <f t="shared" ref="B217:V217" si="10">+SUMIF($G$11:$G$53,B$213,$L$11:$L$53)</f>
        <v>0</v>
      </c>
      <c r="C217" s="8">
        <f t="shared" si="10"/>
        <v>0</v>
      </c>
      <c r="D217" s="8">
        <f t="shared" si="10"/>
        <v>0</v>
      </c>
      <c r="E217" s="8">
        <f t="shared" si="10"/>
        <v>0</v>
      </c>
      <c r="F217" s="8">
        <f t="shared" si="10"/>
        <v>0</v>
      </c>
      <c r="G217" s="8">
        <f t="shared" si="10"/>
        <v>0</v>
      </c>
      <c r="H217" s="8">
        <f t="shared" si="10"/>
        <v>0</v>
      </c>
      <c r="I217" s="8">
        <f t="shared" si="10"/>
        <v>0</v>
      </c>
      <c r="J217" s="8">
        <f t="shared" si="10"/>
        <v>0</v>
      </c>
      <c r="K217" s="8">
        <f t="shared" si="10"/>
        <v>0</v>
      </c>
      <c r="L217" s="8">
        <f t="shared" si="10"/>
        <v>0</v>
      </c>
      <c r="M217" s="8">
        <f t="shared" si="10"/>
        <v>0</v>
      </c>
      <c r="N217" s="8">
        <f t="shared" si="10"/>
        <v>0</v>
      </c>
      <c r="O217" s="8">
        <f t="shared" si="10"/>
        <v>0</v>
      </c>
      <c r="P217" s="8">
        <f t="shared" si="10"/>
        <v>0</v>
      </c>
      <c r="Q217" s="8">
        <f t="shared" si="10"/>
        <v>0</v>
      </c>
      <c r="R217" s="8">
        <f t="shared" si="10"/>
        <v>0</v>
      </c>
      <c r="S217" s="8">
        <f t="shared" si="10"/>
        <v>0</v>
      </c>
      <c r="T217" s="8">
        <f t="shared" si="10"/>
        <v>0</v>
      </c>
      <c r="U217" s="8">
        <f t="shared" si="10"/>
        <v>0</v>
      </c>
      <c r="V217" s="8">
        <f t="shared" si="10"/>
        <v>0</v>
      </c>
      <c r="W217" s="8"/>
      <c r="X217" s="8">
        <f>+SUMIF($G$11:$G$53,X$213,$L$11:$L$53)</f>
        <v>0</v>
      </c>
    </row>
    <row r="218" spans="1:24" ht="14.25" customHeight="1" x14ac:dyDescent="0.25">
      <c r="A218" s="8" t="s">
        <v>775</v>
      </c>
      <c r="B218" s="77" t="e">
        <f t="shared" ref="B218:V218" si="11">SUM(B214:B217)</f>
        <v>#REF!</v>
      </c>
      <c r="C218" s="8" t="e">
        <f t="shared" si="11"/>
        <v>#REF!</v>
      </c>
      <c r="D218" s="8" t="e">
        <f t="shared" si="11"/>
        <v>#REF!</v>
      </c>
      <c r="E218" s="8" t="e">
        <f t="shared" si="11"/>
        <v>#REF!</v>
      </c>
      <c r="F218" s="8" t="e">
        <f t="shared" si="11"/>
        <v>#REF!</v>
      </c>
      <c r="G218" s="8" t="e">
        <f t="shared" si="11"/>
        <v>#REF!</v>
      </c>
      <c r="H218" s="8" t="e">
        <f t="shared" si="11"/>
        <v>#REF!</v>
      </c>
      <c r="I218" s="8" t="e">
        <f t="shared" si="11"/>
        <v>#REF!</v>
      </c>
      <c r="J218" s="8" t="e">
        <f t="shared" si="11"/>
        <v>#REF!</v>
      </c>
      <c r="K218" s="8" t="e">
        <f t="shared" si="11"/>
        <v>#REF!</v>
      </c>
      <c r="L218" s="8" t="e">
        <f t="shared" si="11"/>
        <v>#REF!</v>
      </c>
      <c r="M218" s="8" t="e">
        <f t="shared" si="11"/>
        <v>#REF!</v>
      </c>
      <c r="N218" s="8" t="e">
        <f t="shared" si="11"/>
        <v>#REF!</v>
      </c>
      <c r="O218" s="8" t="e">
        <f t="shared" si="11"/>
        <v>#REF!</v>
      </c>
      <c r="P218" s="8" t="e">
        <f t="shared" si="11"/>
        <v>#REF!</v>
      </c>
      <c r="Q218" s="8" t="e">
        <f t="shared" si="11"/>
        <v>#REF!</v>
      </c>
      <c r="R218" s="8" t="e">
        <f t="shared" si="11"/>
        <v>#REF!</v>
      </c>
      <c r="S218" s="8" t="e">
        <f t="shared" si="11"/>
        <v>#REF!</v>
      </c>
      <c r="T218" s="8" t="e">
        <f t="shared" si="11"/>
        <v>#REF!</v>
      </c>
      <c r="U218" s="8" t="e">
        <f t="shared" si="11"/>
        <v>#REF!</v>
      </c>
      <c r="V218" s="8" t="e">
        <f t="shared" si="11"/>
        <v>#REF!</v>
      </c>
      <c r="W218" s="8"/>
      <c r="X218" s="8" t="e">
        <f>SUM(X214:X217)</f>
        <v>#REF!</v>
      </c>
    </row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sortState xmlns:xlrd2="http://schemas.microsoft.com/office/spreadsheetml/2017/richdata2" ref="A2:L21">
    <sortCondition ref="J2:J21"/>
    <sortCondition ref="C2:C21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69"/>
  <sheetViews>
    <sheetView workbookViewId="0">
      <pane ySplit="2" topLeftCell="A16" activePane="bottomLeft" state="frozen"/>
      <selection pane="bottomLeft" activeCell="C33" sqref="C33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125" customWidth="1"/>
    <col min="6" max="6" width="22" customWidth="1"/>
    <col min="7" max="7" width="8.42578125" customWidth="1"/>
    <col min="8" max="8" width="9.85546875" customWidth="1"/>
    <col min="9" max="9" width="9.85546875" style="125" customWidth="1"/>
    <col min="10" max="10" width="13.7109375" customWidth="1"/>
    <col min="11" max="11" width="10.7109375" customWidth="1"/>
    <col min="12" max="13" width="8.42578125" style="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 x14ac:dyDescent="0.25">
      <c r="A1" s="51" t="s">
        <v>814</v>
      </c>
      <c r="B1" s="51"/>
      <c r="C1" s="52"/>
      <c r="D1" s="51"/>
      <c r="E1" s="52"/>
      <c r="F1" s="51"/>
      <c r="G1" s="51"/>
      <c r="H1" s="51"/>
      <c r="I1" s="52"/>
      <c r="J1" s="51"/>
      <c r="K1" s="53"/>
      <c r="L1" s="52"/>
      <c r="M1" s="52"/>
      <c r="N1" s="54"/>
    </row>
    <row r="2" spans="1:23" ht="14.25" customHeight="1" x14ac:dyDescent="0.3">
      <c r="A2" s="55"/>
      <c r="B2" s="55"/>
      <c r="C2" s="56" t="s">
        <v>761</v>
      </c>
      <c r="D2" s="55"/>
      <c r="E2" s="56" t="s">
        <v>764</v>
      </c>
      <c r="F2" s="55" t="s">
        <v>778</v>
      </c>
      <c r="G2" s="55" t="s">
        <v>766</v>
      </c>
      <c r="H2" s="55" t="s">
        <v>767</v>
      </c>
      <c r="I2" s="56" t="s">
        <v>2</v>
      </c>
      <c r="J2" s="55" t="s">
        <v>5</v>
      </c>
      <c r="K2" s="57" t="s">
        <v>762</v>
      </c>
      <c r="L2" s="56" t="s">
        <v>768</v>
      </c>
      <c r="M2" s="56" t="s">
        <v>769</v>
      </c>
      <c r="N2" s="55" t="s">
        <v>779</v>
      </c>
      <c r="O2" s="58" t="s">
        <v>780</v>
      </c>
      <c r="P2" s="58" t="s">
        <v>778</v>
      </c>
      <c r="Q2" s="58" t="s">
        <v>781</v>
      </c>
      <c r="R2" s="58" t="s">
        <v>778</v>
      </c>
      <c r="S2" s="58" t="s">
        <v>782</v>
      </c>
      <c r="T2" s="58" t="s">
        <v>778</v>
      </c>
      <c r="U2" s="58" t="s">
        <v>783</v>
      </c>
      <c r="V2" s="58" t="s">
        <v>778</v>
      </c>
      <c r="W2" s="80"/>
    </row>
    <row r="3" spans="1:23" ht="14.25" customHeight="1" x14ac:dyDescent="0.25">
      <c r="A3" s="59"/>
      <c r="B3" s="81" t="s">
        <v>814</v>
      </c>
      <c r="C3" s="82">
        <v>1</v>
      </c>
      <c r="D3" s="82">
        <v>1</v>
      </c>
      <c r="E3" s="61">
        <v>948</v>
      </c>
      <c r="F3" s="41" t="str">
        <f>+VLOOKUP(E3,Participants!$A$1:$F$798,2,FALSE)</f>
        <v>MATTHEW DIAMOND</v>
      </c>
      <c r="G3" s="41" t="str">
        <f>+VLOOKUP(E3,Participants!$A$1:$F$798,4,FALSE)</f>
        <v>HCA</v>
      </c>
      <c r="H3" s="41" t="str">
        <f>+VLOOKUP(E3,Participants!$A$1:$F$798,5,FALSE)</f>
        <v>M</v>
      </c>
      <c r="I3" s="61">
        <f>+VLOOKUP(E3,Participants!$A$1:$F$798,3,FALSE)</f>
        <v>5</v>
      </c>
      <c r="J3" s="41" t="str">
        <f>+VLOOKUP(E3,Participants!$A$1:$G$798,7,FALSE)</f>
        <v>JV BOYS</v>
      </c>
      <c r="K3" s="62" t="s">
        <v>915</v>
      </c>
      <c r="L3" s="61">
        <v>1</v>
      </c>
      <c r="M3" s="61">
        <v>10</v>
      </c>
      <c r="N3" s="59" t="str">
        <f>+J3</f>
        <v>JV BOYS</v>
      </c>
      <c r="O3" s="59"/>
      <c r="P3" s="64"/>
      <c r="Q3" s="64" t="e">
        <f>+VLOOKUP(P3,Participants!$A$1:$F$651,2,FALSE)</f>
        <v>#N/A</v>
      </c>
      <c r="R3" s="64"/>
      <c r="S3" s="64" t="e">
        <f>+VLOOKUP(R3,Participants!$A$1:$F$651,2,FALSE)</f>
        <v>#N/A</v>
      </c>
      <c r="T3" s="64"/>
      <c r="U3" s="64" t="e">
        <f>+VLOOKUP(T3,Participants!$A$1:$F$651,2,FALSE)</f>
        <v>#N/A</v>
      </c>
      <c r="V3" s="64"/>
      <c r="W3" s="64" t="e">
        <f>+VLOOKUP(V3,Participants!$A$1:$F$651,2,FALSE)</f>
        <v>#N/A</v>
      </c>
    </row>
    <row r="4" spans="1:23" ht="14.25" customHeight="1" x14ac:dyDescent="0.25">
      <c r="A4" s="59"/>
      <c r="B4" s="81" t="s">
        <v>814</v>
      </c>
      <c r="C4" s="82">
        <v>1</v>
      </c>
      <c r="D4" s="82">
        <v>2</v>
      </c>
      <c r="E4" s="61">
        <v>30</v>
      </c>
      <c r="F4" s="41" t="str">
        <f>+VLOOKUP(E4,Participants!$A$1:$F$798,2,FALSE)</f>
        <v>Benjamin Buchanan</v>
      </c>
      <c r="G4" s="41" t="str">
        <f>+VLOOKUP(E4,Participants!$A$1:$F$798,4,FALSE)</f>
        <v>BFS</v>
      </c>
      <c r="H4" s="41" t="str">
        <f>+VLOOKUP(E4,Participants!$A$1:$F$798,5,FALSE)</f>
        <v>M</v>
      </c>
      <c r="I4" s="61">
        <f>+VLOOKUP(E4,Participants!$A$1:$F$798,3,FALSE)</f>
        <v>5</v>
      </c>
      <c r="J4" s="41" t="str">
        <f>+VLOOKUP(E4,Participants!$A$1:$G$798,7,FALSE)</f>
        <v>JV BOYS</v>
      </c>
      <c r="K4" s="62" t="s">
        <v>916</v>
      </c>
      <c r="L4" s="61">
        <f>L3+1</f>
        <v>2</v>
      </c>
      <c r="M4" s="61">
        <v>8</v>
      </c>
      <c r="N4" s="59" t="str">
        <f>+J4</f>
        <v>JV BOYS</v>
      </c>
      <c r="O4" s="59"/>
      <c r="P4" s="64"/>
      <c r="Q4" s="64" t="e">
        <f>+VLOOKUP(P4,Participants!$A$1:$F$651,2,FALSE)</f>
        <v>#N/A</v>
      </c>
      <c r="R4" s="64"/>
      <c r="S4" s="64" t="e">
        <f>+VLOOKUP(R4,Participants!$A$1:$F$651,2,FALSE)</f>
        <v>#N/A</v>
      </c>
      <c r="T4" s="64"/>
      <c r="U4" s="64" t="e">
        <f>+VLOOKUP(T4,Participants!$A$1:$F$651,2,FALSE)</f>
        <v>#N/A</v>
      </c>
      <c r="V4" s="64"/>
      <c r="W4" s="64" t="e">
        <f>+VLOOKUP(V4,Participants!$A$1:$F$651,2,FALSE)</f>
        <v>#N/A</v>
      </c>
    </row>
    <row r="5" spans="1:23" ht="14.25" customHeight="1" x14ac:dyDescent="0.25">
      <c r="A5" s="59"/>
      <c r="B5" s="81" t="s">
        <v>814</v>
      </c>
      <c r="C5" s="82">
        <v>1</v>
      </c>
      <c r="D5" s="82">
        <v>4</v>
      </c>
      <c r="E5" s="61">
        <v>1268</v>
      </c>
      <c r="F5" s="41" t="str">
        <f>+VLOOKUP(E5,Participants!$A$1:$F$798,2,FALSE)</f>
        <v>Brayden  Harper</v>
      </c>
      <c r="G5" s="41" t="str">
        <f>+VLOOKUP(E5,Participants!$A$1:$F$798,4,FALSE)</f>
        <v>NCA</v>
      </c>
      <c r="H5" s="41" t="str">
        <f>+VLOOKUP(E5,Participants!$A$1:$F$798,5,FALSE)</f>
        <v>M</v>
      </c>
      <c r="I5" s="61">
        <f>+VLOOKUP(E5,Participants!$A$1:$F$798,3,FALSE)</f>
        <v>5</v>
      </c>
      <c r="J5" s="41" t="str">
        <f>+VLOOKUP(E5,Participants!$A$1:$G$798,7,FALSE)</f>
        <v>JV BOYS</v>
      </c>
      <c r="K5" s="62" t="s">
        <v>918</v>
      </c>
      <c r="L5" s="61">
        <f t="shared" ref="L5:L26" si="0">L4+1</f>
        <v>3</v>
      </c>
      <c r="M5" s="61">
        <v>6</v>
      </c>
      <c r="N5" s="59" t="str">
        <f>+J5</f>
        <v>JV BOYS</v>
      </c>
      <c r="O5" s="59"/>
      <c r="P5" s="64"/>
      <c r="Q5" s="64" t="e">
        <f>+VLOOKUP(P5,Participants!$A$1:$F$651,2,FALSE)</f>
        <v>#N/A</v>
      </c>
      <c r="R5" s="64"/>
      <c r="S5" s="64" t="e">
        <f>+VLOOKUP(R5,Participants!$A$1:$F$651,2,FALSE)</f>
        <v>#N/A</v>
      </c>
      <c r="T5" s="64"/>
      <c r="U5" s="64" t="e">
        <f>+VLOOKUP(T5,Participants!$A$1:$F$651,2,FALSE)</f>
        <v>#N/A</v>
      </c>
      <c r="V5" s="64"/>
      <c r="W5" s="64" t="e">
        <f>+VLOOKUP(V5,Participants!$A$1:$F$651,2,FALSE)</f>
        <v>#N/A</v>
      </c>
    </row>
    <row r="6" spans="1:23" ht="14.25" customHeight="1" x14ac:dyDescent="0.25">
      <c r="A6" s="59"/>
      <c r="B6" s="81" t="s">
        <v>814</v>
      </c>
      <c r="C6" s="82">
        <v>1</v>
      </c>
      <c r="D6" s="82">
        <v>8</v>
      </c>
      <c r="E6" s="61">
        <v>888</v>
      </c>
      <c r="F6" s="41" t="str">
        <f>+VLOOKUP(E6,Participants!$A$1:$F$798,2,FALSE)</f>
        <v>Ryan Stickman</v>
      </c>
      <c r="G6" s="41" t="str">
        <f>+VLOOKUP(E6,Participants!$A$1:$F$798,4,FALSE)</f>
        <v>GAA</v>
      </c>
      <c r="H6" s="41" t="str">
        <f>+VLOOKUP(E6,Participants!$A$1:$F$798,5,FALSE)</f>
        <v>M</v>
      </c>
      <c r="I6" s="61">
        <f>+VLOOKUP(E6,Participants!$A$1:$F$798,3,FALSE)</f>
        <v>6</v>
      </c>
      <c r="J6" s="41" t="str">
        <f>+VLOOKUP(E6,Participants!$A$1:$G$798,7,FALSE)</f>
        <v>JV BOYS</v>
      </c>
      <c r="K6" s="62" t="s">
        <v>935</v>
      </c>
      <c r="L6" s="61">
        <f t="shared" si="0"/>
        <v>4</v>
      </c>
      <c r="M6" s="61">
        <v>5</v>
      </c>
      <c r="N6" s="59" t="str">
        <f>+J6</f>
        <v>JV BOYS</v>
      </c>
      <c r="O6" s="59"/>
      <c r="P6" s="64"/>
      <c r="Q6" s="64" t="e">
        <f>+VLOOKUP(P6,Participants!$A$1:$F$651,2,FALSE)</f>
        <v>#N/A</v>
      </c>
      <c r="R6" s="64"/>
      <c r="S6" s="64" t="e">
        <f>+VLOOKUP(R6,Participants!$A$1:$F$651,2,FALSE)</f>
        <v>#N/A</v>
      </c>
      <c r="T6" s="64"/>
      <c r="U6" s="64" t="e">
        <f>+VLOOKUP(T6,Participants!$A$1:$F$651,2,FALSE)</f>
        <v>#N/A</v>
      </c>
      <c r="V6" s="64"/>
      <c r="W6" s="64" t="e">
        <f>+VLOOKUP(V6,Participants!$A$1:$F$651,2,FALSE)</f>
        <v>#N/A</v>
      </c>
    </row>
    <row r="7" spans="1:23" ht="14.25" customHeight="1" x14ac:dyDescent="0.25">
      <c r="A7" s="138"/>
      <c r="B7" s="145"/>
      <c r="C7" s="82"/>
      <c r="D7" s="82"/>
      <c r="E7" s="61"/>
      <c r="F7" s="41"/>
      <c r="G7" s="41"/>
      <c r="H7" s="41"/>
      <c r="I7" s="61"/>
      <c r="J7" s="41"/>
      <c r="K7" s="141"/>
      <c r="L7" s="61"/>
      <c r="M7" s="61"/>
      <c r="N7" s="138"/>
      <c r="O7" s="138"/>
      <c r="P7" s="64"/>
      <c r="Q7" s="64"/>
      <c r="R7" s="64"/>
      <c r="S7" s="64"/>
      <c r="T7" s="64"/>
      <c r="U7" s="64"/>
      <c r="V7" s="64"/>
      <c r="W7" s="64"/>
    </row>
    <row r="8" spans="1:23" ht="14.25" customHeight="1" x14ac:dyDescent="0.25">
      <c r="A8" s="59"/>
      <c r="B8" s="81" t="s">
        <v>814</v>
      </c>
      <c r="C8" s="82">
        <v>1</v>
      </c>
      <c r="D8" s="82">
        <v>3</v>
      </c>
      <c r="E8" s="61">
        <v>44</v>
      </c>
      <c r="F8" s="41" t="str">
        <f>+VLOOKUP(E8,Participants!$A$1:$F$798,2,FALSE)</f>
        <v>Mirabella Davison</v>
      </c>
      <c r="G8" s="41" t="str">
        <f>+VLOOKUP(E8,Participants!$A$1:$F$798,4,FALSE)</f>
        <v>BFS</v>
      </c>
      <c r="H8" s="41" t="str">
        <f>+VLOOKUP(E8,Participants!$A$1:$F$798,5,FALSE)</f>
        <v>F</v>
      </c>
      <c r="I8" s="61">
        <f>+VLOOKUP(E8,Participants!$A$1:$F$798,3,FALSE)</f>
        <v>5</v>
      </c>
      <c r="J8" s="41" t="str">
        <f>+VLOOKUP(E8,Participants!$A$1:$G$798,7,FALSE)</f>
        <v>JV GIRLS</v>
      </c>
      <c r="K8" s="62" t="s">
        <v>917</v>
      </c>
      <c r="L8" s="61">
        <v>1</v>
      </c>
      <c r="M8" s="61">
        <v>10</v>
      </c>
      <c r="N8" s="59" t="str">
        <f>+J8</f>
        <v>JV GIRLS</v>
      </c>
      <c r="O8" s="59"/>
      <c r="P8" s="64"/>
      <c r="Q8" s="64" t="e">
        <f>+VLOOKUP(P8,Participants!$A$1:$F$651,2,FALSE)</f>
        <v>#N/A</v>
      </c>
      <c r="R8" s="64"/>
      <c r="S8" s="64" t="e">
        <f>+VLOOKUP(R8,Participants!$A$1:$F$651,2,FALSE)</f>
        <v>#N/A</v>
      </c>
      <c r="T8" s="64"/>
      <c r="U8" s="64" t="e">
        <f>+VLOOKUP(T8,Participants!$A$1:$F$651,2,FALSE)</f>
        <v>#N/A</v>
      </c>
      <c r="V8" s="64"/>
      <c r="W8" s="64" t="e">
        <f>+VLOOKUP(V8,Participants!$A$1:$F$651,2,FALSE)</f>
        <v>#N/A</v>
      </c>
    </row>
    <row r="9" spans="1:23" ht="14.25" customHeight="1" x14ac:dyDescent="0.25">
      <c r="A9" s="59"/>
      <c r="B9" s="81" t="s">
        <v>814</v>
      </c>
      <c r="C9" s="82">
        <v>1</v>
      </c>
      <c r="D9" s="82">
        <v>5</v>
      </c>
      <c r="E9" s="61">
        <v>1278</v>
      </c>
      <c r="F9" s="41" t="str">
        <f>+VLOOKUP(E9,Participants!$A$1:$F$798,2,FALSE)</f>
        <v>Ava Smith</v>
      </c>
      <c r="G9" s="41" t="str">
        <f>+VLOOKUP(E9,Participants!$A$1:$F$798,4,FALSE)</f>
        <v>NCA</v>
      </c>
      <c r="H9" s="41" t="str">
        <f>+VLOOKUP(E9,Participants!$A$1:$F$798,5,FALSE)</f>
        <v>F</v>
      </c>
      <c r="I9" s="61">
        <f>+VLOOKUP(E9,Participants!$A$1:$F$798,3,FALSE)</f>
        <v>5</v>
      </c>
      <c r="J9" s="41" t="str">
        <f>+VLOOKUP(E9,Participants!$A$1:$G$798,7,FALSE)</f>
        <v>JV GIRLS</v>
      </c>
      <c r="K9" s="62" t="s">
        <v>919</v>
      </c>
      <c r="L9" s="61">
        <f t="shared" si="0"/>
        <v>2</v>
      </c>
      <c r="M9" s="61">
        <v>8</v>
      </c>
      <c r="N9" s="59" t="str">
        <f>+J9</f>
        <v>JV GIRLS</v>
      </c>
      <c r="O9" s="59"/>
      <c r="P9" s="64"/>
      <c r="Q9" s="64" t="e">
        <f>+VLOOKUP(P9,Participants!$A$1:$F$651,2,FALSE)</f>
        <v>#N/A</v>
      </c>
      <c r="R9" s="64"/>
      <c r="S9" s="64" t="e">
        <f>+VLOOKUP(R9,Participants!$A$1:$F$651,2,FALSE)</f>
        <v>#N/A</v>
      </c>
      <c r="T9" s="64"/>
      <c r="U9" s="64" t="e">
        <f>+VLOOKUP(T9,Participants!$A$1:$F$651,2,FALSE)</f>
        <v>#N/A</v>
      </c>
      <c r="V9" s="64"/>
      <c r="W9" s="64" t="e">
        <f>+VLOOKUP(V9,Participants!$A$1:$F$651,2,FALSE)</f>
        <v>#N/A</v>
      </c>
    </row>
    <row r="10" spans="1:23" ht="14.25" customHeight="1" x14ac:dyDescent="0.25">
      <c r="A10" s="59"/>
      <c r="B10" s="81" t="s">
        <v>814</v>
      </c>
      <c r="C10" s="82">
        <v>1</v>
      </c>
      <c r="D10" s="82">
        <v>6</v>
      </c>
      <c r="E10" s="61">
        <v>889</v>
      </c>
      <c r="F10" s="41" t="str">
        <f>+VLOOKUP(E10,Participants!$A$1:$F$798,2,FALSE)</f>
        <v>Regan Barry</v>
      </c>
      <c r="G10" s="41" t="str">
        <f>+VLOOKUP(E10,Participants!$A$1:$F$798,4,FALSE)</f>
        <v>GAA</v>
      </c>
      <c r="H10" s="41" t="str">
        <f>+VLOOKUP(E10,Participants!$A$1:$F$798,5,FALSE)</f>
        <v>F</v>
      </c>
      <c r="I10" s="61">
        <f>+VLOOKUP(E10,Participants!$A$1:$F$798,3,FALSE)</f>
        <v>5</v>
      </c>
      <c r="J10" s="41" t="str">
        <f>+VLOOKUP(E10,Participants!$A$1:$G$798,7,FALSE)</f>
        <v>JV GIRLS</v>
      </c>
      <c r="K10" s="62" t="s">
        <v>920</v>
      </c>
      <c r="L10" s="61">
        <f t="shared" si="0"/>
        <v>3</v>
      </c>
      <c r="M10" s="61">
        <v>6</v>
      </c>
      <c r="N10" s="59" t="str">
        <f>+J10</f>
        <v>JV GIRLS</v>
      </c>
      <c r="O10" s="59"/>
      <c r="P10" s="64"/>
      <c r="Q10" s="64" t="e">
        <f>+VLOOKUP(P10,Participants!$A$1:$F$651,2,FALSE)</f>
        <v>#N/A</v>
      </c>
      <c r="R10" s="64"/>
      <c r="S10" s="64" t="e">
        <f>+VLOOKUP(R10,Participants!$A$1:$F$651,2,FALSE)</f>
        <v>#N/A</v>
      </c>
      <c r="T10" s="64"/>
      <c r="U10" s="64" t="e">
        <f>+VLOOKUP(T10,Participants!$A$1:$F$651,2,FALSE)</f>
        <v>#N/A</v>
      </c>
      <c r="V10" s="64"/>
      <c r="W10" s="64" t="e">
        <f>+VLOOKUP(V10,Participants!$A$1:$F$651,2,FALSE)</f>
        <v>#N/A</v>
      </c>
    </row>
    <row r="11" spans="1:23" ht="14.25" customHeight="1" x14ac:dyDescent="0.25">
      <c r="A11" s="59"/>
      <c r="B11" s="81" t="s">
        <v>814</v>
      </c>
      <c r="C11" s="82">
        <v>1</v>
      </c>
      <c r="D11" s="82">
        <v>7</v>
      </c>
      <c r="E11" s="61">
        <v>654</v>
      </c>
      <c r="F11" s="41" t="str">
        <f>+VLOOKUP(E11,Participants!$A$1:$F$798,2,FALSE)</f>
        <v>Grace Bandurski</v>
      </c>
      <c r="G11" s="41" t="str">
        <f>+VLOOKUP(E11,Participants!$A$1:$F$798,4,FALSE)</f>
        <v>BTA</v>
      </c>
      <c r="H11" s="41" t="str">
        <f>+VLOOKUP(E11,Participants!$A$1:$F$798,5,FALSE)</f>
        <v>F</v>
      </c>
      <c r="I11" s="61">
        <f>+VLOOKUP(E11,Participants!$A$1:$F$798,3,FALSE)</f>
        <v>4</v>
      </c>
      <c r="J11" s="41" t="s">
        <v>106</v>
      </c>
      <c r="K11" s="62" t="s">
        <v>921</v>
      </c>
      <c r="L11" s="61">
        <f t="shared" si="0"/>
        <v>4</v>
      </c>
      <c r="M11" s="61">
        <v>5</v>
      </c>
      <c r="N11" s="59" t="str">
        <f>+J11</f>
        <v>JV GIRLS</v>
      </c>
      <c r="O11" s="59"/>
      <c r="P11" s="64"/>
      <c r="Q11" s="64" t="e">
        <f>+VLOOKUP(P11,Participants!$A$1:$F$651,2,FALSE)</f>
        <v>#N/A</v>
      </c>
      <c r="R11" s="64"/>
      <c r="S11" s="64" t="e">
        <f>+VLOOKUP(R11,Participants!$A$1:$F$651,2,FALSE)</f>
        <v>#N/A</v>
      </c>
      <c r="T11" s="64"/>
      <c r="U11" s="64" t="e">
        <f>+VLOOKUP(T11,Participants!$A$1:$F$651,2,FALSE)</f>
        <v>#N/A</v>
      </c>
      <c r="V11" s="64"/>
      <c r="W11" s="64" t="e">
        <f>+VLOOKUP(V11,Participants!$A$1:$F$651,2,FALSE)</f>
        <v>#N/A</v>
      </c>
    </row>
    <row r="12" spans="1:23" ht="14.25" customHeight="1" x14ac:dyDescent="0.25">
      <c r="A12" s="138"/>
      <c r="B12" s="145"/>
      <c r="C12" s="82"/>
      <c r="D12" s="82"/>
      <c r="E12" s="61"/>
      <c r="F12" s="41"/>
      <c r="G12" s="41"/>
      <c r="H12" s="41"/>
      <c r="I12" s="61"/>
      <c r="J12" s="41"/>
      <c r="K12" s="141"/>
      <c r="L12" s="61"/>
      <c r="M12" s="61"/>
      <c r="N12" s="138"/>
      <c r="O12" s="138"/>
      <c r="P12" s="64"/>
      <c r="Q12" s="64"/>
      <c r="R12" s="64"/>
      <c r="S12" s="64"/>
      <c r="T12" s="64"/>
      <c r="U12" s="64"/>
      <c r="V12" s="64"/>
      <c r="W12" s="64"/>
    </row>
    <row r="13" spans="1:23" ht="14.25" customHeight="1" x14ac:dyDescent="0.25">
      <c r="B13" s="81" t="s">
        <v>814</v>
      </c>
      <c r="C13" s="82">
        <v>3</v>
      </c>
      <c r="D13" s="82">
        <v>1</v>
      </c>
      <c r="E13" s="61">
        <v>389</v>
      </c>
      <c r="F13" s="41" t="str">
        <f>+VLOOKUP(E13,Participants!$A$1:$F$798,2,FALSE)</f>
        <v>Reid Fowler</v>
      </c>
      <c r="G13" s="41" t="str">
        <f>+VLOOKUP(E13,Participants!$A$1:$F$798,4,FALSE)</f>
        <v>AAP</v>
      </c>
      <c r="H13" s="41" t="str">
        <f>+VLOOKUP(E13,Participants!$A$1:$F$798,5,FALSE)</f>
        <v>M</v>
      </c>
      <c r="I13" s="61">
        <f>+VLOOKUP(E13,Participants!$A$1:$F$798,3,FALSE)</f>
        <v>8</v>
      </c>
      <c r="J13" s="41" t="str">
        <f>+VLOOKUP(E13,Participants!$A$1:$G$798,7,FALSE)</f>
        <v>VARSITY BOYS</v>
      </c>
      <c r="K13" s="141" t="s">
        <v>929</v>
      </c>
      <c r="L13" s="61">
        <v>1</v>
      </c>
      <c r="M13" s="61">
        <v>10</v>
      </c>
      <c r="N13" s="143" t="str">
        <f t="shared" ref="N13:N18" si="1">+J13</f>
        <v>VARSITY BOYS</v>
      </c>
      <c r="O13" s="8"/>
      <c r="P13" s="69"/>
      <c r="Q13" s="69" t="e">
        <f>+VLOOKUP(P13,Participants!$A$1:$F$651,2,FALSE)</f>
        <v>#N/A</v>
      </c>
      <c r="R13" s="69"/>
      <c r="S13" s="69" t="e">
        <f>+VLOOKUP(R13,Participants!$A$1:$F$651,2,FALSE)</f>
        <v>#N/A</v>
      </c>
      <c r="T13" s="69"/>
      <c r="U13" s="69" t="e">
        <f>+VLOOKUP(T13,Participants!$A$1:$F$651,2,FALSE)</f>
        <v>#N/A</v>
      </c>
      <c r="V13" s="69"/>
      <c r="W13" s="69" t="e">
        <f>+VLOOKUP(V13,Participants!$A$1:$F$651,2,FALSE)</f>
        <v>#N/A</v>
      </c>
    </row>
    <row r="14" spans="1:23" ht="14.25" customHeight="1" x14ac:dyDescent="0.25">
      <c r="B14" s="81" t="s">
        <v>814</v>
      </c>
      <c r="C14" s="82">
        <v>3</v>
      </c>
      <c r="D14" s="82">
        <v>2</v>
      </c>
      <c r="E14" s="61">
        <v>904</v>
      </c>
      <c r="F14" s="41" t="str">
        <f>+VLOOKUP(E14,Participants!$A$1:$F$798,2,FALSE)</f>
        <v>Grady Molinero</v>
      </c>
      <c r="G14" s="41" t="str">
        <f>+VLOOKUP(E14,Participants!$A$1:$F$798,4,FALSE)</f>
        <v>GAA</v>
      </c>
      <c r="H14" s="41" t="str">
        <f>+VLOOKUP(E14,Participants!$A$1:$F$798,5,FALSE)</f>
        <v>M</v>
      </c>
      <c r="I14" s="61">
        <f>+VLOOKUP(E14,Participants!$A$1:$F$798,3,FALSE)</f>
        <v>7</v>
      </c>
      <c r="J14" s="41" t="str">
        <f>+VLOOKUP(E14,Participants!$A$1:$G$798,7,FALSE)</f>
        <v>VARSITY BOYS</v>
      </c>
      <c r="K14" s="141" t="s">
        <v>930</v>
      </c>
      <c r="L14" s="61">
        <f t="shared" si="0"/>
        <v>2</v>
      </c>
      <c r="M14" s="61">
        <v>8</v>
      </c>
      <c r="N14" s="143" t="str">
        <f t="shared" si="1"/>
        <v>VARSITY BOYS</v>
      </c>
      <c r="P14" s="69"/>
      <c r="Q14" s="69" t="e">
        <f>+VLOOKUP(P14,Participants!$A$1:$F$651,2,FALSE)</f>
        <v>#N/A</v>
      </c>
      <c r="R14" s="69"/>
      <c r="S14" s="69" t="e">
        <f>+VLOOKUP(R14,Participants!$A$1:$F$651,2,FALSE)</f>
        <v>#N/A</v>
      </c>
      <c r="T14" s="69"/>
      <c r="U14" s="69" t="e">
        <f>+VLOOKUP(T14,Participants!$A$1:$F$651,2,FALSE)</f>
        <v>#N/A</v>
      </c>
      <c r="V14" s="69"/>
      <c r="W14" s="69" t="e">
        <f>+VLOOKUP(V14,Participants!$A$1:$F$651,2,FALSE)</f>
        <v>#N/A</v>
      </c>
    </row>
    <row r="15" spans="1:23" ht="14.25" customHeight="1" x14ac:dyDescent="0.25">
      <c r="B15" s="81" t="s">
        <v>814</v>
      </c>
      <c r="C15" s="82">
        <v>3</v>
      </c>
      <c r="D15" s="82">
        <v>3</v>
      </c>
      <c r="E15" s="61">
        <v>64</v>
      </c>
      <c r="F15" s="41" t="str">
        <f>+VLOOKUP(E15,Participants!$A$1:$F$798,2,FALSE)</f>
        <v>Eric Wheeler</v>
      </c>
      <c r="G15" s="41" t="str">
        <f>+VLOOKUP(E15,Participants!$A$1:$F$798,4,FALSE)</f>
        <v>BFS</v>
      </c>
      <c r="H15" s="41" t="str">
        <f>+VLOOKUP(E15,Participants!$A$1:$F$798,5,FALSE)</f>
        <v>M</v>
      </c>
      <c r="I15" s="61">
        <f>+VLOOKUP(E15,Participants!$A$1:$F$798,3,FALSE)</f>
        <v>8</v>
      </c>
      <c r="J15" s="41" t="str">
        <f>+VLOOKUP(E15,Participants!$A$1:$G$798,7,FALSE)</f>
        <v>VARSITY BOYS</v>
      </c>
      <c r="K15" s="141" t="s">
        <v>931</v>
      </c>
      <c r="L15" s="61">
        <f t="shared" si="0"/>
        <v>3</v>
      </c>
      <c r="M15" s="61">
        <v>6</v>
      </c>
      <c r="N15" s="143" t="str">
        <f t="shared" si="1"/>
        <v>VARSITY BOYS</v>
      </c>
      <c r="P15" s="69"/>
      <c r="Q15" s="69" t="e">
        <f>+VLOOKUP(P15,Participants!$A$1:$F$651,2,FALSE)</f>
        <v>#N/A</v>
      </c>
      <c r="R15" s="69"/>
      <c r="S15" s="69" t="e">
        <f>+VLOOKUP(R15,Participants!$A$1:$F$651,2,FALSE)</f>
        <v>#N/A</v>
      </c>
      <c r="T15" s="69"/>
      <c r="U15" s="69" t="e">
        <f>+VLOOKUP(T15,Participants!$A$1:$F$651,2,FALSE)</f>
        <v>#N/A</v>
      </c>
      <c r="V15" s="69"/>
      <c r="W15" s="69" t="e">
        <f>+VLOOKUP(V15,Participants!$A$1:$F$651,2,FALSE)</f>
        <v>#N/A</v>
      </c>
    </row>
    <row r="16" spans="1:23" ht="14.25" customHeight="1" x14ac:dyDescent="0.25">
      <c r="B16" s="81" t="s">
        <v>814</v>
      </c>
      <c r="C16" s="82">
        <v>3</v>
      </c>
      <c r="D16" s="82">
        <v>4</v>
      </c>
      <c r="E16" s="61">
        <v>959</v>
      </c>
      <c r="F16" s="41" t="str">
        <f>+VLOOKUP(E16,Participants!$A$1:$F$798,2,FALSE)</f>
        <v>ANTHONY FRISCO</v>
      </c>
      <c r="G16" s="41" t="str">
        <f>+VLOOKUP(E16,Participants!$A$1:$F$798,4,FALSE)</f>
        <v>HCA</v>
      </c>
      <c r="H16" s="41" t="str">
        <f>+VLOOKUP(E16,Participants!$A$1:$F$798,5,FALSE)</f>
        <v>M</v>
      </c>
      <c r="I16" s="61">
        <f>+VLOOKUP(E16,Participants!$A$1:$F$798,3,FALSE)</f>
        <v>8</v>
      </c>
      <c r="J16" s="41" t="str">
        <f>+VLOOKUP(E16,Participants!$A$1:$G$798,7,FALSE)</f>
        <v>VARSITY BOYS</v>
      </c>
      <c r="K16" s="141" t="s">
        <v>932</v>
      </c>
      <c r="L16" s="61">
        <f t="shared" si="0"/>
        <v>4</v>
      </c>
      <c r="M16" s="61">
        <v>5</v>
      </c>
      <c r="N16" s="143" t="str">
        <f t="shared" si="1"/>
        <v>VARSITY BOYS</v>
      </c>
      <c r="P16" s="69"/>
      <c r="Q16" s="69" t="e">
        <f>+VLOOKUP(P16,Participants!$A$1:$F$651,2,FALSE)</f>
        <v>#N/A</v>
      </c>
      <c r="R16" s="69"/>
      <c r="S16" s="69" t="e">
        <f>+VLOOKUP(R16,Participants!$A$1:$F$651,2,FALSE)</f>
        <v>#N/A</v>
      </c>
      <c r="T16" s="69"/>
      <c r="U16" s="69" t="e">
        <f>+VLOOKUP(T16,Participants!$A$1:$F$651,2,FALSE)</f>
        <v>#N/A</v>
      </c>
      <c r="V16" s="69"/>
      <c r="W16" s="69" t="e">
        <f>+VLOOKUP(V16,Participants!$A$1:$F$651,2,FALSE)</f>
        <v>#N/A</v>
      </c>
    </row>
    <row r="17" spans="1:26" ht="14.25" customHeight="1" x14ac:dyDescent="0.25">
      <c r="B17" s="81" t="s">
        <v>814</v>
      </c>
      <c r="C17" s="82">
        <v>3</v>
      </c>
      <c r="D17" s="82">
        <v>5</v>
      </c>
      <c r="E17" s="61">
        <v>670</v>
      </c>
      <c r="F17" s="41" t="str">
        <f>+VLOOKUP(E17,Participants!$A$1:$F$798,2,FALSE)</f>
        <v>Andrew Pillar</v>
      </c>
      <c r="G17" s="41" t="str">
        <f>+VLOOKUP(E17,Participants!$A$1:$F$798,4,FALSE)</f>
        <v>BTA</v>
      </c>
      <c r="H17" s="41" t="str">
        <f>+VLOOKUP(E17,Participants!$A$1:$F$798,5,FALSE)</f>
        <v>M</v>
      </c>
      <c r="I17" s="61">
        <f>+VLOOKUP(E17,Participants!$A$1:$F$798,3,FALSE)</f>
        <v>8</v>
      </c>
      <c r="J17" s="41" t="str">
        <f>+VLOOKUP(E17,Participants!$A$1:$G$798,7,FALSE)</f>
        <v>VARSITY BOYS</v>
      </c>
      <c r="K17" s="141" t="s">
        <v>933</v>
      </c>
      <c r="L17" s="61">
        <f t="shared" si="0"/>
        <v>5</v>
      </c>
      <c r="M17" s="61">
        <v>4</v>
      </c>
      <c r="N17" s="143" t="str">
        <f t="shared" si="1"/>
        <v>VARSITY BOYS</v>
      </c>
      <c r="P17" s="69"/>
      <c r="Q17" s="69" t="e">
        <f>+VLOOKUP(P17,Participants!$A$1:$F$651,2,FALSE)</f>
        <v>#N/A</v>
      </c>
      <c r="R17" s="69"/>
      <c r="S17" s="69" t="e">
        <f>+VLOOKUP(R17,Participants!$A$1:$F$651,2,FALSE)</f>
        <v>#N/A</v>
      </c>
      <c r="T17" s="69"/>
      <c r="U17" s="69" t="e">
        <f>+VLOOKUP(T17,Participants!$A$1:$F$651,2,FALSE)</f>
        <v>#N/A</v>
      </c>
      <c r="V17" s="69"/>
      <c r="W17" s="69" t="e">
        <f>+VLOOKUP(V17,Participants!$A$1:$F$651,2,FALSE)</f>
        <v>#N/A</v>
      </c>
    </row>
    <row r="18" spans="1:26" ht="14.25" customHeight="1" x14ac:dyDescent="0.25">
      <c r="B18" s="81" t="s">
        <v>814</v>
      </c>
      <c r="C18" s="82">
        <v>3</v>
      </c>
      <c r="D18" s="82">
        <v>6</v>
      </c>
      <c r="E18" s="61">
        <v>899</v>
      </c>
      <c r="F18" s="41" t="str">
        <f>+VLOOKUP(E18,Participants!$A$1:$F$798,2,FALSE)</f>
        <v>Travis Anglum</v>
      </c>
      <c r="G18" s="41" t="str">
        <f>+VLOOKUP(E18,Participants!$A$1:$F$798,4,FALSE)</f>
        <v>GAA</v>
      </c>
      <c r="H18" s="41" t="str">
        <f>+VLOOKUP(E18,Participants!$A$1:$F$798,5,FALSE)</f>
        <v>M</v>
      </c>
      <c r="I18" s="61">
        <f>+VLOOKUP(E18,Participants!$A$1:$F$798,3,FALSE)</f>
        <v>7</v>
      </c>
      <c r="J18" s="41" t="str">
        <f>+VLOOKUP(E18,Participants!$A$1:$G$798,7,FALSE)</f>
        <v>VARSITY BOYS</v>
      </c>
      <c r="K18" s="141" t="s">
        <v>934</v>
      </c>
      <c r="L18" s="61">
        <f t="shared" si="0"/>
        <v>6</v>
      </c>
      <c r="M18" s="61" t="s">
        <v>936</v>
      </c>
      <c r="N18" s="143" t="str">
        <f t="shared" si="1"/>
        <v>VARSITY BOYS</v>
      </c>
      <c r="O18" s="8"/>
      <c r="P18" s="69"/>
      <c r="Q18" s="69" t="e">
        <f>+VLOOKUP(P18,Participants!$A$1:$F$651,2,FALSE)</f>
        <v>#N/A</v>
      </c>
      <c r="R18" s="69"/>
      <c r="S18" s="69" t="e">
        <f>+VLOOKUP(R18,Participants!$A$1:$F$651,2,FALSE)</f>
        <v>#N/A</v>
      </c>
      <c r="T18" s="69"/>
      <c r="U18" s="69" t="e">
        <f>+VLOOKUP(T18,Participants!$A$1:$F$651,2,FALSE)</f>
        <v>#N/A</v>
      </c>
      <c r="V18" s="69"/>
      <c r="W18" s="69" t="e">
        <f>+VLOOKUP(V18,Participants!$A$1:$F$651,2,FALSE)</f>
        <v>#N/A</v>
      </c>
    </row>
    <row r="19" spans="1:26" ht="14.25" customHeight="1" x14ac:dyDescent="0.25">
      <c r="B19" s="145"/>
      <c r="C19" s="82"/>
      <c r="D19" s="82"/>
      <c r="E19" s="61"/>
      <c r="F19" s="41"/>
      <c r="G19" s="41"/>
      <c r="H19" s="41"/>
      <c r="I19" s="61"/>
      <c r="J19" s="41"/>
      <c r="K19" s="141"/>
      <c r="L19" s="61"/>
      <c r="M19" s="61"/>
      <c r="N19" s="138"/>
      <c r="O19" s="8"/>
      <c r="P19" s="69"/>
      <c r="Q19" s="69"/>
      <c r="R19" s="69"/>
      <c r="S19" s="69"/>
      <c r="T19" s="69"/>
      <c r="U19" s="69"/>
      <c r="V19" s="69"/>
      <c r="W19" s="69"/>
    </row>
    <row r="20" spans="1:26" ht="14.25" customHeight="1" x14ac:dyDescent="0.25">
      <c r="B20" s="81" t="s">
        <v>814</v>
      </c>
      <c r="C20" s="83">
        <v>2</v>
      </c>
      <c r="D20" s="83">
        <v>1</v>
      </c>
      <c r="E20" s="66">
        <v>77</v>
      </c>
      <c r="F20" s="13" t="str">
        <f>+VLOOKUP(E20,Participants!$A$1:$F$798,2,FALSE)</f>
        <v>Tessa Liberati</v>
      </c>
      <c r="G20" s="13" t="str">
        <f>+VLOOKUP(E20,Participants!$A$1:$F$798,4,FALSE)</f>
        <v>BFS</v>
      </c>
      <c r="H20" s="13" t="str">
        <f>+VLOOKUP(E20,Participants!$A$1:$F$798,5,FALSE)</f>
        <v>F</v>
      </c>
      <c r="I20" s="66">
        <f>+VLOOKUP(E20,Participants!$A$1:$F$798,3,FALSE)</f>
        <v>8</v>
      </c>
      <c r="J20" s="13" t="str">
        <f>+VLOOKUP(E20,Participants!$A$1:$G$798,7,FALSE)</f>
        <v>VARSITY GIRLS</v>
      </c>
      <c r="K20" s="67" t="s">
        <v>922</v>
      </c>
      <c r="L20" s="61">
        <v>1</v>
      </c>
      <c r="M20" s="66">
        <v>10</v>
      </c>
      <c r="N20" s="8" t="str">
        <f t="shared" ref="N20:N27" si="2">+J20</f>
        <v>VARSITY GIRLS</v>
      </c>
      <c r="O20" s="8"/>
      <c r="P20" s="69"/>
      <c r="Q20" s="69" t="e">
        <f>+VLOOKUP(P20,Participants!$A$1:$F$651,2,FALSE)</f>
        <v>#N/A</v>
      </c>
      <c r="R20" s="69"/>
      <c r="S20" s="69" t="e">
        <f>+VLOOKUP(R20,Participants!$A$1:$F$651,2,FALSE)</f>
        <v>#N/A</v>
      </c>
      <c r="T20" s="69"/>
      <c r="U20" s="69" t="e">
        <f>+VLOOKUP(T20,Participants!$A$1:$F$651,2,FALSE)</f>
        <v>#N/A</v>
      </c>
      <c r="V20" s="69"/>
      <c r="W20" s="69" t="e">
        <f>+VLOOKUP(V20,Participants!$A$1:$F$651,2,FALSE)</f>
        <v>#N/A</v>
      </c>
    </row>
    <row r="21" spans="1:26" ht="14.25" customHeight="1" x14ac:dyDescent="0.25">
      <c r="B21" s="81" t="s">
        <v>814</v>
      </c>
      <c r="C21" s="83">
        <v>2</v>
      </c>
      <c r="D21" s="83">
        <v>2</v>
      </c>
      <c r="E21" s="66">
        <v>680</v>
      </c>
      <c r="F21" s="13" t="str">
        <f>+VLOOKUP(E21,Participants!$A$1:$F$798,2,FALSE)</f>
        <v>Cayden Ferguson</v>
      </c>
      <c r="G21" s="13" t="str">
        <f>+VLOOKUP(E21,Participants!$A$1:$F$798,4,FALSE)</f>
        <v>BTA</v>
      </c>
      <c r="H21" s="13" t="str">
        <f>+VLOOKUP(E21,Participants!$A$1:$F$798,5,FALSE)</f>
        <v>F</v>
      </c>
      <c r="I21" s="66">
        <f>+VLOOKUP(E21,Participants!$A$1:$F$798,3,FALSE)</f>
        <v>8</v>
      </c>
      <c r="J21" s="13" t="str">
        <f>+VLOOKUP(E21,Participants!$A$1:$G$798,7,FALSE)</f>
        <v>VARSITY GIRLS</v>
      </c>
      <c r="K21" s="67" t="s">
        <v>923</v>
      </c>
      <c r="L21" s="61">
        <f t="shared" si="0"/>
        <v>2</v>
      </c>
      <c r="M21" s="66">
        <v>8</v>
      </c>
      <c r="N21" s="8" t="str">
        <f t="shared" si="2"/>
        <v>VARSITY GIRLS</v>
      </c>
      <c r="O21" s="8"/>
      <c r="P21" s="69"/>
      <c r="Q21" s="69" t="e">
        <f>+VLOOKUP(P21,Participants!$A$1:$F$651,2,FALSE)</f>
        <v>#N/A</v>
      </c>
      <c r="R21" s="69"/>
      <c r="S21" s="69" t="e">
        <f>+VLOOKUP(R21,Participants!$A$1:$F$651,2,FALSE)</f>
        <v>#N/A</v>
      </c>
      <c r="T21" s="69"/>
      <c r="U21" s="69" t="e">
        <f>+VLOOKUP(T21,Participants!$A$1:$F$651,2,FALSE)</f>
        <v>#N/A</v>
      </c>
      <c r="V21" s="69"/>
      <c r="W21" s="69" t="e">
        <f>+VLOOKUP(V21,Participants!$A$1:$F$651,2,FALSE)</f>
        <v>#N/A</v>
      </c>
    </row>
    <row r="22" spans="1:26" ht="14.25" customHeight="1" x14ac:dyDescent="0.25">
      <c r="A22" s="59"/>
      <c r="B22" s="81" t="s">
        <v>814</v>
      </c>
      <c r="C22" s="83">
        <v>2</v>
      </c>
      <c r="D22" s="83">
        <v>3</v>
      </c>
      <c r="E22" s="66">
        <v>923</v>
      </c>
      <c r="F22" s="13" t="str">
        <f>+VLOOKUP(E22,Participants!$A$1:$F$798,2,FALSE)</f>
        <v>Macie Trombetta</v>
      </c>
      <c r="G22" s="13" t="str">
        <f>+VLOOKUP(E22,Participants!$A$1:$F$798,4,FALSE)</f>
        <v>GAA</v>
      </c>
      <c r="H22" s="13" t="str">
        <f>+VLOOKUP(E22,Participants!$A$1:$F$798,5,FALSE)</f>
        <v>F</v>
      </c>
      <c r="I22" s="66">
        <f>+VLOOKUP(E22,Participants!$A$1:$F$798,3,FALSE)</f>
        <v>8</v>
      </c>
      <c r="J22" s="13" t="str">
        <f>+VLOOKUP(E22,Participants!$A$1:$G$798,7,FALSE)</f>
        <v>VARSITY GIRLS</v>
      </c>
      <c r="K22" s="142" t="s">
        <v>924</v>
      </c>
      <c r="L22" s="61">
        <f t="shared" si="0"/>
        <v>3</v>
      </c>
      <c r="M22" s="66">
        <v>6</v>
      </c>
      <c r="N22" s="144" t="str">
        <f t="shared" si="2"/>
        <v>VARSITY GIRLS</v>
      </c>
      <c r="O22" s="59"/>
      <c r="P22" s="64"/>
      <c r="Q22" s="64" t="e">
        <f>+VLOOKUP(P22,Participants!$A$1:$F$651,2,FALSE)</f>
        <v>#N/A</v>
      </c>
      <c r="R22" s="64"/>
      <c r="S22" s="64" t="e">
        <f>+VLOOKUP(R22,Participants!$A$1:$F$651,2,FALSE)</f>
        <v>#N/A</v>
      </c>
      <c r="T22" s="64"/>
      <c r="U22" s="64" t="e">
        <f>+VLOOKUP(T22,Participants!$A$1:$F$651,2,FALSE)</f>
        <v>#N/A</v>
      </c>
      <c r="V22" s="64"/>
      <c r="W22" s="64" t="e">
        <f>+VLOOKUP(V22,Participants!$A$1:$F$651,2,FALSE)</f>
        <v>#N/A</v>
      </c>
    </row>
    <row r="23" spans="1:26" ht="14.25" customHeight="1" x14ac:dyDescent="0.25">
      <c r="A23" s="59"/>
      <c r="B23" s="81" t="s">
        <v>814</v>
      </c>
      <c r="C23" s="83">
        <v>2</v>
      </c>
      <c r="D23" s="83">
        <v>4</v>
      </c>
      <c r="E23" s="66">
        <v>975</v>
      </c>
      <c r="F23" s="13" t="str">
        <f>+VLOOKUP(E23,Participants!$A$1:$F$798,2,FALSE)</f>
        <v>KEALLY ZICKEFOOSE</v>
      </c>
      <c r="G23" s="13" t="str">
        <f>+VLOOKUP(E23,Participants!$A$1:$F$798,4,FALSE)</f>
        <v>HCA</v>
      </c>
      <c r="H23" s="13" t="str">
        <f>+VLOOKUP(E23,Participants!$A$1:$F$798,5,FALSE)</f>
        <v>F</v>
      </c>
      <c r="I23" s="66">
        <f>+VLOOKUP(E23,Participants!$A$1:$F$798,3,FALSE)</f>
        <v>8</v>
      </c>
      <c r="J23" s="13" t="str">
        <f>+VLOOKUP(E23,Participants!$A$1:$G$798,7,FALSE)</f>
        <v>VARSITY GIRLS</v>
      </c>
      <c r="K23" s="142" t="s">
        <v>925</v>
      </c>
      <c r="L23" s="61">
        <f t="shared" si="0"/>
        <v>4</v>
      </c>
      <c r="M23" s="66">
        <v>5</v>
      </c>
      <c r="N23" s="144" t="str">
        <f t="shared" si="2"/>
        <v>VARSITY GIRLS</v>
      </c>
      <c r="O23" s="59"/>
      <c r="P23" s="64"/>
      <c r="Q23" s="64" t="e">
        <f>+VLOOKUP(P23,Participants!$A$1:$F$651,2,FALSE)</f>
        <v>#N/A</v>
      </c>
      <c r="R23" s="64"/>
      <c r="S23" s="64" t="e">
        <f>+VLOOKUP(R23,Participants!$A$1:$F$651,2,FALSE)</f>
        <v>#N/A</v>
      </c>
      <c r="T23" s="64"/>
      <c r="U23" s="64" t="e">
        <f>+VLOOKUP(T23,Participants!$A$1:$F$651,2,FALSE)</f>
        <v>#N/A</v>
      </c>
      <c r="V23" s="64"/>
      <c r="W23" s="64" t="e">
        <f>+VLOOKUP(V23,Participants!$A$1:$F$651,2,FALSE)</f>
        <v>#N/A</v>
      </c>
    </row>
    <row r="24" spans="1:26" ht="14.25" customHeight="1" x14ac:dyDescent="0.25">
      <c r="A24" s="59"/>
      <c r="B24" s="81" t="s">
        <v>814</v>
      </c>
      <c r="C24" s="83">
        <v>2</v>
      </c>
      <c r="D24" s="83">
        <v>5</v>
      </c>
      <c r="E24" s="66">
        <v>394</v>
      </c>
      <c r="F24" s="13" t="str">
        <f>+VLOOKUP(E24,Participants!$A$1:$F$798,2,FALSE)</f>
        <v>Alessandra Park</v>
      </c>
      <c r="G24" s="13" t="str">
        <f>+VLOOKUP(E24,Participants!$A$1:$F$798,4,FALSE)</f>
        <v>AAP</v>
      </c>
      <c r="H24" s="13" t="str">
        <f>+VLOOKUP(E24,Participants!$A$1:$F$798,5,FALSE)</f>
        <v>F</v>
      </c>
      <c r="I24" s="66">
        <f>+VLOOKUP(E24,Participants!$A$1:$F$798,3,FALSE)</f>
        <v>7</v>
      </c>
      <c r="J24" s="13" t="str">
        <f>+VLOOKUP(E24,Participants!$A$1:$G$798,7,FALSE)</f>
        <v>VARSITY GIRLS</v>
      </c>
      <c r="K24" s="142" t="s">
        <v>926</v>
      </c>
      <c r="L24" s="61">
        <f t="shared" si="0"/>
        <v>5</v>
      </c>
      <c r="M24" s="66">
        <v>4</v>
      </c>
      <c r="N24" s="144" t="str">
        <f t="shared" si="2"/>
        <v>VARSITY GIRLS</v>
      </c>
      <c r="O24" s="59"/>
      <c r="P24" s="64"/>
      <c r="Q24" s="64" t="e">
        <f>+VLOOKUP(P24,Participants!$A$1:$F$651,2,FALSE)</f>
        <v>#N/A</v>
      </c>
      <c r="R24" s="64"/>
      <c r="S24" s="64" t="e">
        <f>+VLOOKUP(R24,Participants!$A$1:$F$651,2,FALSE)</f>
        <v>#N/A</v>
      </c>
      <c r="T24" s="64"/>
      <c r="U24" s="64" t="e">
        <f>+VLOOKUP(T24,Participants!$A$1:$F$651,2,FALSE)</f>
        <v>#N/A</v>
      </c>
      <c r="V24" s="64"/>
      <c r="W24" s="64" t="e">
        <f>+VLOOKUP(V24,Participants!$A$1:$F$651,2,FALSE)</f>
        <v>#N/A</v>
      </c>
    </row>
    <row r="25" spans="1:26" ht="14.25" customHeight="1" x14ac:dyDescent="0.25">
      <c r="A25" s="59"/>
      <c r="B25" s="81" t="s">
        <v>814</v>
      </c>
      <c r="C25" s="83">
        <v>2</v>
      </c>
      <c r="D25" s="83">
        <v>6</v>
      </c>
      <c r="E25" s="66">
        <v>915</v>
      </c>
      <c r="F25" s="13" t="str">
        <f>+VLOOKUP(E25,Participants!$A$1:$F$798,2,FALSE)</f>
        <v>Halle Reinheimer</v>
      </c>
      <c r="G25" s="13" t="str">
        <f>+VLOOKUP(E25,Participants!$A$1:$F$798,4,FALSE)</f>
        <v>GAA</v>
      </c>
      <c r="H25" s="13" t="str">
        <f>+VLOOKUP(E25,Participants!$A$1:$F$798,5,FALSE)</f>
        <v>F</v>
      </c>
      <c r="I25" s="66">
        <f>+VLOOKUP(E25,Participants!$A$1:$F$798,3,FALSE)</f>
        <v>7</v>
      </c>
      <c r="J25" s="13" t="str">
        <f>+VLOOKUP(E25,Participants!$A$1:$G$798,7,FALSE)</f>
        <v>VARSITY GIRLS</v>
      </c>
      <c r="K25" s="142" t="s">
        <v>927</v>
      </c>
      <c r="L25" s="61">
        <f t="shared" si="0"/>
        <v>6</v>
      </c>
      <c r="M25" s="66" t="s">
        <v>936</v>
      </c>
      <c r="N25" s="144" t="str">
        <f t="shared" si="2"/>
        <v>VARSITY GIRLS</v>
      </c>
      <c r="O25" s="59"/>
      <c r="P25" s="64"/>
      <c r="Q25" s="64" t="e">
        <f>+VLOOKUP(P25,Participants!$A$1:$F$651,2,FALSE)</f>
        <v>#N/A</v>
      </c>
      <c r="R25" s="64"/>
      <c r="S25" s="64" t="e">
        <f>+VLOOKUP(R25,Participants!$A$1:$F$651,2,FALSE)</f>
        <v>#N/A</v>
      </c>
      <c r="T25" s="64"/>
      <c r="U25" s="64" t="e">
        <f>+VLOOKUP(T25,Participants!$A$1:$F$651,2,FALSE)</f>
        <v>#N/A</v>
      </c>
      <c r="V25" s="64"/>
      <c r="W25" s="64" t="e">
        <f>+VLOOKUP(V25,Participants!$A$1:$F$651,2,FALSE)</f>
        <v>#N/A</v>
      </c>
    </row>
    <row r="26" spans="1:26" ht="14.25" customHeight="1" x14ac:dyDescent="0.25">
      <c r="A26" s="59"/>
      <c r="B26" s="81" t="s">
        <v>814</v>
      </c>
      <c r="C26" s="83">
        <v>2</v>
      </c>
      <c r="D26" s="83">
        <v>7</v>
      </c>
      <c r="E26" s="66">
        <v>968</v>
      </c>
      <c r="F26" s="13" t="str">
        <f>+VLOOKUP(E26,Participants!$A$1:$F$798,2,FALSE)</f>
        <v>OLIVIA ZORN</v>
      </c>
      <c r="G26" s="13" t="str">
        <f>+VLOOKUP(E26,Participants!$A$1:$F$798,4,FALSE)</f>
        <v>HCA</v>
      </c>
      <c r="H26" s="13" t="str">
        <f>+VLOOKUP(E26,Participants!$A$1:$F$798,5,FALSE)</f>
        <v>F</v>
      </c>
      <c r="I26" s="66">
        <f>+VLOOKUP(E26,Participants!$A$1:$F$798,3,FALSE)</f>
        <v>7</v>
      </c>
      <c r="J26" s="13" t="str">
        <f>+VLOOKUP(E26,Participants!$A$1:$G$798,7,FALSE)</f>
        <v>VARSITY GIRLS</v>
      </c>
      <c r="K26" s="142" t="s">
        <v>928</v>
      </c>
      <c r="L26" s="61">
        <f t="shared" si="0"/>
        <v>7</v>
      </c>
      <c r="M26" s="66" t="s">
        <v>936</v>
      </c>
      <c r="N26" s="144" t="str">
        <f t="shared" si="2"/>
        <v>VARSITY GIRLS</v>
      </c>
      <c r="O26" s="59"/>
      <c r="P26" s="64"/>
      <c r="Q26" s="64" t="e">
        <f>+VLOOKUP(P26,Participants!$A$1:$F$651,2,FALSE)</f>
        <v>#N/A</v>
      </c>
      <c r="R26" s="64"/>
      <c r="S26" s="64" t="e">
        <f>+VLOOKUP(R26,Participants!$A$1:$F$651,2,FALSE)</f>
        <v>#N/A</v>
      </c>
      <c r="T26" s="64"/>
      <c r="U26" s="64" t="e">
        <f>+VLOOKUP(T26,Participants!$A$1:$F$651,2,FALSE)</f>
        <v>#N/A</v>
      </c>
      <c r="V26" s="64"/>
      <c r="W26" s="64" t="e">
        <f>+VLOOKUP(V26,Participants!$A$1:$F$651,2,FALSE)</f>
        <v>#N/A</v>
      </c>
    </row>
    <row r="27" spans="1:26" ht="14.25" customHeight="1" x14ac:dyDescent="0.25">
      <c r="A27" s="59"/>
      <c r="B27" s="81" t="s">
        <v>814</v>
      </c>
      <c r="C27" s="83">
        <v>2</v>
      </c>
      <c r="D27" s="83">
        <v>8</v>
      </c>
      <c r="E27" s="66"/>
      <c r="F27" s="13" t="e">
        <f>+VLOOKUP(E27,Participants!$A$1:$F$798,2,FALSE)</f>
        <v>#N/A</v>
      </c>
      <c r="G27" s="13" t="e">
        <f>+VLOOKUP(E27,Participants!$A$1:$F$798,4,FALSE)</f>
        <v>#N/A</v>
      </c>
      <c r="H27" s="13" t="e">
        <f>+VLOOKUP(E27,Participants!$A$1:$F$798,5,FALSE)</f>
        <v>#N/A</v>
      </c>
      <c r="I27" s="66" t="e">
        <f>+VLOOKUP(E27,Participants!$A$1:$F$798,3,FALSE)</f>
        <v>#N/A</v>
      </c>
      <c r="J27" s="13" t="e">
        <f>+VLOOKUP(E27,Participants!$A$1:$G$798,7,FALSE)</f>
        <v>#N/A</v>
      </c>
      <c r="K27" s="142"/>
      <c r="L27" s="66"/>
      <c r="M27" s="66"/>
      <c r="N27" s="144" t="e">
        <f t="shared" si="2"/>
        <v>#N/A</v>
      </c>
      <c r="O27" s="59"/>
      <c r="P27" s="64"/>
      <c r="Q27" s="64" t="e">
        <f>+VLOOKUP(P27,Participants!$A$1:$F$651,2,FALSE)</f>
        <v>#N/A</v>
      </c>
      <c r="R27" s="64"/>
      <c r="S27" s="64" t="e">
        <f>+VLOOKUP(R27,Participants!$A$1:$F$651,2,FALSE)</f>
        <v>#N/A</v>
      </c>
      <c r="T27" s="64"/>
      <c r="U27" s="64" t="e">
        <f>+VLOOKUP(T27,Participants!$A$1:$F$651,2,FALSE)</f>
        <v>#N/A</v>
      </c>
      <c r="V27" s="64"/>
      <c r="W27" s="64" t="e">
        <f>+VLOOKUP(V27,Participants!$A$1:$F$651,2,FALSE)</f>
        <v>#N/A</v>
      </c>
    </row>
    <row r="28" spans="1:26" ht="14.25" customHeight="1" x14ac:dyDescent="0.25">
      <c r="C28" s="35"/>
      <c r="K28" s="44"/>
      <c r="L28" s="35"/>
      <c r="M28" s="146"/>
    </row>
    <row r="29" spans="1:26" ht="14.25" customHeight="1" x14ac:dyDescent="0.25">
      <c r="C29" s="35"/>
      <c r="K29" s="44"/>
      <c r="L29" s="35"/>
    </row>
    <row r="30" spans="1:26" ht="14.25" customHeight="1" x14ac:dyDescent="0.25">
      <c r="C30" s="35"/>
      <c r="K30" s="44"/>
      <c r="L30" s="35"/>
    </row>
    <row r="31" spans="1:26" ht="14.25" customHeight="1" x14ac:dyDescent="0.25">
      <c r="C31" s="35"/>
      <c r="K31" s="44"/>
      <c r="L31" s="35"/>
    </row>
    <row r="32" spans="1:26" ht="14.25" customHeight="1" x14ac:dyDescent="0.25">
      <c r="B32" s="47" t="s">
        <v>155</v>
      </c>
      <c r="C32" s="47" t="s">
        <v>754</v>
      </c>
      <c r="D32" s="47" t="s">
        <v>15</v>
      </c>
      <c r="E32" s="47" t="s">
        <v>18</v>
      </c>
      <c r="F32" s="47" t="s">
        <v>10</v>
      </c>
      <c r="G32" s="47" t="s">
        <v>26</v>
      </c>
      <c r="H32" s="47" t="s">
        <v>21</v>
      </c>
      <c r="I32" s="47" t="s">
        <v>771</v>
      </c>
      <c r="J32" s="47" t="s">
        <v>772</v>
      </c>
      <c r="K32" s="47" t="s">
        <v>32</v>
      </c>
      <c r="L32" s="47" t="s">
        <v>35</v>
      </c>
      <c r="M32" s="47" t="s">
        <v>53</v>
      </c>
      <c r="N32" s="47" t="s">
        <v>41</v>
      </c>
      <c r="O32" s="47" t="s">
        <v>47</v>
      </c>
      <c r="P32" s="47" t="s">
        <v>62</v>
      </c>
      <c r="Q32" s="47" t="s">
        <v>56</v>
      </c>
      <c r="R32" s="47" t="s">
        <v>773</v>
      </c>
      <c r="S32" s="47" t="s">
        <v>65</v>
      </c>
      <c r="T32" s="47" t="s">
        <v>70</v>
      </c>
      <c r="U32" s="47" t="s">
        <v>526</v>
      </c>
      <c r="V32" s="47" t="s">
        <v>669</v>
      </c>
      <c r="W32" s="47" t="s">
        <v>774</v>
      </c>
      <c r="X32" s="47" t="s">
        <v>696</v>
      </c>
      <c r="Y32" s="47" t="s">
        <v>44</v>
      </c>
      <c r="Z32" s="48" t="s">
        <v>775</v>
      </c>
    </row>
    <row r="33" spans="1:26" ht="14.25" customHeight="1" x14ac:dyDescent="0.25">
      <c r="A33" s="8" t="s">
        <v>106</v>
      </c>
      <c r="B33" s="35">
        <f t="shared" ref="B33:K36" si="3">+SUMIFS($M$2:$M$27,$J$2:$J$27,$A33,$G$2:$G$27,B$32)</f>
        <v>0</v>
      </c>
      <c r="C33" s="35">
        <f t="shared" si="3"/>
        <v>0</v>
      </c>
      <c r="D33" s="35">
        <f t="shared" si="3"/>
        <v>0</v>
      </c>
      <c r="E33" s="35">
        <f t="shared" si="3"/>
        <v>0</v>
      </c>
      <c r="F33" s="35">
        <f t="shared" si="3"/>
        <v>10</v>
      </c>
      <c r="G33" s="35">
        <f t="shared" si="3"/>
        <v>5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ref="L33:Y36" si="4">+SUMIFS($M$2:$M$27,$J$2:$J$27,$A33,$G$2:$G$27,L$32)</f>
        <v>6</v>
      </c>
      <c r="M33" s="35">
        <f t="shared" si="4"/>
        <v>0</v>
      </c>
      <c r="N33" s="35">
        <f t="shared" si="4"/>
        <v>0</v>
      </c>
      <c r="O33" s="35">
        <f t="shared" si="4"/>
        <v>0</v>
      </c>
      <c r="P33" s="35">
        <f t="shared" si="4"/>
        <v>0</v>
      </c>
      <c r="Q33" s="35">
        <f t="shared" si="4"/>
        <v>0</v>
      </c>
      <c r="R33" s="35">
        <f t="shared" si="4"/>
        <v>0</v>
      </c>
      <c r="S33" s="35">
        <f t="shared" si="4"/>
        <v>8</v>
      </c>
      <c r="T33" s="35">
        <f t="shared" si="4"/>
        <v>0</v>
      </c>
      <c r="U33" s="35">
        <f t="shared" si="4"/>
        <v>0</v>
      </c>
      <c r="V33" s="35">
        <f t="shared" si="4"/>
        <v>0</v>
      </c>
      <c r="W33" s="35">
        <f t="shared" si="4"/>
        <v>0</v>
      </c>
      <c r="X33" s="35">
        <f t="shared" si="4"/>
        <v>0</v>
      </c>
      <c r="Y33" s="35">
        <f t="shared" si="4"/>
        <v>0</v>
      </c>
      <c r="Z33" s="35">
        <f t="shared" ref="Z33:Z36" si="5">SUM(B33:Y33)</f>
        <v>29</v>
      </c>
    </row>
    <row r="34" spans="1:26" ht="14.25" customHeight="1" x14ac:dyDescent="0.25">
      <c r="A34" s="8" t="s">
        <v>92</v>
      </c>
      <c r="B34" s="35">
        <f t="shared" si="3"/>
        <v>0</v>
      </c>
      <c r="C34" s="35">
        <f t="shared" si="3"/>
        <v>0</v>
      </c>
      <c r="D34" s="35">
        <f t="shared" si="3"/>
        <v>0</v>
      </c>
      <c r="E34" s="35">
        <f t="shared" si="3"/>
        <v>0</v>
      </c>
      <c r="F34" s="35">
        <f t="shared" si="3"/>
        <v>8</v>
      </c>
      <c r="G34" s="35">
        <f t="shared" si="3"/>
        <v>0</v>
      </c>
      <c r="H34" s="35">
        <f t="shared" si="3"/>
        <v>0</v>
      </c>
      <c r="I34" s="35">
        <f t="shared" si="3"/>
        <v>0</v>
      </c>
      <c r="J34" s="35">
        <f t="shared" si="3"/>
        <v>0</v>
      </c>
      <c r="K34" s="35">
        <f t="shared" si="3"/>
        <v>0</v>
      </c>
      <c r="L34" s="35">
        <f t="shared" si="4"/>
        <v>5</v>
      </c>
      <c r="M34" s="35">
        <f t="shared" si="4"/>
        <v>10</v>
      </c>
      <c r="N34" s="35">
        <f t="shared" si="4"/>
        <v>0</v>
      </c>
      <c r="O34" s="35">
        <f t="shared" si="4"/>
        <v>0</v>
      </c>
      <c r="P34" s="35">
        <f t="shared" si="4"/>
        <v>0</v>
      </c>
      <c r="Q34" s="35">
        <f t="shared" si="4"/>
        <v>0</v>
      </c>
      <c r="R34" s="35">
        <f t="shared" si="4"/>
        <v>0</v>
      </c>
      <c r="S34" s="35">
        <f t="shared" si="4"/>
        <v>6</v>
      </c>
      <c r="T34" s="35">
        <f t="shared" si="4"/>
        <v>0</v>
      </c>
      <c r="U34" s="35">
        <f t="shared" si="4"/>
        <v>0</v>
      </c>
      <c r="V34" s="35">
        <f t="shared" si="4"/>
        <v>0</v>
      </c>
      <c r="W34" s="35">
        <f t="shared" si="4"/>
        <v>0</v>
      </c>
      <c r="X34" s="35">
        <f t="shared" si="4"/>
        <v>0</v>
      </c>
      <c r="Y34" s="35">
        <f t="shared" si="4"/>
        <v>0</v>
      </c>
      <c r="Z34" s="35">
        <f t="shared" si="5"/>
        <v>29</v>
      </c>
    </row>
    <row r="35" spans="1:26" ht="14.25" customHeight="1" x14ac:dyDescent="0.25">
      <c r="A35" s="8" t="s">
        <v>131</v>
      </c>
      <c r="B35" s="35">
        <f t="shared" si="3"/>
        <v>4</v>
      </c>
      <c r="C35" s="35">
        <f t="shared" si="3"/>
        <v>0</v>
      </c>
      <c r="D35" s="35">
        <f t="shared" si="3"/>
        <v>0</v>
      </c>
      <c r="E35" s="35">
        <f t="shared" si="3"/>
        <v>0</v>
      </c>
      <c r="F35" s="35">
        <f t="shared" si="3"/>
        <v>10</v>
      </c>
      <c r="G35" s="35">
        <f t="shared" si="3"/>
        <v>8</v>
      </c>
      <c r="H35" s="35">
        <f t="shared" si="3"/>
        <v>0</v>
      </c>
      <c r="I35" s="35">
        <f t="shared" si="3"/>
        <v>0</v>
      </c>
      <c r="J35" s="35">
        <f t="shared" si="3"/>
        <v>0</v>
      </c>
      <c r="K35" s="35">
        <f t="shared" si="3"/>
        <v>0</v>
      </c>
      <c r="L35" s="35">
        <f t="shared" si="4"/>
        <v>6</v>
      </c>
      <c r="M35" s="35">
        <f t="shared" si="4"/>
        <v>5</v>
      </c>
      <c r="N35" s="35">
        <f t="shared" si="4"/>
        <v>0</v>
      </c>
      <c r="O35" s="35">
        <f t="shared" si="4"/>
        <v>0</v>
      </c>
      <c r="P35" s="35">
        <f t="shared" si="4"/>
        <v>0</v>
      </c>
      <c r="Q35" s="35">
        <f t="shared" si="4"/>
        <v>0</v>
      </c>
      <c r="R35" s="35">
        <f t="shared" si="4"/>
        <v>0</v>
      </c>
      <c r="S35" s="35">
        <f t="shared" si="4"/>
        <v>0</v>
      </c>
      <c r="T35" s="35">
        <f t="shared" si="4"/>
        <v>0</v>
      </c>
      <c r="U35" s="35">
        <f t="shared" si="4"/>
        <v>0</v>
      </c>
      <c r="V35" s="35">
        <f t="shared" si="4"/>
        <v>0</v>
      </c>
      <c r="W35" s="35">
        <f t="shared" si="4"/>
        <v>0</v>
      </c>
      <c r="X35" s="35">
        <f t="shared" si="4"/>
        <v>0</v>
      </c>
      <c r="Y35" s="35">
        <f t="shared" si="4"/>
        <v>0</v>
      </c>
      <c r="Z35" s="35">
        <f t="shared" si="5"/>
        <v>33</v>
      </c>
    </row>
    <row r="36" spans="1:26" ht="14.25" customHeight="1" x14ac:dyDescent="0.25">
      <c r="A36" s="8" t="s">
        <v>118</v>
      </c>
      <c r="B36" s="35">
        <f t="shared" si="3"/>
        <v>10</v>
      </c>
      <c r="C36" s="35">
        <f t="shared" si="3"/>
        <v>0</v>
      </c>
      <c r="D36" s="35">
        <f t="shared" si="3"/>
        <v>0</v>
      </c>
      <c r="E36" s="35">
        <f t="shared" si="3"/>
        <v>0</v>
      </c>
      <c r="F36" s="35">
        <f t="shared" si="3"/>
        <v>6</v>
      </c>
      <c r="G36" s="35">
        <f t="shared" si="3"/>
        <v>4</v>
      </c>
      <c r="H36" s="35">
        <f t="shared" si="3"/>
        <v>0</v>
      </c>
      <c r="I36" s="35">
        <f t="shared" si="3"/>
        <v>0</v>
      </c>
      <c r="J36" s="35">
        <f t="shared" si="3"/>
        <v>0</v>
      </c>
      <c r="K36" s="35">
        <f t="shared" si="3"/>
        <v>0</v>
      </c>
      <c r="L36" s="35">
        <f t="shared" si="4"/>
        <v>8</v>
      </c>
      <c r="M36" s="35">
        <f t="shared" si="4"/>
        <v>5</v>
      </c>
      <c r="N36" s="35">
        <f t="shared" si="4"/>
        <v>0</v>
      </c>
      <c r="O36" s="35">
        <f t="shared" si="4"/>
        <v>0</v>
      </c>
      <c r="P36" s="35">
        <f t="shared" si="4"/>
        <v>0</v>
      </c>
      <c r="Q36" s="35">
        <f t="shared" si="4"/>
        <v>0</v>
      </c>
      <c r="R36" s="35">
        <f t="shared" si="4"/>
        <v>0</v>
      </c>
      <c r="S36" s="35">
        <f t="shared" si="4"/>
        <v>0</v>
      </c>
      <c r="T36" s="35">
        <f t="shared" si="4"/>
        <v>0</v>
      </c>
      <c r="U36" s="35">
        <f t="shared" si="4"/>
        <v>0</v>
      </c>
      <c r="V36" s="35">
        <f t="shared" si="4"/>
        <v>0</v>
      </c>
      <c r="W36" s="35">
        <f t="shared" si="4"/>
        <v>0</v>
      </c>
      <c r="X36" s="35">
        <f t="shared" si="4"/>
        <v>0</v>
      </c>
      <c r="Y36" s="35">
        <f t="shared" si="4"/>
        <v>0</v>
      </c>
      <c r="Z36" s="35">
        <f t="shared" si="5"/>
        <v>33</v>
      </c>
    </row>
    <row r="37" spans="1:26" ht="15.75" customHeight="1" x14ac:dyDescent="0.25"/>
    <row r="38" spans="1:26" ht="15.75" customHeight="1" x14ac:dyDescent="0.25"/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</sheetData>
  <sortState xmlns:xlrd2="http://schemas.microsoft.com/office/spreadsheetml/2017/richdata2" ref="B3:N27">
    <sortCondition ref="J3:J27"/>
    <sortCondition ref="K3:K27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888"/>
  <sheetViews>
    <sheetView workbookViewId="0">
      <pane ySplit="1" topLeftCell="A2" activePane="bottomLeft" state="frozen"/>
      <selection pane="bottomLeft" activeCell="A14" sqref="A14:XFD126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1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25" customWidth="1"/>
    <col min="16" max="25" width="8.42578125" customWidth="1"/>
  </cols>
  <sheetData>
    <row r="1" spans="1:15" ht="14.25" customHeight="1" x14ac:dyDescent="0.25">
      <c r="A1" s="88" t="s">
        <v>815</v>
      </c>
      <c r="B1" s="89" t="s">
        <v>816</v>
      </c>
      <c r="C1" s="89" t="s">
        <v>817</v>
      </c>
      <c r="D1" s="89" t="s">
        <v>818</v>
      </c>
      <c r="E1" s="89"/>
      <c r="F1" s="89" t="s">
        <v>819</v>
      </c>
      <c r="G1" s="89" t="s">
        <v>765</v>
      </c>
      <c r="H1" s="89" t="s">
        <v>766</v>
      </c>
      <c r="I1" s="89" t="s">
        <v>767</v>
      </c>
      <c r="J1" s="89" t="s">
        <v>2</v>
      </c>
      <c r="K1" s="89" t="s">
        <v>5</v>
      </c>
      <c r="L1" s="90" t="s">
        <v>768</v>
      </c>
      <c r="M1" s="89" t="s">
        <v>769</v>
      </c>
      <c r="N1" s="91" t="s">
        <v>820</v>
      </c>
      <c r="O1" s="91" t="s">
        <v>821</v>
      </c>
    </row>
    <row r="2" spans="1:15" ht="14.25" customHeight="1" x14ac:dyDescent="0.25">
      <c r="A2" s="92"/>
      <c r="B2" s="93"/>
      <c r="C2" s="93"/>
      <c r="D2" s="94"/>
      <c r="E2" s="94"/>
      <c r="F2" s="94">
        <v>672</v>
      </c>
      <c r="G2" s="66" t="str">
        <f>+VLOOKUP(F2,Participants!$A$1:$F$798,2,FALSE)</f>
        <v>Lucas Kibler</v>
      </c>
      <c r="H2" s="66" t="str">
        <f>+VLOOKUP(F2,Participants!$A$1:$F$798,4,FALSE)</f>
        <v>BTA</v>
      </c>
      <c r="I2" s="66" t="str">
        <f>+VLOOKUP(F2,Participants!$A$1:$F$798,5,FALSE)</f>
        <v>M</v>
      </c>
      <c r="J2" s="66">
        <f>+VLOOKUP(F2,Participants!$A$1:$F$798,3,FALSE)</f>
        <v>8</v>
      </c>
      <c r="K2" s="13" t="str">
        <f>+VLOOKUP(F2,Participants!$A$1:$G$798,7,FALSE)</f>
        <v>VARSITY BOYS</v>
      </c>
      <c r="L2" s="95">
        <v>1</v>
      </c>
      <c r="M2" s="66"/>
      <c r="N2" s="122">
        <v>26</v>
      </c>
      <c r="O2" s="122">
        <v>0</v>
      </c>
    </row>
    <row r="3" spans="1:15" ht="14.25" customHeight="1" x14ac:dyDescent="0.25">
      <c r="A3" s="92"/>
      <c r="B3" s="93"/>
      <c r="C3" s="93"/>
      <c r="D3" s="94"/>
      <c r="E3" s="94"/>
      <c r="F3" s="94"/>
      <c r="G3" s="66"/>
      <c r="H3" s="66"/>
      <c r="I3" s="66"/>
      <c r="J3" s="66"/>
      <c r="K3" s="13"/>
      <c r="L3" s="95"/>
      <c r="M3" s="66"/>
      <c r="N3" s="122"/>
      <c r="O3" s="122"/>
    </row>
    <row r="4" spans="1:15" ht="14.25" customHeight="1" x14ac:dyDescent="0.25">
      <c r="A4" s="96"/>
      <c r="B4" s="97"/>
      <c r="C4" s="97"/>
      <c r="D4" s="98"/>
      <c r="E4" s="98"/>
      <c r="F4" s="61">
        <v>75</v>
      </c>
      <c r="G4" s="66" t="str">
        <f>+VLOOKUP(F4,Participants!$A$1:$F$798,2,FALSE)</f>
        <v>Claire Karsman</v>
      </c>
      <c r="H4" s="66" t="str">
        <f>+VLOOKUP(F4,Participants!$A$1:$F$798,4,FALSE)</f>
        <v>BFS</v>
      </c>
      <c r="I4" s="66" t="str">
        <f>+VLOOKUP(F4,Participants!$A$1:$F$798,5,FALSE)</f>
        <v>F</v>
      </c>
      <c r="J4" s="66">
        <f>+VLOOKUP(F4,Participants!$A$1:$F$798,3,FALSE)</f>
        <v>8</v>
      </c>
      <c r="K4" s="13" t="str">
        <f>+VLOOKUP(F4,Participants!$A$1:$G$798,7,FALSE)</f>
        <v>VARSITY GIRLS</v>
      </c>
      <c r="L4" s="132">
        <v>1</v>
      </c>
      <c r="M4" s="66">
        <v>10</v>
      </c>
      <c r="N4" s="122">
        <v>32</v>
      </c>
      <c r="O4" s="122">
        <v>9</v>
      </c>
    </row>
    <row r="5" spans="1:15" ht="14.25" customHeight="1" x14ac:dyDescent="0.25">
      <c r="A5" s="92"/>
      <c r="B5" s="93"/>
      <c r="C5" s="93"/>
      <c r="D5" s="94"/>
      <c r="E5" s="94"/>
      <c r="F5" s="94">
        <v>679</v>
      </c>
      <c r="G5" s="66" t="str">
        <f>+VLOOKUP(F5,Participants!$A$1:$F$798,2,FALSE)</f>
        <v>Callie Kandravy</v>
      </c>
      <c r="H5" s="66" t="str">
        <f>+VLOOKUP(F5,Participants!$A$1:$F$798,4,FALSE)</f>
        <v>BTA</v>
      </c>
      <c r="I5" s="66" t="str">
        <f>+VLOOKUP(F5,Participants!$A$1:$F$798,5,FALSE)</f>
        <v>F</v>
      </c>
      <c r="J5" s="66">
        <f>+VLOOKUP(F5,Participants!$A$1:$F$798,3,FALSE)</f>
        <v>8</v>
      </c>
      <c r="K5" s="13" t="str">
        <f>+VLOOKUP(F5,Participants!$A$1:$G$798,7,FALSE)</f>
        <v>VARSITY GIRLS</v>
      </c>
      <c r="L5" s="95">
        <v>2</v>
      </c>
      <c r="M5" s="66">
        <v>8</v>
      </c>
      <c r="N5" s="122">
        <v>32</v>
      </c>
      <c r="O5" s="122">
        <v>6</v>
      </c>
    </row>
    <row r="6" spans="1:15" ht="14.25" customHeight="1" x14ac:dyDescent="0.25">
      <c r="A6" s="96"/>
      <c r="B6" s="97"/>
      <c r="C6" s="97"/>
      <c r="D6" s="98"/>
      <c r="E6" s="98"/>
      <c r="F6" s="94">
        <v>71</v>
      </c>
      <c r="G6" s="66" t="str">
        <f>+VLOOKUP(F6,Participants!$A$1:$F$798,2,FALSE)</f>
        <v>Elena Farrah</v>
      </c>
      <c r="H6" s="66" t="str">
        <f>+VLOOKUP(F6,Participants!$A$1:$F$798,4,FALSE)</f>
        <v>BFS</v>
      </c>
      <c r="I6" s="66" t="str">
        <f>+VLOOKUP(F6,Participants!$A$1:$F$798,5,FALSE)</f>
        <v>F</v>
      </c>
      <c r="J6" s="66">
        <f>+VLOOKUP(F6,Participants!$A$1:$F$798,3,FALSE)</f>
        <v>8</v>
      </c>
      <c r="K6" s="13" t="str">
        <f>+VLOOKUP(F6,Participants!$A$1:$G$798,7,FALSE)</f>
        <v>VARSITY GIRLS</v>
      </c>
      <c r="L6" s="132">
        <v>3</v>
      </c>
      <c r="M6" s="66">
        <v>6</v>
      </c>
      <c r="N6" s="122">
        <v>29</v>
      </c>
      <c r="O6" s="122">
        <v>4</v>
      </c>
    </row>
    <row r="7" spans="1:15" ht="14.25" customHeight="1" x14ac:dyDescent="0.25">
      <c r="A7" s="92"/>
      <c r="B7" s="93"/>
      <c r="C7" s="93"/>
      <c r="D7" s="94"/>
      <c r="E7" s="94"/>
      <c r="F7" s="98">
        <v>80</v>
      </c>
      <c r="G7" s="61" t="str">
        <f>+VLOOKUP(F7,Participants!$A$1:$F$798,2,FALSE)</f>
        <v>Katie Miller</v>
      </c>
      <c r="H7" s="61" t="str">
        <f>+VLOOKUP(F7,Participants!$A$1:$F$798,4,FALSE)</f>
        <v>BFS</v>
      </c>
      <c r="I7" s="61" t="str">
        <f>+VLOOKUP(F7,Participants!$A$1:$F$798,5,FALSE)</f>
        <v>F</v>
      </c>
      <c r="J7" s="61">
        <f>+VLOOKUP(F7,Participants!$A$1:$F$798,3,FALSE)</f>
        <v>8</v>
      </c>
      <c r="K7" s="13" t="str">
        <f>+VLOOKUP(F7,Participants!$A$1:$G$798,7,FALSE)</f>
        <v>VARSITY GIRLS</v>
      </c>
      <c r="L7" s="124">
        <v>4</v>
      </c>
      <c r="M7" s="61">
        <v>5</v>
      </c>
      <c r="N7" s="61">
        <v>25</v>
      </c>
      <c r="O7" s="61">
        <v>8</v>
      </c>
    </row>
    <row r="8" spans="1:15" ht="14.25" customHeight="1" x14ac:dyDescent="0.25">
      <c r="A8" s="96"/>
      <c r="B8" s="97"/>
      <c r="C8" s="97"/>
      <c r="D8" s="98"/>
      <c r="E8" s="98"/>
      <c r="F8" s="61">
        <v>922</v>
      </c>
      <c r="G8" s="66" t="str">
        <f>+VLOOKUP(F8,Participants!$A$1:$F$798,2,FALSE)</f>
        <v>Juliet Snover</v>
      </c>
      <c r="H8" s="66" t="str">
        <f>+VLOOKUP(F8,Participants!$A$1:$F$798,4,FALSE)</f>
        <v>GAA</v>
      </c>
      <c r="I8" s="66" t="str">
        <f>+VLOOKUP(F8,Participants!$A$1:$F$798,5,FALSE)</f>
        <v>F</v>
      </c>
      <c r="J8" s="66">
        <f>+VLOOKUP(F8,Participants!$A$1:$F$798,3,FALSE)</f>
        <v>8</v>
      </c>
      <c r="K8" s="13" t="str">
        <f>+VLOOKUP(F8,Participants!$A$1:$G$798,7,FALSE)</f>
        <v>VARSITY GIRLS</v>
      </c>
      <c r="L8" s="132">
        <v>5</v>
      </c>
      <c r="M8" s="66">
        <v>4</v>
      </c>
      <c r="N8" s="122">
        <v>25</v>
      </c>
      <c r="O8" s="122">
        <v>3</v>
      </c>
    </row>
    <row r="9" spans="1:15" ht="14.25" customHeight="1" x14ac:dyDescent="0.25">
      <c r="A9" s="92"/>
      <c r="B9" s="93"/>
      <c r="C9" s="93"/>
      <c r="D9" s="94"/>
      <c r="E9" s="94"/>
      <c r="F9" s="61">
        <v>65</v>
      </c>
      <c r="G9" s="61" t="str">
        <f>+VLOOKUP(F9,Participants!$A$1:$F$798,2,FALSE)</f>
        <v>Avery Arendosh</v>
      </c>
      <c r="H9" s="61" t="str">
        <f>+VLOOKUP(F9,Participants!$A$1:$F$798,4,FALSE)</f>
        <v>BFS</v>
      </c>
      <c r="I9" s="61" t="str">
        <f>+VLOOKUP(F9,Participants!$A$1:$F$798,5,FALSE)</f>
        <v>F</v>
      </c>
      <c r="J9" s="61">
        <f>+VLOOKUP(F9,Participants!$A$1:$F$798,3,FALSE)</f>
        <v>7</v>
      </c>
      <c r="K9" s="13" t="str">
        <f>+VLOOKUP(F9,Participants!$A$1:$G$798,7,FALSE)</f>
        <v>VARSITY GIRLS</v>
      </c>
      <c r="L9" s="124">
        <v>6</v>
      </c>
      <c r="M9" s="61">
        <v>3</v>
      </c>
      <c r="N9" s="61">
        <v>25</v>
      </c>
      <c r="O9" s="61">
        <v>1</v>
      </c>
    </row>
    <row r="10" spans="1:15" ht="14.25" customHeight="1" x14ac:dyDescent="0.25">
      <c r="A10" s="96"/>
      <c r="B10" s="97"/>
      <c r="C10" s="97"/>
      <c r="D10" s="98"/>
      <c r="E10" s="98"/>
      <c r="F10" s="61">
        <v>79</v>
      </c>
      <c r="G10" s="61" t="str">
        <f>+VLOOKUP(F10,Participants!$A$1:$F$798,2,FALSE)</f>
        <v>Jocelyn Miller</v>
      </c>
      <c r="H10" s="61" t="str">
        <f>+VLOOKUP(F10,Participants!$A$1:$F$798,4,FALSE)</f>
        <v>BFS</v>
      </c>
      <c r="I10" s="61" t="str">
        <f>+VLOOKUP(F10,Participants!$A$1:$F$798,5,FALSE)</f>
        <v>F</v>
      </c>
      <c r="J10" s="61">
        <f>+VLOOKUP(F10,Participants!$A$1:$F$798,3,FALSE)</f>
        <v>7</v>
      </c>
      <c r="K10" s="13" t="str">
        <f>+VLOOKUP(F10,Participants!$A$1:$G$798,7,FALSE)</f>
        <v>VARSITY GIRLS</v>
      </c>
      <c r="L10" s="99">
        <v>7</v>
      </c>
      <c r="M10" s="61">
        <v>2</v>
      </c>
      <c r="N10" s="61">
        <v>24</v>
      </c>
      <c r="O10" s="61">
        <v>8</v>
      </c>
    </row>
    <row r="11" spans="1:15" ht="14.25" customHeight="1" x14ac:dyDescent="0.25">
      <c r="A11" s="92"/>
      <c r="B11" s="93"/>
      <c r="C11" s="93"/>
      <c r="D11" s="94"/>
      <c r="E11" s="94"/>
      <c r="F11" s="98">
        <v>66</v>
      </c>
      <c r="G11" s="61" t="str">
        <f>+VLOOKUP(F11,Participants!$A$1:$F$798,2,FALSE)</f>
        <v>Magdalene Carroll</v>
      </c>
      <c r="H11" s="61" t="str">
        <f>+VLOOKUP(F11,Participants!$A$1:$F$798,4,FALSE)</f>
        <v>BFS</v>
      </c>
      <c r="I11" s="61" t="str">
        <f>+VLOOKUP(F11,Participants!$A$1:$F$798,5,FALSE)</f>
        <v>F</v>
      </c>
      <c r="J11" s="61">
        <f>+VLOOKUP(F11,Participants!$A$1:$F$798,3,FALSE)</f>
        <v>8</v>
      </c>
      <c r="K11" s="13" t="str">
        <f>+VLOOKUP(F11,Participants!$A$1:$G$798,7,FALSE)</f>
        <v>VARSITY GIRLS</v>
      </c>
      <c r="L11" s="124">
        <v>8</v>
      </c>
      <c r="M11" s="61">
        <v>1</v>
      </c>
      <c r="N11" s="61">
        <v>24</v>
      </c>
      <c r="O11" s="61">
        <v>7</v>
      </c>
    </row>
    <row r="12" spans="1:15" ht="14.25" customHeight="1" x14ac:dyDescent="0.25">
      <c r="A12" s="96"/>
      <c r="B12" s="97"/>
      <c r="C12" s="97"/>
      <c r="D12" s="98"/>
      <c r="E12" s="98"/>
      <c r="F12" s="98">
        <v>678</v>
      </c>
      <c r="G12" s="61" t="str">
        <f>+VLOOKUP(F12,Participants!$A$1:$F$798,2,FALSE)</f>
        <v>Kaylie Mitchell</v>
      </c>
      <c r="H12" s="61" t="str">
        <f>+VLOOKUP(F12,Participants!$A$1:$F$798,4,FALSE)</f>
        <v>BTA</v>
      </c>
      <c r="I12" s="61" t="str">
        <f>+VLOOKUP(F12,Participants!$A$1:$F$798,5,FALSE)</f>
        <v>F</v>
      </c>
      <c r="J12" s="61">
        <f>+VLOOKUP(F12,Participants!$A$1:$F$798,3,FALSE)</f>
        <v>8</v>
      </c>
      <c r="K12" s="13" t="str">
        <f>+VLOOKUP(F12,Participants!$A$1:$G$798,7,FALSE)</f>
        <v>VARSITY GIRLS</v>
      </c>
      <c r="L12" s="99">
        <v>9</v>
      </c>
      <c r="M12" s="61"/>
      <c r="N12" s="61">
        <v>22</v>
      </c>
      <c r="O12" s="61">
        <v>11</v>
      </c>
    </row>
    <row r="13" spans="1:15" ht="14.25" customHeight="1" x14ac:dyDescent="0.25">
      <c r="A13" s="92"/>
      <c r="B13" s="93"/>
      <c r="C13" s="93"/>
      <c r="D13" s="94"/>
      <c r="E13" s="94"/>
      <c r="F13" s="94"/>
      <c r="G13" s="66" t="e">
        <f>+VLOOKUP(F13,Participants!$A$1:$F$798,2,FALSE)</f>
        <v>#N/A</v>
      </c>
      <c r="H13" s="66" t="e">
        <f>+VLOOKUP(F13,Participants!$A$1:$F$798,4,FALSE)</f>
        <v>#N/A</v>
      </c>
      <c r="I13" s="66" t="e">
        <f>+VLOOKUP(F13,Participants!$A$1:$F$798,5,FALSE)</f>
        <v>#N/A</v>
      </c>
      <c r="J13" s="66" t="e">
        <f>+VLOOKUP(F13,Participants!$A$1:$F$798,3,FALSE)</f>
        <v>#N/A</v>
      </c>
      <c r="K13" s="13" t="e">
        <f>+VLOOKUP(F13,Participants!$A$1:$G$798,7,FALSE)</f>
        <v>#N/A</v>
      </c>
      <c r="L13" s="95"/>
      <c r="M13" s="66"/>
      <c r="N13" s="122"/>
      <c r="O13" s="122"/>
    </row>
    <row r="14" spans="1:15" ht="15.75" customHeight="1" x14ac:dyDescent="0.25"/>
    <row r="15" spans="1:15" ht="15.75" customHeight="1" x14ac:dyDescent="0.25"/>
    <row r="16" spans="1:15" ht="15.75" customHeight="1" x14ac:dyDescent="0.25"/>
    <row r="17" spans="1:26" ht="14.25" customHeight="1" x14ac:dyDescent="0.25">
      <c r="A17" s="100"/>
      <c r="B17" s="47" t="s">
        <v>155</v>
      </c>
      <c r="C17" s="47" t="s">
        <v>754</v>
      </c>
      <c r="D17" s="47" t="s">
        <v>15</v>
      </c>
      <c r="E17" s="47" t="s">
        <v>18</v>
      </c>
      <c r="F17" s="47" t="s">
        <v>10</v>
      </c>
      <c r="G17" s="47" t="s">
        <v>26</v>
      </c>
      <c r="H17" s="47" t="s">
        <v>21</v>
      </c>
      <c r="I17" s="47" t="s">
        <v>771</v>
      </c>
      <c r="J17" s="47" t="s">
        <v>772</v>
      </c>
      <c r="K17" s="47" t="s">
        <v>32</v>
      </c>
      <c r="L17" s="47" t="s">
        <v>35</v>
      </c>
      <c r="M17" s="47" t="s">
        <v>53</v>
      </c>
      <c r="N17" s="47" t="s">
        <v>41</v>
      </c>
      <c r="O17" s="47" t="s">
        <v>47</v>
      </c>
      <c r="P17" s="47" t="s">
        <v>62</v>
      </c>
      <c r="Q17" s="47" t="s">
        <v>56</v>
      </c>
      <c r="R17" s="47" t="s">
        <v>773</v>
      </c>
      <c r="S17" s="47" t="s">
        <v>65</v>
      </c>
      <c r="T17" s="47" t="s">
        <v>70</v>
      </c>
      <c r="U17" s="47" t="s">
        <v>526</v>
      </c>
      <c r="V17" s="47" t="s">
        <v>669</v>
      </c>
      <c r="W17" s="47" t="s">
        <v>774</v>
      </c>
      <c r="X17" s="47" t="s">
        <v>696</v>
      </c>
      <c r="Y17" s="47" t="s">
        <v>44</v>
      </c>
      <c r="Z17" s="48" t="s">
        <v>775</v>
      </c>
    </row>
    <row r="18" spans="1:26" ht="14.25" customHeight="1" x14ac:dyDescent="0.25">
      <c r="A18" s="100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customHeight="1" x14ac:dyDescent="0.25">
      <c r="A19" s="100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customHeight="1" x14ac:dyDescent="0.25">
      <c r="A20" s="100" t="s">
        <v>131</v>
      </c>
      <c r="B20" s="35">
        <f t="shared" ref="B20:K21" si="0">+SUMIFS($M$1:$M$13,$K$1:$K$13,$A20,$H$1:$H$13,B$17)</f>
        <v>0</v>
      </c>
      <c r="C20" s="35">
        <f t="shared" si="0"/>
        <v>0</v>
      </c>
      <c r="D20" s="35">
        <f t="shared" si="0"/>
        <v>0</v>
      </c>
      <c r="E20" s="35">
        <f t="shared" si="0"/>
        <v>0</v>
      </c>
      <c r="F20" s="35">
        <f t="shared" si="0"/>
        <v>27</v>
      </c>
      <c r="G20" s="35">
        <f t="shared" si="0"/>
        <v>8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5">
        <f t="shared" si="0"/>
        <v>0</v>
      </c>
      <c r="L20" s="35">
        <f t="shared" ref="L20:Y21" si="1">+SUMIFS($M$1:$M$13,$K$1:$K$13,$A20,$H$1:$H$13,L$17)</f>
        <v>4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ref="Z20:Z21" si="2">SUM(B20:Y20)</f>
        <v>39</v>
      </c>
    </row>
    <row r="21" spans="1:26" ht="14.25" customHeight="1" x14ac:dyDescent="0.25">
      <c r="A21" s="100" t="s">
        <v>118</v>
      </c>
      <c r="B21" s="35">
        <f t="shared" si="0"/>
        <v>0</v>
      </c>
      <c r="C21" s="35">
        <f t="shared" si="0"/>
        <v>0</v>
      </c>
      <c r="D21" s="35">
        <f t="shared" si="0"/>
        <v>0</v>
      </c>
      <c r="E21" s="35">
        <f t="shared" si="0"/>
        <v>0</v>
      </c>
      <c r="F21" s="35">
        <f t="shared" si="0"/>
        <v>0</v>
      </c>
      <c r="G21" s="35">
        <f t="shared" si="0"/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5">
        <f t="shared" si="0"/>
        <v>0</v>
      </c>
      <c r="L21" s="35">
        <f t="shared" si="1"/>
        <v>0</v>
      </c>
      <c r="M21" s="35">
        <f t="shared" si="1"/>
        <v>0</v>
      </c>
      <c r="N21" s="35">
        <f t="shared" si="1"/>
        <v>0</v>
      </c>
      <c r="O21" s="35">
        <f t="shared" si="1"/>
        <v>0</v>
      </c>
      <c r="P21" s="35">
        <f t="shared" si="1"/>
        <v>0</v>
      </c>
      <c r="Q21" s="35">
        <f t="shared" si="1"/>
        <v>0</v>
      </c>
      <c r="R21" s="35">
        <f t="shared" si="1"/>
        <v>0</v>
      </c>
      <c r="S21" s="35">
        <f t="shared" si="1"/>
        <v>0</v>
      </c>
      <c r="T21" s="35">
        <f t="shared" si="1"/>
        <v>0</v>
      </c>
      <c r="U21" s="35">
        <f t="shared" si="1"/>
        <v>0</v>
      </c>
      <c r="V21" s="35">
        <f t="shared" si="1"/>
        <v>0</v>
      </c>
      <c r="W21" s="35">
        <f t="shared" si="1"/>
        <v>0</v>
      </c>
      <c r="X21" s="35">
        <f t="shared" si="1"/>
        <v>0</v>
      </c>
      <c r="Y21" s="35">
        <f t="shared" si="1"/>
        <v>0</v>
      </c>
      <c r="Z21" s="35">
        <f t="shared" si="2"/>
        <v>0</v>
      </c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</sheetData>
  <sortState xmlns:xlrd2="http://schemas.microsoft.com/office/spreadsheetml/2017/richdata2" ref="F2:O12">
    <sortCondition ref="K2:K12"/>
    <sortCondition descending="1" ref="N2:N12"/>
    <sortCondition descending="1" ref="O2:O12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37"/>
  <sheetViews>
    <sheetView workbookViewId="0">
      <pane ySplit="2" topLeftCell="A51" activePane="bottomLeft" state="frozen"/>
      <selection pane="bottomLeft" activeCell="A64" sqref="A64:XFD129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125" customWidth="1"/>
    <col min="15" max="15" width="8.42578125" style="125" customWidth="1"/>
    <col min="16" max="26" width="8.42578125" customWidth="1"/>
  </cols>
  <sheetData>
    <row r="1" spans="1:15" ht="14.25" customHeight="1" x14ac:dyDescent="0.25">
      <c r="A1" s="101" t="s">
        <v>822</v>
      </c>
      <c r="B1" s="54"/>
      <c r="C1" s="54"/>
      <c r="D1" s="102"/>
      <c r="E1" s="103"/>
      <c r="F1" s="134"/>
      <c r="G1" s="54"/>
      <c r="H1" s="54"/>
      <c r="I1" s="54"/>
      <c r="J1" s="54"/>
      <c r="K1" s="54"/>
      <c r="L1" s="104"/>
      <c r="M1" s="104"/>
      <c r="N1" s="172" t="s">
        <v>823</v>
      </c>
      <c r="O1" s="173"/>
    </row>
    <row r="2" spans="1:15" ht="14.25" customHeight="1" x14ac:dyDescent="0.25">
      <c r="A2" s="105" t="s">
        <v>824</v>
      </c>
      <c r="B2" s="105" t="s">
        <v>825</v>
      </c>
      <c r="C2" s="105" t="s">
        <v>826</v>
      </c>
      <c r="D2" s="106" t="s">
        <v>827</v>
      </c>
      <c r="E2" s="106"/>
      <c r="F2" s="111" t="s">
        <v>828</v>
      </c>
      <c r="G2" s="105" t="s">
        <v>765</v>
      </c>
      <c r="H2" s="105" t="s">
        <v>766</v>
      </c>
      <c r="I2" s="105" t="s">
        <v>767</v>
      </c>
      <c r="J2" s="105" t="s">
        <v>2</v>
      </c>
      <c r="K2" s="105" t="s">
        <v>5</v>
      </c>
      <c r="L2" s="106" t="s">
        <v>768</v>
      </c>
      <c r="M2" s="106" t="s">
        <v>769</v>
      </c>
      <c r="N2" s="107" t="s">
        <v>820</v>
      </c>
      <c r="O2" s="107" t="s">
        <v>821</v>
      </c>
    </row>
    <row r="3" spans="1:15" ht="14.25" customHeight="1" x14ac:dyDescent="0.25">
      <c r="A3" s="92"/>
      <c r="B3" s="93"/>
      <c r="C3" s="93"/>
      <c r="D3" s="94"/>
      <c r="E3" s="94"/>
      <c r="F3" s="98">
        <v>881</v>
      </c>
      <c r="G3" s="61" t="str">
        <f>+VLOOKUP(F3,Participants!$A$1:$F$798,2,FALSE)</f>
        <v>Jayden Cain</v>
      </c>
      <c r="H3" s="61" t="str">
        <f>+VLOOKUP(F3,Participants!$A$1:$F$798,4,FALSE)</f>
        <v>GAA</v>
      </c>
      <c r="I3" s="61" t="str">
        <f>+VLOOKUP(F3,Participants!$A$1:$F$798,5,FALSE)</f>
        <v>M</v>
      </c>
      <c r="J3" s="61">
        <f>+VLOOKUP(F3,Participants!$A$1:$F$798,3,FALSE)</f>
        <v>6</v>
      </c>
      <c r="K3" s="13" t="str">
        <f>+VLOOKUP(F3,Participants!$A$1:$G$798,7,FALSE)</f>
        <v>JV BOYS</v>
      </c>
      <c r="L3" s="124">
        <v>1</v>
      </c>
      <c r="M3" s="61">
        <v>10</v>
      </c>
      <c r="N3" s="61">
        <v>22</v>
      </c>
      <c r="O3" s="61">
        <v>1.5</v>
      </c>
    </row>
    <row r="4" spans="1:15" ht="14.25" customHeight="1" x14ac:dyDescent="0.25">
      <c r="A4" s="96"/>
      <c r="B4" s="97"/>
      <c r="C4" s="97"/>
      <c r="D4" s="98"/>
      <c r="E4" s="98"/>
      <c r="F4" s="98">
        <v>888</v>
      </c>
      <c r="G4" s="61" t="str">
        <f>+VLOOKUP(F4,Participants!$A$1:$F$798,2,FALSE)</f>
        <v>Ryan Stickman</v>
      </c>
      <c r="H4" s="61" t="str">
        <f>+VLOOKUP(F4,Participants!$A$1:$F$798,4,FALSE)</f>
        <v>GAA</v>
      </c>
      <c r="I4" s="61" t="str">
        <f>+VLOOKUP(F4,Participants!$A$1:$F$798,5,FALSE)</f>
        <v>M</v>
      </c>
      <c r="J4" s="61">
        <f>+VLOOKUP(F4,Participants!$A$1:$F$798,3,FALSE)</f>
        <v>6</v>
      </c>
      <c r="K4" s="13" t="str">
        <f>+VLOOKUP(F4,Participants!$A$1:$G$798,7,FALSE)</f>
        <v>JV BOYS</v>
      </c>
      <c r="L4" s="99">
        <f>L3+1</f>
        <v>2</v>
      </c>
      <c r="M4" s="61">
        <v>8</v>
      </c>
      <c r="N4" s="61">
        <v>21</v>
      </c>
      <c r="O4" s="61">
        <v>0</v>
      </c>
    </row>
    <row r="5" spans="1:15" ht="14.25" customHeight="1" x14ac:dyDescent="0.25">
      <c r="A5" s="92"/>
      <c r="B5" s="93"/>
      <c r="C5" s="93"/>
      <c r="D5" s="94"/>
      <c r="E5" s="94"/>
      <c r="F5" s="61">
        <v>38</v>
      </c>
      <c r="G5" s="66" t="str">
        <f>+VLOOKUP(F5,Participants!$A$1:$F$798,2,FALSE)</f>
        <v>Michael Ramaley</v>
      </c>
      <c r="H5" s="66" t="str">
        <f>+VLOOKUP(F5,Participants!$A$1:$F$798,4,FALSE)</f>
        <v>BFS</v>
      </c>
      <c r="I5" s="66" t="str">
        <f>+VLOOKUP(F5,Participants!$A$1:$F$798,5,FALSE)</f>
        <v>M</v>
      </c>
      <c r="J5" s="66">
        <f>+VLOOKUP(F5,Participants!$A$1:$F$798,3,FALSE)</f>
        <v>5</v>
      </c>
      <c r="K5" s="13" t="str">
        <f>+VLOOKUP(F5,Participants!$A$1:$G$798,7,FALSE)</f>
        <v>JV BOYS</v>
      </c>
      <c r="L5" s="99">
        <f t="shared" ref="L5:L13" si="0">L4+1</f>
        <v>3</v>
      </c>
      <c r="M5" s="66">
        <v>6</v>
      </c>
      <c r="N5" s="122">
        <v>19</v>
      </c>
      <c r="O5" s="122">
        <v>8.5</v>
      </c>
    </row>
    <row r="6" spans="1:15" ht="14.25" customHeight="1" x14ac:dyDescent="0.25">
      <c r="A6" s="96"/>
      <c r="B6" s="97"/>
      <c r="C6" s="97"/>
      <c r="D6" s="98"/>
      <c r="E6" s="98"/>
      <c r="F6" s="98">
        <v>629</v>
      </c>
      <c r="G6" s="61" t="str">
        <f>+VLOOKUP(F6,Participants!$A$1:$F$798,2,FALSE)</f>
        <v>Fred Edwards</v>
      </c>
      <c r="H6" s="61" t="str">
        <f>+VLOOKUP(F6,Participants!$A$1:$F$798,4,FALSE)</f>
        <v>BCS</v>
      </c>
      <c r="I6" s="61" t="str">
        <f>+VLOOKUP(F6,Participants!$A$1:$F$798,5,FALSE)</f>
        <v>M</v>
      </c>
      <c r="J6" s="61">
        <f>+VLOOKUP(F6,Participants!$A$1:$F$798,3,FALSE)</f>
        <v>5</v>
      </c>
      <c r="K6" s="13" t="str">
        <f>+VLOOKUP(F6,Participants!$A$1:$G$798,7,FALSE)</f>
        <v>JV BOYS</v>
      </c>
      <c r="L6" s="99">
        <f t="shared" si="0"/>
        <v>4</v>
      </c>
      <c r="M6" s="61">
        <v>5</v>
      </c>
      <c r="N6" s="61">
        <v>19</v>
      </c>
      <c r="O6" s="61">
        <v>1.5</v>
      </c>
    </row>
    <row r="7" spans="1:15" ht="14.25" customHeight="1" x14ac:dyDescent="0.25">
      <c r="A7" s="92"/>
      <c r="B7" s="93"/>
      <c r="C7" s="93"/>
      <c r="D7" s="94"/>
      <c r="E7" s="94"/>
      <c r="F7" s="94">
        <v>1274</v>
      </c>
      <c r="G7" s="66" t="str">
        <f>+VLOOKUP(F7,Participants!$A$1:$F$798,2,FALSE)</f>
        <v>Austin Bane</v>
      </c>
      <c r="H7" s="66" t="str">
        <f>+VLOOKUP(F7,Participants!$A$1:$F$798,4,FALSE)</f>
        <v>NCA</v>
      </c>
      <c r="I7" s="66" t="str">
        <f>+VLOOKUP(F7,Participants!$A$1:$F$798,5,FALSE)</f>
        <v>M</v>
      </c>
      <c r="J7" s="66">
        <f>+VLOOKUP(F7,Participants!$A$1:$F$798,3,FALSE)</f>
        <v>6</v>
      </c>
      <c r="K7" s="13" t="str">
        <f>+VLOOKUP(F7,Participants!$A$1:$G$798,7,FALSE)</f>
        <v>JV BOYS</v>
      </c>
      <c r="L7" s="99">
        <f t="shared" si="0"/>
        <v>5</v>
      </c>
      <c r="M7" s="66">
        <v>4</v>
      </c>
      <c r="N7" s="122">
        <v>18</v>
      </c>
      <c r="O7" s="122">
        <v>10.5</v>
      </c>
    </row>
    <row r="8" spans="1:15" ht="14.25" customHeight="1" x14ac:dyDescent="0.25">
      <c r="A8" s="96"/>
      <c r="B8" s="97"/>
      <c r="C8" s="97"/>
      <c r="D8" s="98"/>
      <c r="E8" s="98"/>
      <c r="F8" s="94">
        <v>1616</v>
      </c>
      <c r="G8" s="66" t="str">
        <f>+VLOOKUP(F8,Participants!$A$1:$F$798,2,FALSE)</f>
        <v>Giovanni Bianco</v>
      </c>
      <c r="H8" s="66" t="str">
        <f>+VLOOKUP(F8,Participants!$A$1:$F$798,4,FALSE)</f>
        <v>SPP</v>
      </c>
      <c r="I8" s="66" t="str">
        <f>+VLOOKUP(F8,Participants!$A$1:$F$798,5,FALSE)</f>
        <v>M</v>
      </c>
      <c r="J8" s="66">
        <f>+VLOOKUP(F8,Participants!$A$1:$F$798,3,FALSE)</f>
        <v>6</v>
      </c>
      <c r="K8" s="13" t="str">
        <f>+VLOOKUP(F8,Participants!$A$1:$G$798,7,FALSE)</f>
        <v>JV BOYS</v>
      </c>
      <c r="L8" s="99">
        <f t="shared" si="0"/>
        <v>6</v>
      </c>
      <c r="M8" s="66">
        <v>3</v>
      </c>
      <c r="N8" s="122">
        <v>18</v>
      </c>
      <c r="O8" s="122">
        <v>7.5</v>
      </c>
    </row>
    <row r="9" spans="1:15" ht="14.25" customHeight="1" x14ac:dyDescent="0.25">
      <c r="A9" s="92"/>
      <c r="B9" s="93"/>
      <c r="C9" s="93"/>
      <c r="D9" s="94"/>
      <c r="E9" s="94"/>
      <c r="F9" s="94">
        <v>887</v>
      </c>
      <c r="G9" s="66" t="str">
        <f>+VLOOKUP(F9,Participants!$A$1:$F$798,2,FALSE)</f>
        <v>Wilder Sargent</v>
      </c>
      <c r="H9" s="66" t="str">
        <f>+VLOOKUP(F9,Participants!$A$1:$F$798,4,FALSE)</f>
        <v>GAA</v>
      </c>
      <c r="I9" s="66" t="str">
        <f>+VLOOKUP(F9,Participants!$A$1:$F$798,5,FALSE)</f>
        <v>M</v>
      </c>
      <c r="J9" s="66">
        <f>+VLOOKUP(F9,Participants!$A$1:$F$798,3,FALSE)</f>
        <v>6</v>
      </c>
      <c r="K9" s="13" t="str">
        <f>+VLOOKUP(F9,Participants!$A$1:$G$798,7,FALSE)</f>
        <v>JV BOYS</v>
      </c>
      <c r="L9" s="99">
        <f t="shared" si="0"/>
        <v>7</v>
      </c>
      <c r="M9" s="66">
        <v>2</v>
      </c>
      <c r="N9" s="122">
        <v>18</v>
      </c>
      <c r="O9" s="122">
        <v>2</v>
      </c>
    </row>
    <row r="10" spans="1:15" ht="14.25" customHeight="1" x14ac:dyDescent="0.25">
      <c r="A10" s="96"/>
      <c r="B10" s="97"/>
      <c r="C10" s="97"/>
      <c r="D10" s="98"/>
      <c r="E10" s="98"/>
      <c r="F10" s="94">
        <v>635</v>
      </c>
      <c r="G10" s="66" t="str">
        <f>+VLOOKUP(F10,Participants!$A$1:$F$798,2,FALSE)</f>
        <v>Matthew Yeager</v>
      </c>
      <c r="H10" s="66" t="str">
        <f>+VLOOKUP(F10,Participants!$A$1:$F$798,4,FALSE)</f>
        <v>BCS</v>
      </c>
      <c r="I10" s="66" t="str">
        <f>+VLOOKUP(F10,Participants!$A$1:$F$798,5,FALSE)</f>
        <v>M</v>
      </c>
      <c r="J10" s="66">
        <f>+VLOOKUP(F10,Participants!$A$1:$F$798,3,FALSE)</f>
        <v>6</v>
      </c>
      <c r="K10" s="13" t="str">
        <f>+VLOOKUP(F10,Participants!$A$1:$G$798,7,FALSE)</f>
        <v>JV BOYS</v>
      </c>
      <c r="L10" s="99">
        <f t="shared" si="0"/>
        <v>8</v>
      </c>
      <c r="M10" s="66">
        <v>1</v>
      </c>
      <c r="N10" s="122">
        <v>17</v>
      </c>
      <c r="O10" s="122"/>
    </row>
    <row r="11" spans="1:15" ht="14.25" customHeight="1" x14ac:dyDescent="0.25">
      <c r="A11" s="92"/>
      <c r="B11" s="93"/>
      <c r="C11" s="93"/>
      <c r="D11" s="94"/>
      <c r="E11" s="94"/>
      <c r="F11" s="98">
        <v>1617</v>
      </c>
      <c r="G11" s="61" t="str">
        <f>+VLOOKUP(F11,Participants!$A$1:$F$798,2,FALSE)</f>
        <v>Benny Votilla</v>
      </c>
      <c r="H11" s="61" t="str">
        <f>+VLOOKUP(F11,Participants!$A$1:$F$798,4,FALSE)</f>
        <v>SPP</v>
      </c>
      <c r="I11" s="61" t="str">
        <f>+VLOOKUP(F11,Participants!$A$1:$F$798,5,FALSE)</f>
        <v>M</v>
      </c>
      <c r="J11" s="61">
        <f>+VLOOKUP(F11,Participants!$A$1:$F$798,3,FALSE)</f>
        <v>6</v>
      </c>
      <c r="K11" s="13" t="str">
        <f>+VLOOKUP(F11,Participants!$A$1:$G$798,7,FALSE)</f>
        <v>JV BOYS</v>
      </c>
      <c r="L11" s="99">
        <f t="shared" si="0"/>
        <v>9</v>
      </c>
      <c r="M11" s="61"/>
      <c r="N11" s="61">
        <v>14</v>
      </c>
      <c r="O11" s="61">
        <v>3</v>
      </c>
    </row>
    <row r="12" spans="1:15" ht="14.25" customHeight="1" x14ac:dyDescent="0.25">
      <c r="A12" s="96"/>
      <c r="B12" s="97"/>
      <c r="C12" s="97"/>
      <c r="D12" s="98"/>
      <c r="E12" s="98"/>
      <c r="F12" s="98">
        <v>1615</v>
      </c>
      <c r="G12" s="61" t="str">
        <f>+VLOOKUP(F12,Participants!$A$1:$F$798,2,FALSE)</f>
        <v>Timothy Brown</v>
      </c>
      <c r="H12" s="61" t="str">
        <f>+VLOOKUP(F12,Participants!$A$1:$F$798,4,FALSE)</f>
        <v>SPP</v>
      </c>
      <c r="I12" s="61" t="str">
        <f>+VLOOKUP(F12,Participants!$A$1:$F$798,5,FALSE)</f>
        <v>M</v>
      </c>
      <c r="J12" s="61">
        <f>+VLOOKUP(F12,Participants!$A$1:$F$798,3,FALSE)</f>
        <v>5</v>
      </c>
      <c r="K12" s="13" t="str">
        <f>+VLOOKUP(F12,Participants!$A$1:$G$798,7,FALSE)</f>
        <v>JV BOYS</v>
      </c>
      <c r="L12" s="99">
        <f t="shared" si="0"/>
        <v>10</v>
      </c>
      <c r="M12" s="61"/>
      <c r="N12" s="61">
        <v>12</v>
      </c>
      <c r="O12" s="61">
        <v>11</v>
      </c>
    </row>
    <row r="13" spans="1:15" ht="14.25" customHeight="1" x14ac:dyDescent="0.25">
      <c r="A13" s="92"/>
      <c r="B13" s="93"/>
      <c r="C13" s="93"/>
      <c r="D13" s="94"/>
      <c r="E13" s="94"/>
      <c r="F13" s="98">
        <v>1270</v>
      </c>
      <c r="G13" s="61" t="str">
        <f>+VLOOKUP(F13,Participants!$A$1:$F$798,2,FALSE)</f>
        <v>Edward Jaworski</v>
      </c>
      <c r="H13" s="61" t="str">
        <f>+VLOOKUP(F13,Participants!$A$1:$F$798,4,FALSE)</f>
        <v>NCA</v>
      </c>
      <c r="I13" s="61" t="str">
        <f>+VLOOKUP(F13,Participants!$A$1:$F$798,5,FALSE)</f>
        <v>M</v>
      </c>
      <c r="J13" s="61">
        <f>+VLOOKUP(F13,Participants!$A$1:$F$798,3,FALSE)</f>
        <v>5</v>
      </c>
      <c r="K13" s="13" t="str">
        <f>+VLOOKUP(F13,Participants!$A$1:$G$798,7,FALSE)</f>
        <v>JV BOYS</v>
      </c>
      <c r="L13" s="99">
        <f t="shared" si="0"/>
        <v>11</v>
      </c>
      <c r="M13" s="61"/>
      <c r="N13" s="61">
        <v>12</v>
      </c>
      <c r="O13" s="61">
        <v>8.5</v>
      </c>
    </row>
    <row r="14" spans="1:15" ht="14.25" customHeight="1" x14ac:dyDescent="0.25">
      <c r="A14" s="92"/>
      <c r="B14" s="93"/>
      <c r="C14" s="93"/>
      <c r="D14" s="94"/>
      <c r="E14" s="94"/>
      <c r="F14" s="98"/>
      <c r="G14" s="61"/>
      <c r="H14" s="61"/>
      <c r="I14" s="61"/>
      <c r="J14" s="61"/>
      <c r="K14" s="13"/>
      <c r="L14" s="124"/>
      <c r="M14" s="61"/>
      <c r="N14" s="61"/>
      <c r="O14" s="61"/>
    </row>
    <row r="15" spans="1:15" ht="14.25" customHeight="1" x14ac:dyDescent="0.25">
      <c r="A15" s="96"/>
      <c r="B15" s="97"/>
      <c r="C15" s="97"/>
      <c r="D15" s="98"/>
      <c r="E15" s="98"/>
      <c r="F15" s="94">
        <v>1518</v>
      </c>
      <c r="G15" s="66" t="str">
        <f>+VLOOKUP(F15,Participants!$A$1:$F$798,2,FALSE)</f>
        <v>Kennedy Killen</v>
      </c>
      <c r="H15" s="66" t="str">
        <f>+VLOOKUP(F15,Participants!$A$1:$F$798,4,FALSE)</f>
        <v>SKS</v>
      </c>
      <c r="I15" s="66" t="str">
        <f>+VLOOKUP(F15,Participants!$A$1:$F$798,5,FALSE)</f>
        <v>F</v>
      </c>
      <c r="J15" s="66">
        <f>+VLOOKUP(F15,Participants!$A$1:$F$798,3,FALSE)</f>
        <v>6</v>
      </c>
      <c r="K15" s="13" t="str">
        <f>+VLOOKUP(F15,Participants!$A$1:$G$798,7,FALSE)</f>
        <v>JV GIRLS</v>
      </c>
      <c r="L15" s="132">
        <v>1</v>
      </c>
      <c r="M15" s="66">
        <v>10</v>
      </c>
      <c r="N15" s="122">
        <v>27</v>
      </c>
      <c r="O15" s="122">
        <v>7.5</v>
      </c>
    </row>
    <row r="16" spans="1:15" ht="14.25" customHeight="1" x14ac:dyDescent="0.25">
      <c r="A16" s="92"/>
      <c r="B16" s="93"/>
      <c r="C16" s="93"/>
      <c r="D16" s="94"/>
      <c r="E16" s="94"/>
      <c r="F16" s="61">
        <v>47</v>
      </c>
      <c r="G16" s="61" t="str">
        <f>+VLOOKUP(F16,Participants!$A$1:$F$798,2,FALSE)</f>
        <v>Charlie Kane</v>
      </c>
      <c r="H16" s="61" t="str">
        <f>+VLOOKUP(F16,Participants!$A$1:$F$798,4,FALSE)</f>
        <v>BFS</v>
      </c>
      <c r="I16" s="61" t="str">
        <f>+VLOOKUP(F16,Participants!$A$1:$F$798,5,FALSE)</f>
        <v>F</v>
      </c>
      <c r="J16" s="61">
        <f>+VLOOKUP(F16,Participants!$A$1:$F$798,3,FALSE)</f>
        <v>5</v>
      </c>
      <c r="K16" s="13" t="str">
        <f>+VLOOKUP(F16,Participants!$A$1:$G$798,7,FALSE)</f>
        <v>JV GIRLS</v>
      </c>
      <c r="L16" s="124">
        <f>L15+1</f>
        <v>2</v>
      </c>
      <c r="M16" s="61">
        <v>8</v>
      </c>
      <c r="N16" s="61">
        <v>24</v>
      </c>
      <c r="O16" s="61">
        <v>1</v>
      </c>
    </row>
    <row r="17" spans="1:15" ht="14.25" customHeight="1" x14ac:dyDescent="0.25">
      <c r="A17" s="96"/>
      <c r="B17" s="97"/>
      <c r="C17" s="97"/>
      <c r="D17" s="98"/>
      <c r="E17" s="98"/>
      <c r="F17" s="94">
        <v>374</v>
      </c>
      <c r="G17" s="66" t="str">
        <f>+VLOOKUP(F17,Participants!$A$1:$F$798,2,FALSE)</f>
        <v>Charlotte Austin</v>
      </c>
      <c r="H17" s="66" t="str">
        <f>+VLOOKUP(F17,Participants!$A$1:$F$798,4,FALSE)</f>
        <v>AAP</v>
      </c>
      <c r="I17" s="66" t="str">
        <f>+VLOOKUP(F17,Participants!$A$1:$F$798,5,FALSE)</f>
        <v>F</v>
      </c>
      <c r="J17" s="66">
        <f>+VLOOKUP(F17,Participants!$A$1:$F$798,3,FALSE)</f>
        <v>6</v>
      </c>
      <c r="K17" s="13" t="str">
        <f>+VLOOKUP(F17,Participants!$A$1:$G$798,7,FALSE)</f>
        <v>JV GIRLS</v>
      </c>
      <c r="L17" s="124">
        <f t="shared" ref="L17:L22" si="1">L16+1</f>
        <v>3</v>
      </c>
      <c r="M17" s="66">
        <v>6</v>
      </c>
      <c r="N17" s="122">
        <v>20</v>
      </c>
      <c r="O17" s="122">
        <v>7</v>
      </c>
    </row>
    <row r="18" spans="1:15" ht="14.25" customHeight="1" x14ac:dyDescent="0.25">
      <c r="F18" s="98">
        <v>638</v>
      </c>
      <c r="G18" s="61" t="str">
        <f>+VLOOKUP(F18,Participants!$A$1:$F$798,2,FALSE)</f>
        <v>Madelyn Miklavic</v>
      </c>
      <c r="H18" s="61" t="str">
        <f>+VLOOKUP(F18,Participants!$A$1:$F$798,4,FALSE)</f>
        <v>BCS</v>
      </c>
      <c r="I18" s="61" t="str">
        <f>+VLOOKUP(F18,Participants!$A$1:$F$798,5,FALSE)</f>
        <v>F</v>
      </c>
      <c r="J18" s="61">
        <f>+VLOOKUP(F18,Participants!$A$1:$F$798,3,FALSE)</f>
        <v>6</v>
      </c>
      <c r="K18" s="13" t="str">
        <f>+VLOOKUP(F18,Participants!$A$1:$G$798,7,FALSE)</f>
        <v>JV GIRLS</v>
      </c>
      <c r="L18" s="124">
        <f t="shared" si="1"/>
        <v>4</v>
      </c>
      <c r="M18" s="61">
        <v>5</v>
      </c>
      <c r="N18" s="61">
        <v>19</v>
      </c>
      <c r="O18" s="61">
        <v>6</v>
      </c>
    </row>
    <row r="19" spans="1:15" ht="14.25" customHeight="1" x14ac:dyDescent="0.25">
      <c r="F19" s="98">
        <v>1280</v>
      </c>
      <c r="G19" s="61" t="str">
        <f>+VLOOKUP(F19,Participants!$A$1:$F$798,2,FALSE)</f>
        <v>Maggie Pyle</v>
      </c>
      <c r="H19" s="61" t="str">
        <f>+VLOOKUP(F19,Participants!$A$1:$F$798,4,FALSE)</f>
        <v>NCA</v>
      </c>
      <c r="I19" s="61" t="str">
        <f>+VLOOKUP(F19,Participants!$A$1:$F$798,5,FALSE)</f>
        <v>F</v>
      </c>
      <c r="J19" s="61">
        <f>+VLOOKUP(F19,Participants!$A$1:$F$798,3,FALSE)</f>
        <v>6</v>
      </c>
      <c r="K19" s="13" t="str">
        <f>+VLOOKUP(F19,Participants!$A$1:$G$798,7,FALSE)</f>
        <v>JV GIRLS</v>
      </c>
      <c r="L19" s="124">
        <f t="shared" si="1"/>
        <v>5</v>
      </c>
      <c r="M19" s="61">
        <v>4</v>
      </c>
      <c r="N19" s="61">
        <v>19</v>
      </c>
      <c r="O19" s="61">
        <v>3.5</v>
      </c>
    </row>
    <row r="20" spans="1:15" ht="14.25" customHeight="1" x14ac:dyDescent="0.25">
      <c r="F20" s="94">
        <v>898</v>
      </c>
      <c r="G20" s="66" t="str">
        <f>+VLOOKUP(F20,Participants!$A$1:$F$798,2,FALSE)</f>
        <v>Sara Stickman</v>
      </c>
      <c r="H20" s="66" t="str">
        <f>+VLOOKUP(F20,Participants!$A$1:$F$798,4,FALSE)</f>
        <v>GAA</v>
      </c>
      <c r="I20" s="66" t="str">
        <f>+VLOOKUP(F20,Participants!$A$1:$F$798,5,FALSE)</f>
        <v>F</v>
      </c>
      <c r="J20" s="66">
        <f>+VLOOKUP(F20,Participants!$A$1:$F$798,3,FALSE)</f>
        <v>6</v>
      </c>
      <c r="K20" s="13" t="str">
        <f>+VLOOKUP(F20,Participants!$A$1:$G$798,7,FALSE)</f>
        <v>JV GIRLS</v>
      </c>
      <c r="L20" s="124">
        <f t="shared" si="1"/>
        <v>6</v>
      </c>
      <c r="M20" s="66">
        <v>3</v>
      </c>
      <c r="N20" s="122">
        <v>16</v>
      </c>
      <c r="O20" s="122">
        <v>8</v>
      </c>
    </row>
    <row r="21" spans="1:15" ht="14.25" customHeight="1" x14ac:dyDescent="0.25">
      <c r="F21" s="94">
        <v>891</v>
      </c>
      <c r="G21" s="66" t="str">
        <f>+VLOOKUP(F21,Participants!$A$1:$F$798,2,FALSE)</f>
        <v>Alaina Piaggesi</v>
      </c>
      <c r="H21" s="66" t="str">
        <f>+VLOOKUP(F21,Participants!$A$1:$F$798,4,FALSE)</f>
        <v>GAA</v>
      </c>
      <c r="I21" s="66" t="str">
        <f>+VLOOKUP(F21,Participants!$A$1:$F$798,5,FALSE)</f>
        <v>F</v>
      </c>
      <c r="J21" s="66">
        <f>+VLOOKUP(F21,Participants!$A$1:$F$798,3,FALSE)</f>
        <v>5</v>
      </c>
      <c r="K21" s="13" t="str">
        <f>+VLOOKUP(F21,Participants!$A$1:$G$798,7,FALSE)</f>
        <v>JV GIRLS</v>
      </c>
      <c r="L21" s="124">
        <f t="shared" si="1"/>
        <v>7</v>
      </c>
      <c r="M21" s="66">
        <v>2</v>
      </c>
      <c r="N21" s="122">
        <v>16</v>
      </c>
      <c r="O21" s="122">
        <v>6</v>
      </c>
    </row>
    <row r="22" spans="1:15" ht="14.25" customHeight="1" x14ac:dyDescent="0.25">
      <c r="F22" s="98">
        <v>892</v>
      </c>
      <c r="G22" s="61" t="str">
        <f>+VLOOKUP(F22,Participants!$A$1:$F$798,2,FALSE)</f>
        <v>Alia Trombetta</v>
      </c>
      <c r="H22" s="61" t="str">
        <f>+VLOOKUP(F22,Participants!$A$1:$F$798,4,FALSE)</f>
        <v>GAA</v>
      </c>
      <c r="I22" s="61" t="str">
        <f>+VLOOKUP(F22,Participants!$A$1:$F$798,5,FALSE)</f>
        <v>F</v>
      </c>
      <c r="J22" s="61">
        <f>+VLOOKUP(F22,Participants!$A$1:$F$798,3,FALSE)</f>
        <v>5</v>
      </c>
      <c r="K22" s="13" t="str">
        <f>+VLOOKUP(F22,Participants!$A$1:$G$798,7,FALSE)</f>
        <v>JV GIRLS</v>
      </c>
      <c r="L22" s="124">
        <f t="shared" si="1"/>
        <v>8</v>
      </c>
      <c r="M22" s="61">
        <v>1</v>
      </c>
      <c r="N22" s="61">
        <v>15</v>
      </c>
      <c r="O22" s="61">
        <v>3</v>
      </c>
    </row>
    <row r="23" spans="1:15" ht="14.25" customHeight="1" x14ac:dyDescent="0.25">
      <c r="F23" s="98"/>
      <c r="G23" s="61"/>
      <c r="H23" s="61"/>
      <c r="I23" s="61"/>
      <c r="J23" s="61"/>
      <c r="K23" s="13"/>
      <c r="L23" s="124"/>
      <c r="M23" s="61"/>
      <c r="N23" s="61"/>
      <c r="O23" s="61"/>
    </row>
    <row r="24" spans="1:15" ht="14.25" customHeight="1" x14ac:dyDescent="0.25">
      <c r="F24" s="94">
        <v>639</v>
      </c>
      <c r="G24" s="66" t="str">
        <f>+VLOOKUP(F24,Participants!$A$1:$F$798,2,FALSE)</f>
        <v>Tommy Edwards</v>
      </c>
      <c r="H24" s="66" t="str">
        <f>+VLOOKUP(F24,Participants!$A$1:$F$798,4,FALSE)</f>
        <v>BCS</v>
      </c>
      <c r="I24" s="66" t="str">
        <f>+VLOOKUP(F24,Participants!$A$1:$F$798,5,FALSE)</f>
        <v>M</v>
      </c>
      <c r="J24" s="66">
        <f>+VLOOKUP(F24,Participants!$A$1:$F$798,3,FALSE)</f>
        <v>8</v>
      </c>
      <c r="K24" s="13" t="str">
        <f>+VLOOKUP(F24,Participants!$A$1:$G$798,7,FALSE)</f>
        <v>VARSITY BOYS</v>
      </c>
      <c r="L24" s="132">
        <v>1</v>
      </c>
      <c r="M24" s="66">
        <v>10</v>
      </c>
      <c r="N24" s="122">
        <v>33</v>
      </c>
      <c r="O24" s="122">
        <v>5.5</v>
      </c>
    </row>
    <row r="25" spans="1:15" ht="14.25" customHeight="1" x14ac:dyDescent="0.25">
      <c r="F25" s="98">
        <v>640</v>
      </c>
      <c r="G25" s="61" t="str">
        <f>+VLOOKUP(F25,Participants!$A$1:$F$798,2,FALSE)</f>
        <v>Theodore Miller</v>
      </c>
      <c r="H25" s="61" t="str">
        <f>+VLOOKUP(F25,Participants!$A$1:$F$798,4,FALSE)</f>
        <v>BCS</v>
      </c>
      <c r="I25" s="61" t="str">
        <f>+VLOOKUP(F25,Participants!$A$1:$F$798,5,FALSE)</f>
        <v>M</v>
      </c>
      <c r="J25" s="61">
        <f>+VLOOKUP(F25,Participants!$A$1:$F$798,3,FALSE)</f>
        <v>8</v>
      </c>
      <c r="K25" s="13" t="str">
        <f>+VLOOKUP(F25,Participants!$A$1:$G$798,7,FALSE)</f>
        <v>VARSITY BOYS</v>
      </c>
      <c r="L25" s="124">
        <f>L24+1</f>
        <v>2</v>
      </c>
      <c r="M25" s="61">
        <v>8</v>
      </c>
      <c r="N25" s="61">
        <v>29</v>
      </c>
      <c r="O25" s="61">
        <v>7</v>
      </c>
    </row>
    <row r="26" spans="1:15" ht="14.25" customHeight="1" x14ac:dyDescent="0.25">
      <c r="F26" s="94">
        <v>909</v>
      </c>
      <c r="G26" s="66" t="str">
        <f>+VLOOKUP(F26,Participants!$A$1:$F$798,2,FALSE)</f>
        <v>Simon Mitch</v>
      </c>
      <c r="H26" s="66" t="str">
        <f>+VLOOKUP(F26,Participants!$A$1:$F$798,4,FALSE)</f>
        <v>GAA</v>
      </c>
      <c r="I26" s="66" t="str">
        <f>+VLOOKUP(F26,Participants!$A$1:$F$798,5,FALSE)</f>
        <v>M</v>
      </c>
      <c r="J26" s="66">
        <f>+VLOOKUP(F26,Participants!$A$1:$F$798,3,FALSE)</f>
        <v>8</v>
      </c>
      <c r="K26" s="13" t="str">
        <f>+VLOOKUP(F26,Participants!$A$1:$G$798,7,FALSE)</f>
        <v>VARSITY BOYS</v>
      </c>
      <c r="L26" s="124">
        <f t="shared" ref="L26:L42" si="2">L25+1</f>
        <v>3</v>
      </c>
      <c r="M26" s="66">
        <v>6</v>
      </c>
      <c r="N26" s="122">
        <v>29</v>
      </c>
      <c r="O26" s="122">
        <v>7</v>
      </c>
    </row>
    <row r="27" spans="1:15" ht="14.25" customHeight="1" x14ac:dyDescent="0.25">
      <c r="F27" s="98">
        <v>900</v>
      </c>
      <c r="G27" s="61" t="str">
        <f>+VLOOKUP(F27,Participants!$A$1:$F$798,2,FALSE)</f>
        <v>Oladosu Asambe</v>
      </c>
      <c r="H27" s="61" t="str">
        <f>+VLOOKUP(F27,Participants!$A$1:$F$798,4,FALSE)</f>
        <v>GAA</v>
      </c>
      <c r="I27" s="61" t="str">
        <f>+VLOOKUP(F27,Participants!$A$1:$F$798,5,FALSE)</f>
        <v>M</v>
      </c>
      <c r="J27" s="61">
        <f>+VLOOKUP(F27,Participants!$A$1:$F$798,3,FALSE)</f>
        <v>7</v>
      </c>
      <c r="K27" s="13" t="str">
        <f>+VLOOKUP(F27,Participants!$A$1:$G$798,7,FALSE)</f>
        <v>VARSITY BOYS</v>
      </c>
      <c r="L27" s="124">
        <f t="shared" si="2"/>
        <v>4</v>
      </c>
      <c r="M27" s="61">
        <v>5</v>
      </c>
      <c r="N27" s="61">
        <v>27</v>
      </c>
      <c r="O27" s="61">
        <v>11</v>
      </c>
    </row>
    <row r="28" spans="1:15" ht="14.25" customHeight="1" x14ac:dyDescent="0.25">
      <c r="F28" s="94">
        <v>641</v>
      </c>
      <c r="G28" s="66" t="str">
        <f>+VLOOKUP(F28,Participants!$A$1:$F$798,2,FALSE)</f>
        <v>Derek Ricciardella</v>
      </c>
      <c r="H28" s="66" t="str">
        <f>+VLOOKUP(F28,Participants!$A$1:$F$798,4,FALSE)</f>
        <v>BCS</v>
      </c>
      <c r="I28" s="66" t="str">
        <f>+VLOOKUP(F28,Participants!$A$1:$F$798,5,FALSE)</f>
        <v>M</v>
      </c>
      <c r="J28" s="66">
        <f>+VLOOKUP(F28,Participants!$A$1:$F$798,3,FALSE)</f>
        <v>8</v>
      </c>
      <c r="K28" s="13" t="str">
        <f>+VLOOKUP(F28,Participants!$A$1:$G$798,7,FALSE)</f>
        <v>VARSITY BOYS</v>
      </c>
      <c r="L28" s="124">
        <f t="shared" si="2"/>
        <v>5</v>
      </c>
      <c r="M28" s="66">
        <v>4</v>
      </c>
      <c r="N28" s="122">
        <v>27</v>
      </c>
      <c r="O28" s="122">
        <v>4.5</v>
      </c>
    </row>
    <row r="29" spans="1:15" ht="14.25" customHeight="1" x14ac:dyDescent="0.25">
      <c r="F29" s="98">
        <v>63</v>
      </c>
      <c r="G29" s="61" t="str">
        <f>+VLOOKUP(F29,Participants!$A$1:$F$798,2,FALSE)</f>
        <v>Isaiah Thomas</v>
      </c>
      <c r="H29" s="61" t="str">
        <f>+VLOOKUP(F29,Participants!$A$1:$F$798,4,FALSE)</f>
        <v>BFS</v>
      </c>
      <c r="I29" s="61" t="str">
        <f>+VLOOKUP(F29,Participants!$A$1:$F$798,5,FALSE)</f>
        <v>M</v>
      </c>
      <c r="J29" s="61">
        <f>+VLOOKUP(F29,Participants!$A$1:$F$798,3,FALSE)</f>
        <v>8</v>
      </c>
      <c r="K29" s="13" t="str">
        <f>+VLOOKUP(F29,Participants!$A$1:$G$798,7,FALSE)</f>
        <v>VARSITY BOYS</v>
      </c>
      <c r="L29" s="124">
        <f t="shared" si="2"/>
        <v>6</v>
      </c>
      <c r="M29" s="61">
        <v>3</v>
      </c>
      <c r="N29" s="61">
        <v>26</v>
      </c>
      <c r="O29" s="61">
        <v>3</v>
      </c>
    </row>
    <row r="30" spans="1:15" ht="14.25" customHeight="1" x14ac:dyDescent="0.25">
      <c r="F30" s="94">
        <v>674</v>
      </c>
      <c r="G30" s="66" t="str">
        <f>+VLOOKUP(F30,Participants!$A$1:$F$798,2,FALSE)</f>
        <v>Colin Miller</v>
      </c>
      <c r="H30" s="66" t="str">
        <f>+VLOOKUP(F30,Participants!$A$1:$F$798,4,FALSE)</f>
        <v>BTA</v>
      </c>
      <c r="I30" s="66" t="str">
        <f>+VLOOKUP(F30,Participants!$A$1:$F$798,5,FALSE)</f>
        <v>M</v>
      </c>
      <c r="J30" s="66">
        <f>+VLOOKUP(F30,Participants!$A$1:$F$798,3,FALSE)</f>
        <v>8</v>
      </c>
      <c r="K30" s="13" t="str">
        <f>+VLOOKUP(F30,Participants!$A$1:$G$798,7,FALSE)</f>
        <v>VARSITY BOYS</v>
      </c>
      <c r="L30" s="124">
        <f t="shared" si="2"/>
        <v>7</v>
      </c>
      <c r="M30" s="66">
        <v>2</v>
      </c>
      <c r="N30" s="122">
        <v>26</v>
      </c>
      <c r="O30" s="122">
        <v>2</v>
      </c>
    </row>
    <row r="31" spans="1:15" ht="14.25" customHeight="1" x14ac:dyDescent="0.25">
      <c r="F31" s="98">
        <v>911</v>
      </c>
      <c r="G31" s="61" t="str">
        <f>+VLOOKUP(F31,Participants!$A$1:$F$798,2,FALSE)</f>
        <v>Chase Harris</v>
      </c>
      <c r="H31" s="61" t="str">
        <f>+VLOOKUP(F31,Participants!$A$1:$F$798,4,FALSE)</f>
        <v>GAA</v>
      </c>
      <c r="I31" s="61" t="str">
        <f>+VLOOKUP(F31,Participants!$A$1:$F$798,5,FALSE)</f>
        <v>M</v>
      </c>
      <c r="J31" s="61">
        <f>+VLOOKUP(F31,Participants!$A$1:$F$798,3,FALSE)</f>
        <v>8</v>
      </c>
      <c r="K31" s="13" t="str">
        <f>+VLOOKUP(F31,Participants!$A$1:$G$798,7,FALSE)</f>
        <v>VARSITY BOYS</v>
      </c>
      <c r="L31" s="124">
        <f t="shared" si="2"/>
        <v>8</v>
      </c>
      <c r="M31" s="61">
        <v>1</v>
      </c>
      <c r="N31" s="61">
        <v>25</v>
      </c>
      <c r="O31" s="61">
        <v>9</v>
      </c>
    </row>
    <row r="32" spans="1:15" ht="14.25" customHeight="1" x14ac:dyDescent="0.25">
      <c r="F32" s="94">
        <v>671</v>
      </c>
      <c r="G32" s="66" t="str">
        <f>+VLOOKUP(F32,Participants!$A$1:$F$798,2,FALSE)</f>
        <v>James Georgescu</v>
      </c>
      <c r="H32" s="66" t="str">
        <f>+VLOOKUP(F32,Participants!$A$1:$F$798,4,FALSE)</f>
        <v>BTA</v>
      </c>
      <c r="I32" s="66" t="str">
        <f>+VLOOKUP(F32,Participants!$A$1:$F$798,5,FALSE)</f>
        <v>M</v>
      </c>
      <c r="J32" s="66">
        <f>+VLOOKUP(F32,Participants!$A$1:$F$798,3,FALSE)</f>
        <v>8</v>
      </c>
      <c r="K32" s="13" t="str">
        <f>+VLOOKUP(F32,Participants!$A$1:$G$798,7,FALSE)</f>
        <v>VARSITY BOYS</v>
      </c>
      <c r="L32" s="124">
        <f t="shared" si="2"/>
        <v>9</v>
      </c>
      <c r="M32" s="66"/>
      <c r="N32" s="122">
        <v>24</v>
      </c>
      <c r="O32" s="122">
        <v>10</v>
      </c>
    </row>
    <row r="33" spans="6:15" ht="14.25" customHeight="1" x14ac:dyDescent="0.25">
      <c r="F33" s="98">
        <v>672</v>
      </c>
      <c r="G33" s="61" t="str">
        <f>+VLOOKUP(F33,Participants!$A$1:$F$798,2,FALSE)</f>
        <v>Lucas Kibler</v>
      </c>
      <c r="H33" s="61" t="str">
        <f>+VLOOKUP(F33,Participants!$A$1:$F$798,4,FALSE)</f>
        <v>BTA</v>
      </c>
      <c r="I33" s="61" t="str">
        <f>+VLOOKUP(F33,Participants!$A$1:$F$798,5,FALSE)</f>
        <v>M</v>
      </c>
      <c r="J33" s="61">
        <f>+VLOOKUP(F33,Participants!$A$1:$F$798,3,FALSE)</f>
        <v>8</v>
      </c>
      <c r="K33" s="13" t="str">
        <f>+VLOOKUP(F33,Participants!$A$1:$G$798,7,FALSE)</f>
        <v>VARSITY BOYS</v>
      </c>
      <c r="L33" s="124">
        <f t="shared" si="2"/>
        <v>10</v>
      </c>
      <c r="M33" s="61"/>
      <c r="N33" s="61">
        <v>24</v>
      </c>
      <c r="O33" s="61">
        <v>10</v>
      </c>
    </row>
    <row r="34" spans="6:15" ht="14.25" customHeight="1" x14ac:dyDescent="0.25">
      <c r="F34" s="98">
        <v>675</v>
      </c>
      <c r="G34" s="61" t="str">
        <f>+VLOOKUP(F34,Participants!$A$1:$F$798,2,FALSE)</f>
        <v>Connor Little</v>
      </c>
      <c r="H34" s="61" t="str">
        <f>+VLOOKUP(F34,Participants!$A$1:$F$798,4,FALSE)</f>
        <v>BTA</v>
      </c>
      <c r="I34" s="61" t="str">
        <f>+VLOOKUP(F34,Participants!$A$1:$F$798,5,FALSE)</f>
        <v>M</v>
      </c>
      <c r="J34" s="61">
        <f>+VLOOKUP(F34,Participants!$A$1:$F$798,3,FALSE)</f>
        <v>8</v>
      </c>
      <c r="K34" s="13" t="str">
        <f>+VLOOKUP(F34,Participants!$A$1:$G$798,7,FALSE)</f>
        <v>VARSITY BOYS</v>
      </c>
      <c r="L34" s="124">
        <f t="shared" si="2"/>
        <v>11</v>
      </c>
      <c r="M34" s="61"/>
      <c r="N34" s="61">
        <v>23</v>
      </c>
      <c r="O34" s="61">
        <v>9</v>
      </c>
    </row>
    <row r="35" spans="6:15" ht="14.25" customHeight="1" x14ac:dyDescent="0.25">
      <c r="F35" s="98">
        <v>961</v>
      </c>
      <c r="G35" s="61" t="str">
        <f>+VLOOKUP(F35,Participants!$A$1:$F$798,2,FALSE)</f>
        <v>JOE MEISSNER</v>
      </c>
      <c r="H35" s="61" t="str">
        <f>+VLOOKUP(F35,Participants!$A$1:$F$798,4,FALSE)</f>
        <v>HCA</v>
      </c>
      <c r="I35" s="61" t="str">
        <f>+VLOOKUP(F35,Participants!$A$1:$F$798,5,FALSE)</f>
        <v>M</v>
      </c>
      <c r="J35" s="61">
        <f>+VLOOKUP(F35,Participants!$A$1:$F$798,3,FALSE)</f>
        <v>8</v>
      </c>
      <c r="K35" s="13" t="str">
        <f>+VLOOKUP(F35,Participants!$A$1:$G$798,7,FALSE)</f>
        <v>VARSITY BOYS</v>
      </c>
      <c r="L35" s="124">
        <f t="shared" si="2"/>
        <v>12</v>
      </c>
      <c r="M35" s="61"/>
      <c r="N35" s="61">
        <v>23</v>
      </c>
      <c r="O35" s="61">
        <v>4</v>
      </c>
    </row>
    <row r="36" spans="6:15" ht="14.25" customHeight="1" x14ac:dyDescent="0.25">
      <c r="F36" s="61">
        <v>57</v>
      </c>
      <c r="G36" s="61" t="str">
        <f>+VLOOKUP(F36,Participants!$A$1:$F$798,2,FALSE)</f>
        <v>Charlie Martin</v>
      </c>
      <c r="H36" s="61" t="str">
        <f>+VLOOKUP(F36,Participants!$A$1:$F$798,4,FALSE)</f>
        <v>BFS</v>
      </c>
      <c r="I36" s="61" t="str">
        <f>+VLOOKUP(F36,Participants!$A$1:$F$798,5,FALSE)</f>
        <v>M</v>
      </c>
      <c r="J36" s="61">
        <f>+VLOOKUP(F36,Participants!$A$1:$F$798,3,FALSE)</f>
        <v>7</v>
      </c>
      <c r="K36" s="13" t="str">
        <f>+VLOOKUP(F36,Participants!$A$1:$G$798,7,FALSE)</f>
        <v>VARSITY BOYS</v>
      </c>
      <c r="L36" s="124">
        <f t="shared" si="2"/>
        <v>13</v>
      </c>
      <c r="M36" s="61"/>
      <c r="N36" s="61">
        <v>22</v>
      </c>
      <c r="O36" s="61">
        <v>5</v>
      </c>
    </row>
    <row r="37" spans="6:15" ht="14.25" customHeight="1" x14ac:dyDescent="0.25">
      <c r="F37" s="98">
        <v>1282</v>
      </c>
      <c r="G37" s="61" t="str">
        <f>+VLOOKUP(F37,Participants!$A$1:$F$798,2,FALSE)</f>
        <v>Maximus  Rossmiller</v>
      </c>
      <c r="H37" s="61" t="str">
        <f>+VLOOKUP(F37,Participants!$A$1:$F$798,4,FALSE)</f>
        <v>NCA</v>
      </c>
      <c r="I37" s="61" t="str">
        <f>+VLOOKUP(F37,Participants!$A$1:$F$798,5,FALSE)</f>
        <v>M</v>
      </c>
      <c r="J37" s="61">
        <f>+VLOOKUP(F37,Participants!$A$1:$F$798,3,FALSE)</f>
        <v>7</v>
      </c>
      <c r="K37" s="13" t="str">
        <f>+VLOOKUP(F37,Participants!$A$1:$G$798,7,FALSE)</f>
        <v>VARSITY BOYS</v>
      </c>
      <c r="L37" s="124">
        <f t="shared" si="2"/>
        <v>14</v>
      </c>
      <c r="M37" s="61"/>
      <c r="N37" s="61">
        <v>22</v>
      </c>
      <c r="O37" s="61">
        <v>0.5</v>
      </c>
    </row>
    <row r="38" spans="6:15" ht="14.25" customHeight="1" x14ac:dyDescent="0.25">
      <c r="F38" s="94">
        <v>1281</v>
      </c>
      <c r="G38" s="66" t="str">
        <f>+VLOOKUP(F38,Participants!$A$1:$F$798,2,FALSE)</f>
        <v>Brayden  Bane</v>
      </c>
      <c r="H38" s="66" t="str">
        <f>+VLOOKUP(F38,Participants!$A$1:$F$798,4,FALSE)</f>
        <v>NCA</v>
      </c>
      <c r="I38" s="66" t="str">
        <f>+VLOOKUP(F38,Participants!$A$1:$F$798,5,FALSE)</f>
        <v>M</v>
      </c>
      <c r="J38" s="66">
        <f>+VLOOKUP(F38,Participants!$A$1:$F$798,3,FALSE)</f>
        <v>7</v>
      </c>
      <c r="K38" s="13" t="str">
        <f>+VLOOKUP(F38,Participants!$A$1:$G$798,7,FALSE)</f>
        <v>VARSITY BOYS</v>
      </c>
      <c r="L38" s="124">
        <f t="shared" si="2"/>
        <v>15</v>
      </c>
      <c r="M38" s="66"/>
      <c r="N38" s="122">
        <v>21</v>
      </c>
      <c r="O38" s="122">
        <v>8.5</v>
      </c>
    </row>
    <row r="39" spans="6:15" ht="14.25" customHeight="1" x14ac:dyDescent="0.25">
      <c r="F39" s="94">
        <v>62</v>
      </c>
      <c r="G39" s="66" t="str">
        <f>+VLOOKUP(F39,Participants!$A$1:$F$798,2,FALSE)</f>
        <v>Parker Skrastins</v>
      </c>
      <c r="H39" s="66" t="str">
        <f>+VLOOKUP(F39,Participants!$A$1:$F$798,4,FALSE)</f>
        <v>BFS</v>
      </c>
      <c r="I39" s="66" t="str">
        <f>+VLOOKUP(F39,Participants!$A$1:$F$798,5,FALSE)</f>
        <v>M</v>
      </c>
      <c r="J39" s="66">
        <f>+VLOOKUP(F39,Participants!$A$1:$F$798,3,FALSE)</f>
        <v>7</v>
      </c>
      <c r="K39" s="13" t="str">
        <f>+VLOOKUP(F39,Participants!$A$1:$G$798,7,FALSE)</f>
        <v>VARSITY BOYS</v>
      </c>
      <c r="L39" s="124">
        <f t="shared" si="2"/>
        <v>16</v>
      </c>
      <c r="M39" s="66"/>
      <c r="N39" s="122">
        <v>17</v>
      </c>
      <c r="O39" s="122">
        <v>8.5</v>
      </c>
    </row>
    <row r="40" spans="6:15" ht="14.25" customHeight="1" x14ac:dyDescent="0.25">
      <c r="F40" s="98">
        <v>670</v>
      </c>
      <c r="G40" s="61" t="str">
        <f>+VLOOKUP(F40,Participants!$A$1:$F$798,2,FALSE)</f>
        <v>Andrew Pillar</v>
      </c>
      <c r="H40" s="61" t="str">
        <f>+VLOOKUP(F40,Participants!$A$1:$F$798,4,FALSE)</f>
        <v>BTA</v>
      </c>
      <c r="I40" s="61" t="str">
        <f>+VLOOKUP(F40,Participants!$A$1:$F$798,5,FALSE)</f>
        <v>M</v>
      </c>
      <c r="J40" s="61">
        <f>+VLOOKUP(F40,Participants!$A$1:$F$798,3,FALSE)</f>
        <v>8</v>
      </c>
      <c r="K40" s="13" t="str">
        <f>+VLOOKUP(F40,Participants!$A$1:$G$798,7,FALSE)</f>
        <v>VARSITY BOYS</v>
      </c>
      <c r="L40" s="124">
        <f t="shared" si="2"/>
        <v>17</v>
      </c>
      <c r="M40" s="61"/>
      <c r="N40" s="61">
        <v>17</v>
      </c>
      <c r="O40" s="61">
        <v>7.5</v>
      </c>
    </row>
    <row r="41" spans="6:15" ht="14.25" customHeight="1" x14ac:dyDescent="0.25">
      <c r="F41" s="61">
        <v>55</v>
      </c>
      <c r="G41" s="66" t="str">
        <f>+VLOOKUP(F41,Participants!$A$1:$F$798,2,FALSE)</f>
        <v>Hudson Feeney</v>
      </c>
      <c r="H41" s="66" t="str">
        <f>+VLOOKUP(F41,Participants!$A$1:$F$798,4,FALSE)</f>
        <v>BFS</v>
      </c>
      <c r="I41" s="66" t="str">
        <f>+VLOOKUP(F41,Participants!$A$1:$F$798,5,FALSE)</f>
        <v>M</v>
      </c>
      <c r="J41" s="66">
        <f>+VLOOKUP(F41,Participants!$A$1:$F$798,3,FALSE)</f>
        <v>7</v>
      </c>
      <c r="K41" s="13" t="str">
        <f>+VLOOKUP(F41,Participants!$A$1:$G$798,7,FALSE)</f>
        <v>VARSITY BOYS</v>
      </c>
      <c r="L41" s="124">
        <f t="shared" si="2"/>
        <v>18</v>
      </c>
      <c r="M41" s="66"/>
      <c r="N41" s="122">
        <v>16</v>
      </c>
      <c r="O41" s="122">
        <v>3</v>
      </c>
    </row>
    <row r="42" spans="6:15" ht="14.25" customHeight="1" x14ac:dyDescent="0.25">
      <c r="F42" s="94">
        <v>1622</v>
      </c>
      <c r="G42" s="66" t="str">
        <f>+VLOOKUP(F42,Participants!$A$1:$F$798,2,FALSE)</f>
        <v>Luke Martin</v>
      </c>
      <c r="H42" s="66" t="str">
        <f>+VLOOKUP(F42,Participants!$A$1:$F$798,4,FALSE)</f>
        <v>SPP</v>
      </c>
      <c r="I42" s="66" t="str">
        <f>+VLOOKUP(F42,Participants!$A$1:$F$798,5,FALSE)</f>
        <v>M</v>
      </c>
      <c r="J42" s="66">
        <f>+VLOOKUP(F42,Participants!$A$1:$F$798,3,FALSE)</f>
        <v>7</v>
      </c>
      <c r="K42" s="13" t="str">
        <f>+VLOOKUP(F42,Participants!$A$1:$G$798,7,FALSE)</f>
        <v>VARSITY BOYS</v>
      </c>
      <c r="L42" s="124">
        <f t="shared" si="2"/>
        <v>19</v>
      </c>
      <c r="M42" s="66"/>
      <c r="N42" s="122">
        <v>14</v>
      </c>
      <c r="O42" s="122">
        <v>4.5</v>
      </c>
    </row>
    <row r="43" spans="6:15" ht="14.25" customHeight="1" x14ac:dyDescent="0.25">
      <c r="F43" s="94"/>
      <c r="G43" s="66"/>
      <c r="H43" s="66"/>
      <c r="I43" s="66"/>
      <c r="J43" s="66"/>
      <c r="K43" s="13"/>
      <c r="L43" s="124"/>
      <c r="M43" s="66"/>
      <c r="N43" s="122"/>
      <c r="O43" s="122"/>
    </row>
    <row r="44" spans="6:15" ht="14.25" customHeight="1" x14ac:dyDescent="0.25">
      <c r="F44" s="94">
        <v>73</v>
      </c>
      <c r="G44" s="66" t="str">
        <f>+VLOOKUP(F44,Participants!$A$1:$F$798,2,FALSE)</f>
        <v>Daniella Julian</v>
      </c>
      <c r="H44" s="66" t="str">
        <f>+VLOOKUP(F44,Participants!$A$1:$F$798,4,FALSE)</f>
        <v>BFS</v>
      </c>
      <c r="I44" s="66" t="str">
        <f>+VLOOKUP(F44,Participants!$A$1:$F$798,5,FALSE)</f>
        <v>F</v>
      </c>
      <c r="J44" s="66">
        <f>+VLOOKUP(F44,Participants!$A$1:$F$798,3,FALSE)</f>
        <v>7</v>
      </c>
      <c r="K44" s="13" t="str">
        <f>+VLOOKUP(F44,Participants!$A$1:$G$798,7,FALSE)</f>
        <v>VARSITY GIRLS</v>
      </c>
      <c r="L44" s="95">
        <v>1</v>
      </c>
      <c r="M44" s="66">
        <v>10</v>
      </c>
      <c r="N44" s="122">
        <v>27</v>
      </c>
      <c r="O44" s="122">
        <v>10</v>
      </c>
    </row>
    <row r="45" spans="6:15" ht="14.25" customHeight="1" x14ac:dyDescent="0.25">
      <c r="F45" s="94">
        <v>82</v>
      </c>
      <c r="G45" s="66" t="str">
        <f>+VLOOKUP(F45,Participants!$A$1:$F$798,2,FALSE)</f>
        <v>Sarah Mlecko</v>
      </c>
      <c r="H45" s="66" t="str">
        <f>+VLOOKUP(F45,Participants!$A$1:$F$798,4,FALSE)</f>
        <v>BFS</v>
      </c>
      <c r="I45" s="66" t="str">
        <f>+VLOOKUP(F45,Participants!$A$1:$F$798,5,FALSE)</f>
        <v>F</v>
      </c>
      <c r="J45" s="66">
        <f>+VLOOKUP(F45,Participants!$A$1:$F$798,3,FALSE)</f>
        <v>8</v>
      </c>
      <c r="K45" s="13" t="str">
        <f>+VLOOKUP(F45,Participants!$A$1:$G$798,7,FALSE)</f>
        <v>VARSITY GIRLS</v>
      </c>
      <c r="L45" s="132">
        <f>L44+1</f>
        <v>2</v>
      </c>
      <c r="M45" s="66">
        <v>8</v>
      </c>
      <c r="N45" s="122">
        <v>27</v>
      </c>
      <c r="O45" s="122">
        <v>9</v>
      </c>
    </row>
    <row r="46" spans="6:15" ht="14.25" customHeight="1" x14ac:dyDescent="0.25">
      <c r="F46" s="94">
        <v>912</v>
      </c>
      <c r="G46" s="66" t="str">
        <f>+VLOOKUP(F46,Participants!$A$1:$F$798,2,FALSE)</f>
        <v>Chelsey Harris</v>
      </c>
      <c r="H46" s="66" t="str">
        <f>+VLOOKUP(F46,Participants!$A$1:$F$798,4,FALSE)</f>
        <v>GAA</v>
      </c>
      <c r="I46" s="66" t="str">
        <f>+VLOOKUP(F46,Participants!$A$1:$F$798,5,FALSE)</f>
        <v>F</v>
      </c>
      <c r="J46" s="66">
        <f>+VLOOKUP(F46,Participants!$A$1:$F$798,3,FALSE)</f>
        <v>7</v>
      </c>
      <c r="K46" s="13" t="str">
        <f>+VLOOKUP(F46,Participants!$A$1:$G$798,7,FALSE)</f>
        <v>VARSITY GIRLS</v>
      </c>
      <c r="L46" s="132">
        <f t="shared" ref="L46:L62" si="3">L45+1</f>
        <v>3</v>
      </c>
      <c r="M46" s="66">
        <v>6</v>
      </c>
      <c r="N46" s="122">
        <v>27</v>
      </c>
      <c r="O46" s="122">
        <v>1</v>
      </c>
    </row>
    <row r="47" spans="6:15" ht="14.25" customHeight="1" x14ac:dyDescent="0.25">
      <c r="F47" s="98">
        <v>920</v>
      </c>
      <c r="G47" s="61" t="str">
        <f>+VLOOKUP(F47,Participants!$A$1:$F$798,2,FALSE)</f>
        <v>Julia Piaggesi</v>
      </c>
      <c r="H47" s="61" t="str">
        <f>+VLOOKUP(F47,Participants!$A$1:$F$798,4,FALSE)</f>
        <v>GAA</v>
      </c>
      <c r="I47" s="61" t="str">
        <f>+VLOOKUP(F47,Participants!$A$1:$F$798,5,FALSE)</f>
        <v>F</v>
      </c>
      <c r="J47" s="61">
        <f>+VLOOKUP(F47,Participants!$A$1:$F$798,3,FALSE)</f>
        <v>8</v>
      </c>
      <c r="K47" s="13" t="str">
        <f>+VLOOKUP(F47,Participants!$A$1:$G$798,7,FALSE)</f>
        <v>VARSITY GIRLS</v>
      </c>
      <c r="L47" s="132">
        <f t="shared" si="3"/>
        <v>4</v>
      </c>
      <c r="M47" s="61">
        <v>5</v>
      </c>
      <c r="N47" s="61">
        <v>26</v>
      </c>
      <c r="O47" s="61">
        <v>6</v>
      </c>
    </row>
    <row r="48" spans="6:15" ht="14.25" customHeight="1" x14ac:dyDescent="0.25">
      <c r="F48" s="94">
        <v>402</v>
      </c>
      <c r="G48" s="66" t="str">
        <f>+VLOOKUP(F48,Participants!$A$1:$F$798,2,FALSE)</f>
        <v>Francesca Buzzelli</v>
      </c>
      <c r="H48" s="66" t="str">
        <f>+VLOOKUP(F48,Participants!$A$1:$F$798,4,FALSE)</f>
        <v>AAP</v>
      </c>
      <c r="I48" s="66" t="str">
        <f>+VLOOKUP(F48,Participants!$A$1:$F$798,5,FALSE)</f>
        <v>F</v>
      </c>
      <c r="J48" s="66">
        <f>+VLOOKUP(F48,Participants!$A$1:$F$798,3,FALSE)</f>
        <v>8</v>
      </c>
      <c r="K48" s="13" t="str">
        <f>+VLOOKUP(F48,Participants!$A$1:$G$798,7,FALSE)</f>
        <v>VARSITY GIRLS</v>
      </c>
      <c r="L48" s="132">
        <f t="shared" si="3"/>
        <v>5</v>
      </c>
      <c r="M48" s="66">
        <v>4</v>
      </c>
      <c r="N48" s="122">
        <v>26</v>
      </c>
      <c r="O48" s="122">
        <v>1</v>
      </c>
    </row>
    <row r="49" spans="6:15" ht="14.25" customHeight="1" x14ac:dyDescent="0.25">
      <c r="F49" s="94">
        <v>915</v>
      </c>
      <c r="G49" s="66" t="str">
        <f>+VLOOKUP(F49,Participants!$A$1:$F$798,2,FALSE)</f>
        <v>Halle Reinheimer</v>
      </c>
      <c r="H49" s="66" t="str">
        <f>+VLOOKUP(F49,Participants!$A$1:$F$798,4,FALSE)</f>
        <v>GAA</v>
      </c>
      <c r="I49" s="66" t="str">
        <f>+VLOOKUP(F49,Participants!$A$1:$F$798,5,FALSE)</f>
        <v>F</v>
      </c>
      <c r="J49" s="66">
        <f>+VLOOKUP(F49,Participants!$A$1:$F$798,3,FALSE)</f>
        <v>7</v>
      </c>
      <c r="K49" s="13" t="str">
        <f>+VLOOKUP(F49,Participants!$A$1:$G$798,7,FALSE)</f>
        <v>VARSITY GIRLS</v>
      </c>
      <c r="L49" s="132">
        <f t="shared" si="3"/>
        <v>6</v>
      </c>
      <c r="M49" s="66">
        <v>3</v>
      </c>
      <c r="N49" s="122">
        <v>25</v>
      </c>
      <c r="O49" s="122">
        <v>11.5</v>
      </c>
    </row>
    <row r="50" spans="6:15" ht="14.25" customHeight="1" x14ac:dyDescent="0.25">
      <c r="F50" s="98">
        <v>67</v>
      </c>
      <c r="G50" s="61" t="str">
        <f>+VLOOKUP(F50,Participants!$A$1:$F$798,2,FALSE)</f>
        <v>Olivia Chimenti</v>
      </c>
      <c r="H50" s="61" t="str">
        <f>+VLOOKUP(F50,Participants!$A$1:$F$798,4,FALSE)</f>
        <v>BFS</v>
      </c>
      <c r="I50" s="61" t="str">
        <f>+VLOOKUP(F50,Participants!$A$1:$F$798,5,FALSE)</f>
        <v>F</v>
      </c>
      <c r="J50" s="61">
        <f>+VLOOKUP(F50,Participants!$A$1:$F$798,3,FALSE)</f>
        <v>8</v>
      </c>
      <c r="K50" s="13" t="str">
        <f>+VLOOKUP(F50,Participants!$A$1:$G$798,7,FALSE)</f>
        <v>VARSITY GIRLS</v>
      </c>
      <c r="L50" s="132">
        <f t="shared" si="3"/>
        <v>7</v>
      </c>
      <c r="M50" s="61">
        <v>2</v>
      </c>
      <c r="N50" s="61">
        <v>25</v>
      </c>
      <c r="O50" s="61">
        <v>8</v>
      </c>
    </row>
    <row r="51" spans="6:15" ht="14.25" customHeight="1" x14ac:dyDescent="0.25">
      <c r="F51" s="98">
        <v>79</v>
      </c>
      <c r="G51" s="61" t="str">
        <f>+VLOOKUP(F51,Participants!$A$1:$F$798,2,FALSE)</f>
        <v>Jocelyn Miller</v>
      </c>
      <c r="H51" s="61" t="str">
        <f>+VLOOKUP(F51,Participants!$A$1:$F$798,4,FALSE)</f>
        <v>BFS</v>
      </c>
      <c r="I51" s="61" t="str">
        <f>+VLOOKUP(F51,Participants!$A$1:$F$798,5,FALSE)</f>
        <v>F</v>
      </c>
      <c r="J51" s="61">
        <f>+VLOOKUP(F51,Participants!$A$1:$F$798,3,FALSE)</f>
        <v>7</v>
      </c>
      <c r="K51" s="13" t="str">
        <f>+VLOOKUP(F51,Participants!$A$1:$G$798,7,FALSE)</f>
        <v>VARSITY GIRLS</v>
      </c>
      <c r="L51" s="132">
        <f t="shared" si="3"/>
        <v>8</v>
      </c>
      <c r="M51" s="61">
        <v>1</v>
      </c>
      <c r="N51" s="61">
        <v>24</v>
      </c>
      <c r="O51" s="61">
        <v>10</v>
      </c>
    </row>
    <row r="52" spans="6:15" ht="14.25" customHeight="1" x14ac:dyDescent="0.25">
      <c r="F52" s="94">
        <v>919</v>
      </c>
      <c r="G52" s="66" t="str">
        <f>+VLOOKUP(F52,Participants!$A$1:$F$798,2,FALSE)</f>
        <v>Maria Fuchs</v>
      </c>
      <c r="H52" s="66" t="str">
        <f>+VLOOKUP(F52,Participants!$A$1:$F$798,4,FALSE)</f>
        <v>GAA</v>
      </c>
      <c r="I52" s="66" t="str">
        <f>+VLOOKUP(F52,Participants!$A$1:$F$798,5,FALSE)</f>
        <v>F</v>
      </c>
      <c r="J52" s="66">
        <f>+VLOOKUP(F52,Participants!$A$1:$F$798,3,FALSE)</f>
        <v>8</v>
      </c>
      <c r="K52" s="13" t="str">
        <f>+VLOOKUP(F52,Participants!$A$1:$G$798,7,FALSE)</f>
        <v>VARSITY GIRLS</v>
      </c>
      <c r="L52" s="132">
        <f t="shared" si="3"/>
        <v>9</v>
      </c>
      <c r="M52" s="66"/>
      <c r="N52" s="122">
        <v>23</v>
      </c>
      <c r="O52" s="122">
        <v>11.5</v>
      </c>
    </row>
    <row r="53" spans="6:15" ht="14.25" customHeight="1" x14ac:dyDescent="0.25">
      <c r="F53" s="98">
        <v>398</v>
      </c>
      <c r="G53" s="61" t="str">
        <f>+VLOOKUP(F53,Participants!$A$1:$F$798,2,FALSE)</f>
        <v>Rachel Sauber</v>
      </c>
      <c r="H53" s="61" t="str">
        <f>+VLOOKUP(F53,Participants!$A$1:$F$798,4,FALSE)</f>
        <v>AAP</v>
      </c>
      <c r="I53" s="61" t="str">
        <f>+VLOOKUP(F53,Participants!$A$1:$F$798,5,FALSE)</f>
        <v>F</v>
      </c>
      <c r="J53" s="61">
        <f>+VLOOKUP(F53,Participants!$A$1:$F$798,3,FALSE)</f>
        <v>7</v>
      </c>
      <c r="K53" s="13" t="str">
        <f>+VLOOKUP(F53,Participants!$A$1:$G$798,7,FALSE)</f>
        <v>VARSITY GIRLS</v>
      </c>
      <c r="L53" s="132">
        <f t="shared" si="3"/>
        <v>10</v>
      </c>
      <c r="M53" s="61"/>
      <c r="N53" s="61">
        <v>23</v>
      </c>
      <c r="O53" s="61">
        <v>1.5</v>
      </c>
    </row>
    <row r="54" spans="6:15" ht="14.25" customHeight="1" x14ac:dyDescent="0.25">
      <c r="F54" s="94">
        <v>681</v>
      </c>
      <c r="G54" s="66" t="str">
        <f>+VLOOKUP(F54,Participants!$A$1:$F$798,2,FALSE)</f>
        <v>Jillian Jones</v>
      </c>
      <c r="H54" s="66" t="str">
        <f>+VLOOKUP(F54,Participants!$A$1:$F$798,4,FALSE)</f>
        <v>BTA</v>
      </c>
      <c r="I54" s="66" t="str">
        <f>+VLOOKUP(F54,Participants!$A$1:$F$798,5,FALSE)</f>
        <v>F</v>
      </c>
      <c r="J54" s="66">
        <f>+VLOOKUP(F54,Participants!$A$1:$F$798,3,FALSE)</f>
        <v>8</v>
      </c>
      <c r="K54" s="13" t="str">
        <f>+VLOOKUP(F54,Participants!$A$1:$G$798,7,FALSE)</f>
        <v>VARSITY GIRLS</v>
      </c>
      <c r="L54" s="132">
        <f t="shared" si="3"/>
        <v>11</v>
      </c>
      <c r="M54" s="66"/>
      <c r="N54" s="122">
        <v>22</v>
      </c>
      <c r="O54" s="122">
        <v>9</v>
      </c>
    </row>
    <row r="55" spans="6:15" ht="14.25" customHeight="1" x14ac:dyDescent="0.25">
      <c r="F55" s="98">
        <v>917</v>
      </c>
      <c r="G55" s="61" t="str">
        <f>+VLOOKUP(F55,Participants!$A$1:$F$798,2,FALSE)</f>
        <v>Eliana Cornetti</v>
      </c>
      <c r="H55" s="61" t="str">
        <f>+VLOOKUP(F55,Participants!$A$1:$F$798,4,FALSE)</f>
        <v>GAA</v>
      </c>
      <c r="I55" s="61" t="str">
        <f>+VLOOKUP(F55,Participants!$A$1:$F$798,5,FALSE)</f>
        <v>F</v>
      </c>
      <c r="J55" s="61">
        <f>+VLOOKUP(F55,Participants!$A$1:$F$798,3,FALSE)</f>
        <v>8</v>
      </c>
      <c r="K55" s="13" t="str">
        <f>+VLOOKUP(F55,Participants!$A$1:$G$798,7,FALSE)</f>
        <v>VARSITY GIRLS</v>
      </c>
      <c r="L55" s="132">
        <f t="shared" si="3"/>
        <v>12</v>
      </c>
      <c r="M55" s="61"/>
      <c r="N55" s="61">
        <v>22</v>
      </c>
      <c r="O55" s="61">
        <v>9</v>
      </c>
    </row>
    <row r="56" spans="6:15" ht="14.25" customHeight="1" x14ac:dyDescent="0.25">
      <c r="F56" s="94">
        <v>921</v>
      </c>
      <c r="G56" s="66" t="str">
        <f>+VLOOKUP(F56,Participants!$A$1:$F$798,2,FALSE)</f>
        <v>Fiona Shipley</v>
      </c>
      <c r="H56" s="66" t="str">
        <f>+VLOOKUP(F56,Participants!$A$1:$F$798,4,FALSE)</f>
        <v>GAA</v>
      </c>
      <c r="I56" s="66" t="str">
        <f>+VLOOKUP(F56,Participants!$A$1:$F$798,5,FALSE)</f>
        <v>F</v>
      </c>
      <c r="J56" s="66">
        <f>+VLOOKUP(F56,Participants!$A$1:$F$798,3,FALSE)</f>
        <v>8</v>
      </c>
      <c r="K56" s="13" t="str">
        <f>+VLOOKUP(F56,Participants!$A$1:$G$798,7,FALSE)</f>
        <v>VARSITY GIRLS</v>
      </c>
      <c r="L56" s="132">
        <f t="shared" si="3"/>
        <v>13</v>
      </c>
      <c r="M56" s="66"/>
      <c r="N56" s="122">
        <v>22</v>
      </c>
      <c r="O56" s="122">
        <v>7</v>
      </c>
    </row>
    <row r="57" spans="6:15" ht="14.25" customHeight="1" x14ac:dyDescent="0.25">
      <c r="F57" s="94">
        <v>68</v>
      </c>
      <c r="G57" s="66" t="str">
        <f>+VLOOKUP(F57,Participants!$A$1:$F$798,2,FALSE)</f>
        <v>Elaina Davis</v>
      </c>
      <c r="H57" s="66" t="str">
        <f>+VLOOKUP(F57,Participants!$A$1:$F$798,4,FALSE)</f>
        <v>BFS</v>
      </c>
      <c r="I57" s="66" t="str">
        <f>+VLOOKUP(F57,Participants!$A$1:$F$798,5,FALSE)</f>
        <v>F</v>
      </c>
      <c r="J57" s="66">
        <f>+VLOOKUP(F57,Participants!$A$1:$F$798,3,FALSE)</f>
        <v>8</v>
      </c>
      <c r="K57" s="13" t="str">
        <f>+VLOOKUP(F57,Participants!$A$1:$G$798,7,FALSE)</f>
        <v>VARSITY GIRLS</v>
      </c>
      <c r="L57" s="132">
        <f t="shared" si="3"/>
        <v>14</v>
      </c>
      <c r="M57" s="66"/>
      <c r="N57" s="122">
        <v>22</v>
      </c>
      <c r="O57" s="122">
        <v>5</v>
      </c>
    </row>
    <row r="58" spans="6:15" ht="14.25" customHeight="1" x14ac:dyDescent="0.25">
      <c r="F58" s="94">
        <v>966</v>
      </c>
      <c r="G58" s="66" t="str">
        <f>+VLOOKUP(F58,Participants!$A$1:$F$798,2,FALSE)</f>
        <v>ELLA NORDIN</v>
      </c>
      <c r="H58" s="66" t="str">
        <f>+VLOOKUP(F58,Participants!$A$1:$F$798,4,FALSE)</f>
        <v>HCA</v>
      </c>
      <c r="I58" s="66" t="str">
        <f>+VLOOKUP(F58,Participants!$A$1:$F$798,5,FALSE)</f>
        <v>F</v>
      </c>
      <c r="J58" s="66">
        <f>+VLOOKUP(F58,Participants!$A$1:$F$798,3,FALSE)</f>
        <v>7</v>
      </c>
      <c r="K58" s="13" t="str">
        <f>+VLOOKUP(F58,Participants!$A$1:$G$798,7,FALSE)</f>
        <v>VARSITY GIRLS</v>
      </c>
      <c r="L58" s="132">
        <f t="shared" si="3"/>
        <v>15</v>
      </c>
      <c r="M58" s="66"/>
      <c r="N58" s="122">
        <v>22</v>
      </c>
      <c r="O58" s="122">
        <v>0</v>
      </c>
    </row>
    <row r="59" spans="6:15" ht="14.25" customHeight="1" x14ac:dyDescent="0.25">
      <c r="F59" s="94">
        <v>65</v>
      </c>
      <c r="G59" s="66" t="str">
        <f>+VLOOKUP(F59,Participants!$A$1:$F$798,2,FALSE)</f>
        <v>Avery Arendosh</v>
      </c>
      <c r="H59" s="66" t="str">
        <f>+VLOOKUP(F59,Participants!$A$1:$F$798,4,FALSE)</f>
        <v>BFS</v>
      </c>
      <c r="I59" s="66" t="str">
        <f>+VLOOKUP(F59,Participants!$A$1:$F$798,5,FALSE)</f>
        <v>F</v>
      </c>
      <c r="J59" s="66">
        <f>+VLOOKUP(F59,Participants!$A$1:$F$798,3,FALSE)</f>
        <v>7</v>
      </c>
      <c r="K59" s="13" t="str">
        <f>+VLOOKUP(F59,Participants!$A$1:$G$798,7,FALSE)</f>
        <v>VARSITY GIRLS</v>
      </c>
      <c r="L59" s="132">
        <f t="shared" si="3"/>
        <v>16</v>
      </c>
      <c r="M59" s="66"/>
      <c r="N59" s="122">
        <v>22</v>
      </c>
      <c r="O59" s="122"/>
    </row>
    <row r="60" spans="6:15" ht="14.25" customHeight="1" x14ac:dyDescent="0.25">
      <c r="F60" s="98">
        <v>72</v>
      </c>
      <c r="G60" s="61" t="str">
        <f>+VLOOKUP(F60,Participants!$A$1:$F$798,2,FALSE)</f>
        <v>Katelyn Jacobs</v>
      </c>
      <c r="H60" s="61" t="str">
        <f>+VLOOKUP(F60,Participants!$A$1:$F$798,4,FALSE)</f>
        <v>BFS</v>
      </c>
      <c r="I60" s="61" t="str">
        <f>+VLOOKUP(F60,Participants!$A$1:$F$798,5,FALSE)</f>
        <v>F</v>
      </c>
      <c r="J60" s="61">
        <f>+VLOOKUP(F60,Participants!$A$1:$F$798,3,FALSE)</f>
        <v>7</v>
      </c>
      <c r="K60" s="13" t="str">
        <f>+VLOOKUP(F60,Participants!$A$1:$G$798,7,FALSE)</f>
        <v>VARSITY GIRLS</v>
      </c>
      <c r="L60" s="132">
        <f t="shared" si="3"/>
        <v>17</v>
      </c>
      <c r="M60" s="61"/>
      <c r="N60" s="61">
        <v>20</v>
      </c>
      <c r="O60" s="61">
        <v>3</v>
      </c>
    </row>
    <row r="61" spans="6:15" ht="14.25" customHeight="1" x14ac:dyDescent="0.25">
      <c r="F61" s="98">
        <v>914</v>
      </c>
      <c r="G61" s="61" t="str">
        <f>+VLOOKUP(F61,Participants!$A$1:$F$798,2,FALSE)</f>
        <v>Eve Reinheimer</v>
      </c>
      <c r="H61" s="61" t="str">
        <f>+VLOOKUP(F61,Participants!$A$1:$F$798,4,FALSE)</f>
        <v>GAA</v>
      </c>
      <c r="I61" s="61" t="str">
        <f>+VLOOKUP(F61,Participants!$A$1:$F$798,5,FALSE)</f>
        <v>F</v>
      </c>
      <c r="J61" s="61">
        <f>+VLOOKUP(F61,Participants!$A$1:$F$798,3,FALSE)</f>
        <v>7</v>
      </c>
      <c r="K61" s="13" t="str">
        <f>+VLOOKUP(F61,Participants!$A$1:$G$798,7,FALSE)</f>
        <v>VARSITY GIRLS</v>
      </c>
      <c r="L61" s="132">
        <f t="shared" si="3"/>
        <v>18</v>
      </c>
      <c r="M61" s="61"/>
      <c r="N61" s="61">
        <v>17</v>
      </c>
      <c r="O61" s="61">
        <v>4</v>
      </c>
    </row>
    <row r="62" spans="6:15" ht="14.25" customHeight="1" x14ac:dyDescent="0.25">
      <c r="F62" s="98">
        <v>85</v>
      </c>
      <c r="G62" s="61" t="str">
        <f>+VLOOKUP(F62,Participants!$A$1:$F$798,2,FALSE)</f>
        <v>Evelyn Schoedel</v>
      </c>
      <c r="H62" s="61" t="str">
        <f>+VLOOKUP(F62,Participants!$A$1:$F$798,4,FALSE)</f>
        <v>BFS</v>
      </c>
      <c r="I62" s="61" t="str">
        <f>+VLOOKUP(F62,Participants!$A$1:$F$798,5,FALSE)</f>
        <v>F</v>
      </c>
      <c r="J62" s="61">
        <f>+VLOOKUP(F62,Participants!$A$1:$F$798,3,FALSE)</f>
        <v>8</v>
      </c>
      <c r="K62" s="13" t="str">
        <f>+VLOOKUP(F62,Participants!$A$1:$G$798,7,FALSE)</f>
        <v>VARSITY GIRLS</v>
      </c>
      <c r="L62" s="132">
        <f t="shared" si="3"/>
        <v>19</v>
      </c>
      <c r="M62" s="61"/>
      <c r="N62" s="61">
        <v>14</v>
      </c>
      <c r="O62" s="61">
        <v>7.5</v>
      </c>
    </row>
    <row r="63" spans="6:15" ht="14.25" customHeight="1" x14ac:dyDescent="0.25">
      <c r="F63" s="98"/>
      <c r="G63" s="61" t="e">
        <f>+VLOOKUP(F63,Participants!$A$1:$F$798,2,FALSE)</f>
        <v>#N/A</v>
      </c>
      <c r="H63" s="61" t="e">
        <f>+VLOOKUP(F63,Participants!$A$1:$F$798,4,FALSE)</f>
        <v>#N/A</v>
      </c>
      <c r="I63" s="61" t="e">
        <f>+VLOOKUP(F63,Participants!$A$1:$F$798,5,FALSE)</f>
        <v>#N/A</v>
      </c>
      <c r="J63" s="61" t="e">
        <f>+VLOOKUP(F63,Participants!$A$1:$F$798,3,FALSE)</f>
        <v>#N/A</v>
      </c>
      <c r="K63" s="13" t="e">
        <f>+VLOOKUP(F63,Participants!$A$1:$G$798,7,FALSE)</f>
        <v>#N/A</v>
      </c>
      <c r="L63" s="99"/>
      <c r="M63" s="61"/>
      <c r="N63" s="61"/>
      <c r="O63" s="61"/>
    </row>
    <row r="64" spans="6:15" ht="14.25" customHeight="1" x14ac:dyDescent="0.25">
      <c r="L64" s="44"/>
      <c r="M64" s="44"/>
    </row>
    <row r="65" spans="1:26" ht="14.25" customHeight="1" x14ac:dyDescent="0.25">
      <c r="A65" s="35"/>
      <c r="B65" s="47" t="s">
        <v>155</v>
      </c>
      <c r="C65" s="47" t="s">
        <v>754</v>
      </c>
      <c r="D65" s="47" t="s">
        <v>15</v>
      </c>
      <c r="E65" s="47" t="s">
        <v>18</v>
      </c>
      <c r="F65" s="47" t="s">
        <v>10</v>
      </c>
      <c r="G65" s="47" t="s">
        <v>26</v>
      </c>
      <c r="H65" s="47" t="s">
        <v>21</v>
      </c>
      <c r="I65" s="47" t="s">
        <v>771</v>
      </c>
      <c r="J65" s="47" t="s">
        <v>772</v>
      </c>
      <c r="K65" s="47" t="s">
        <v>32</v>
      </c>
      <c r="L65" s="47" t="s">
        <v>35</v>
      </c>
      <c r="M65" s="47" t="s">
        <v>53</v>
      </c>
      <c r="N65" s="47" t="s">
        <v>41</v>
      </c>
      <c r="O65" s="47" t="s">
        <v>47</v>
      </c>
      <c r="P65" s="47" t="s">
        <v>62</v>
      </c>
      <c r="Q65" s="47" t="s">
        <v>56</v>
      </c>
      <c r="R65" s="47" t="s">
        <v>773</v>
      </c>
      <c r="S65" s="47" t="s">
        <v>65</v>
      </c>
      <c r="T65" s="47" t="s">
        <v>70</v>
      </c>
      <c r="U65" s="47" t="s">
        <v>526</v>
      </c>
      <c r="V65" s="47" t="s">
        <v>669</v>
      </c>
      <c r="W65" s="47" t="s">
        <v>774</v>
      </c>
      <c r="X65" s="47" t="s">
        <v>696</v>
      </c>
      <c r="Y65" s="47" t="s">
        <v>44</v>
      </c>
      <c r="Z65" s="48" t="s">
        <v>775</v>
      </c>
    </row>
    <row r="66" spans="1:26" ht="1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4.25" customHeight="1" x14ac:dyDescent="0.25">
      <c r="A68" s="35" t="s">
        <v>106</v>
      </c>
      <c r="B68" s="35">
        <f t="shared" ref="B68:K71" si="4">+SUMIFS($M$2:$M$63,$K$2:$K$63,$A68,$H$2:$H$63,B$65)</f>
        <v>6</v>
      </c>
      <c r="C68" s="35">
        <f t="shared" si="4"/>
        <v>0</v>
      </c>
      <c r="D68" s="35">
        <f t="shared" si="4"/>
        <v>0</v>
      </c>
      <c r="E68" s="35">
        <f t="shared" si="4"/>
        <v>0</v>
      </c>
      <c r="F68" s="35">
        <f t="shared" si="4"/>
        <v>8</v>
      </c>
      <c r="G68" s="35">
        <f t="shared" si="4"/>
        <v>0</v>
      </c>
      <c r="H68" s="35">
        <f t="shared" si="4"/>
        <v>5</v>
      </c>
      <c r="I68" s="35">
        <f t="shared" si="4"/>
        <v>0</v>
      </c>
      <c r="J68" s="35">
        <f t="shared" si="4"/>
        <v>0</v>
      </c>
      <c r="K68" s="35">
        <f t="shared" si="4"/>
        <v>0</v>
      </c>
      <c r="L68" s="35">
        <f t="shared" ref="L68:Y71" si="5">+SUMIFS($M$2:$M$63,$K$2:$K$63,$A68,$H$2:$H$63,L$65)</f>
        <v>6</v>
      </c>
      <c r="M68" s="35">
        <f t="shared" si="5"/>
        <v>0</v>
      </c>
      <c r="N68" s="35">
        <f t="shared" si="5"/>
        <v>0</v>
      </c>
      <c r="O68" s="35">
        <f t="shared" si="5"/>
        <v>0</v>
      </c>
      <c r="P68" s="35">
        <f t="shared" si="5"/>
        <v>0</v>
      </c>
      <c r="Q68" s="35">
        <f t="shared" si="5"/>
        <v>0</v>
      </c>
      <c r="R68" s="35">
        <f t="shared" si="5"/>
        <v>0</v>
      </c>
      <c r="S68" s="35">
        <f t="shared" si="5"/>
        <v>4</v>
      </c>
      <c r="T68" s="35">
        <f t="shared" si="5"/>
        <v>0</v>
      </c>
      <c r="U68" s="35">
        <f t="shared" si="5"/>
        <v>10</v>
      </c>
      <c r="V68" s="35">
        <f t="shared" si="5"/>
        <v>0</v>
      </c>
      <c r="W68" s="35">
        <f t="shared" si="5"/>
        <v>0</v>
      </c>
      <c r="X68" s="35">
        <f t="shared" si="5"/>
        <v>0</v>
      </c>
      <c r="Y68" s="35">
        <f t="shared" si="5"/>
        <v>0</v>
      </c>
      <c r="Z68" s="35">
        <f t="shared" ref="Z68:Z71" si="6">SUM(B68:Y68)</f>
        <v>39</v>
      </c>
    </row>
    <row r="69" spans="1:26" ht="14.25" customHeight="1" x14ac:dyDescent="0.25">
      <c r="A69" s="35" t="s">
        <v>92</v>
      </c>
      <c r="B69" s="35">
        <f t="shared" si="4"/>
        <v>0</v>
      </c>
      <c r="C69" s="35">
        <f t="shared" si="4"/>
        <v>0</v>
      </c>
      <c r="D69" s="35">
        <f t="shared" si="4"/>
        <v>0</v>
      </c>
      <c r="E69" s="35">
        <f t="shared" si="4"/>
        <v>0</v>
      </c>
      <c r="F69" s="35">
        <f t="shared" si="4"/>
        <v>6</v>
      </c>
      <c r="G69" s="35">
        <f t="shared" si="4"/>
        <v>0</v>
      </c>
      <c r="H69" s="35">
        <f t="shared" si="4"/>
        <v>6</v>
      </c>
      <c r="I69" s="35">
        <f t="shared" si="4"/>
        <v>0</v>
      </c>
      <c r="J69" s="35">
        <f t="shared" si="4"/>
        <v>0</v>
      </c>
      <c r="K69" s="35">
        <f t="shared" si="4"/>
        <v>0</v>
      </c>
      <c r="L69" s="35">
        <f t="shared" si="5"/>
        <v>20</v>
      </c>
      <c r="M69" s="35">
        <f t="shared" si="5"/>
        <v>0</v>
      </c>
      <c r="N69" s="35">
        <f t="shared" si="5"/>
        <v>0</v>
      </c>
      <c r="O69" s="35">
        <f t="shared" si="5"/>
        <v>0</v>
      </c>
      <c r="P69" s="35">
        <f t="shared" si="5"/>
        <v>0</v>
      </c>
      <c r="Q69" s="35">
        <f t="shared" si="5"/>
        <v>0</v>
      </c>
      <c r="R69" s="35">
        <f t="shared" si="5"/>
        <v>0</v>
      </c>
      <c r="S69" s="35">
        <f t="shared" si="5"/>
        <v>4</v>
      </c>
      <c r="T69" s="35">
        <f t="shared" si="5"/>
        <v>0</v>
      </c>
      <c r="U69" s="35">
        <f t="shared" si="5"/>
        <v>0</v>
      </c>
      <c r="V69" s="35">
        <f t="shared" si="5"/>
        <v>3</v>
      </c>
      <c r="W69" s="35">
        <f t="shared" si="5"/>
        <v>0</v>
      </c>
      <c r="X69" s="35">
        <f t="shared" si="5"/>
        <v>0</v>
      </c>
      <c r="Y69" s="35">
        <f t="shared" si="5"/>
        <v>0</v>
      </c>
      <c r="Z69" s="35">
        <f t="shared" si="6"/>
        <v>39</v>
      </c>
    </row>
    <row r="70" spans="1:26" ht="14.25" customHeight="1" x14ac:dyDescent="0.25">
      <c r="A70" s="35" t="s">
        <v>131</v>
      </c>
      <c r="B70" s="35">
        <f t="shared" si="4"/>
        <v>4</v>
      </c>
      <c r="C70" s="35">
        <f t="shared" si="4"/>
        <v>0</v>
      </c>
      <c r="D70" s="35">
        <f t="shared" si="4"/>
        <v>0</v>
      </c>
      <c r="E70" s="35">
        <f t="shared" si="4"/>
        <v>0</v>
      </c>
      <c r="F70" s="35">
        <f t="shared" si="4"/>
        <v>21</v>
      </c>
      <c r="G70" s="35">
        <f t="shared" si="4"/>
        <v>0</v>
      </c>
      <c r="H70" s="35">
        <f t="shared" si="4"/>
        <v>0</v>
      </c>
      <c r="I70" s="35">
        <f t="shared" si="4"/>
        <v>0</v>
      </c>
      <c r="J70" s="35">
        <f t="shared" si="4"/>
        <v>0</v>
      </c>
      <c r="K70" s="35">
        <f t="shared" si="4"/>
        <v>0</v>
      </c>
      <c r="L70" s="35">
        <f t="shared" si="5"/>
        <v>14</v>
      </c>
      <c r="M70" s="35">
        <f t="shared" si="5"/>
        <v>0</v>
      </c>
      <c r="N70" s="35">
        <f t="shared" si="5"/>
        <v>0</v>
      </c>
      <c r="O70" s="35">
        <f t="shared" si="5"/>
        <v>0</v>
      </c>
      <c r="P70" s="35">
        <f t="shared" si="5"/>
        <v>0</v>
      </c>
      <c r="Q70" s="35">
        <f t="shared" si="5"/>
        <v>0</v>
      </c>
      <c r="R70" s="35">
        <f t="shared" si="5"/>
        <v>0</v>
      </c>
      <c r="S70" s="35">
        <f t="shared" si="5"/>
        <v>0</v>
      </c>
      <c r="T70" s="35">
        <f t="shared" si="5"/>
        <v>0</v>
      </c>
      <c r="U70" s="35">
        <f t="shared" si="5"/>
        <v>0</v>
      </c>
      <c r="V70" s="35">
        <f t="shared" si="5"/>
        <v>0</v>
      </c>
      <c r="W70" s="35">
        <f t="shared" si="5"/>
        <v>0</v>
      </c>
      <c r="X70" s="35">
        <f t="shared" si="5"/>
        <v>0</v>
      </c>
      <c r="Y70" s="35">
        <f t="shared" si="5"/>
        <v>0</v>
      </c>
      <c r="Z70" s="35">
        <f t="shared" si="6"/>
        <v>39</v>
      </c>
    </row>
    <row r="71" spans="1:26" ht="14.25" customHeight="1" x14ac:dyDescent="0.25">
      <c r="A71" s="35" t="s">
        <v>118</v>
      </c>
      <c r="B71" s="35">
        <f t="shared" si="4"/>
        <v>0</v>
      </c>
      <c r="C71" s="35">
        <f t="shared" si="4"/>
        <v>0</v>
      </c>
      <c r="D71" s="35">
        <f t="shared" si="4"/>
        <v>0</v>
      </c>
      <c r="E71" s="35">
        <f t="shared" si="4"/>
        <v>0</v>
      </c>
      <c r="F71" s="35">
        <f t="shared" si="4"/>
        <v>3</v>
      </c>
      <c r="G71" s="35">
        <f t="shared" si="4"/>
        <v>2</v>
      </c>
      <c r="H71" s="35">
        <f t="shared" si="4"/>
        <v>22</v>
      </c>
      <c r="I71" s="35">
        <f t="shared" si="4"/>
        <v>0</v>
      </c>
      <c r="J71" s="35">
        <f t="shared" si="4"/>
        <v>0</v>
      </c>
      <c r="K71" s="35">
        <f t="shared" si="4"/>
        <v>0</v>
      </c>
      <c r="L71" s="35">
        <f t="shared" si="5"/>
        <v>12</v>
      </c>
      <c r="M71" s="35">
        <f t="shared" si="5"/>
        <v>0</v>
      </c>
      <c r="N71" s="35">
        <f t="shared" si="5"/>
        <v>0</v>
      </c>
      <c r="O71" s="35">
        <f t="shared" si="5"/>
        <v>0</v>
      </c>
      <c r="P71" s="35">
        <f t="shared" si="5"/>
        <v>0</v>
      </c>
      <c r="Q71" s="35">
        <f t="shared" si="5"/>
        <v>0</v>
      </c>
      <c r="R71" s="35">
        <f t="shared" si="5"/>
        <v>0</v>
      </c>
      <c r="S71" s="35">
        <f t="shared" si="5"/>
        <v>0</v>
      </c>
      <c r="T71" s="35">
        <f t="shared" si="5"/>
        <v>0</v>
      </c>
      <c r="U71" s="35">
        <f t="shared" si="5"/>
        <v>0</v>
      </c>
      <c r="V71" s="35">
        <f t="shared" si="5"/>
        <v>0</v>
      </c>
      <c r="W71" s="35">
        <f t="shared" si="5"/>
        <v>0</v>
      </c>
      <c r="X71" s="35">
        <f t="shared" si="5"/>
        <v>0</v>
      </c>
      <c r="Y71" s="35">
        <f t="shared" si="5"/>
        <v>0</v>
      </c>
      <c r="Z71" s="35">
        <f t="shared" si="6"/>
        <v>39</v>
      </c>
    </row>
    <row r="72" spans="1:26" ht="15.75" customHeight="1" x14ac:dyDescent="0.25"/>
    <row r="73" spans="1:26" ht="15.75" customHeight="1" x14ac:dyDescent="0.25"/>
    <row r="74" spans="1:26" ht="15.75" customHeight="1" x14ac:dyDescent="0.25"/>
    <row r="75" spans="1:26" ht="15.75" customHeight="1" x14ac:dyDescent="0.25"/>
    <row r="76" spans="1:26" ht="15.75" customHeight="1" x14ac:dyDescent="0.25"/>
    <row r="77" spans="1:26" ht="15.75" customHeight="1" x14ac:dyDescent="0.25"/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spans="1:24" ht="15.75" customHeight="1" x14ac:dyDescent="0.25"/>
    <row r="210" spans="1:24" ht="15.75" customHeight="1" x14ac:dyDescent="0.25"/>
    <row r="211" spans="1:24" ht="15.75" customHeight="1" x14ac:dyDescent="0.25"/>
    <row r="212" spans="1:24" ht="15.75" customHeight="1" x14ac:dyDescent="0.25"/>
    <row r="213" spans="1:24" ht="15.75" customHeight="1" x14ac:dyDescent="0.25"/>
    <row r="214" spans="1:24" ht="15.75" customHeight="1" x14ac:dyDescent="0.25"/>
    <row r="215" spans="1:24" ht="15.75" customHeight="1" x14ac:dyDescent="0.25"/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4.25" customHeight="1" x14ac:dyDescent="0.25">
      <c r="B223" s="74" t="s">
        <v>8</v>
      </c>
      <c r="C223" s="74" t="s">
        <v>787</v>
      </c>
      <c r="D223" s="74" t="s">
        <v>47</v>
      </c>
      <c r="E223" s="76" t="s">
        <v>59</v>
      </c>
      <c r="F223" s="133" t="s">
        <v>788</v>
      </c>
      <c r="G223" s="74" t="s">
        <v>789</v>
      </c>
      <c r="H223" s="74" t="s">
        <v>790</v>
      </c>
      <c r="I223" s="74" t="s">
        <v>791</v>
      </c>
      <c r="J223" s="74" t="s">
        <v>792</v>
      </c>
      <c r="K223" s="74" t="s">
        <v>793</v>
      </c>
      <c r="L223" s="74" t="s">
        <v>794</v>
      </c>
      <c r="M223" s="74" t="s">
        <v>795</v>
      </c>
      <c r="N223" s="133" t="s">
        <v>796</v>
      </c>
      <c r="O223" s="133" t="s">
        <v>38</v>
      </c>
      <c r="P223" s="74" t="s">
        <v>797</v>
      </c>
      <c r="Q223" s="74" t="s">
        <v>50</v>
      </c>
      <c r="R223" s="74" t="s">
        <v>79</v>
      </c>
      <c r="S223" s="74" t="s">
        <v>798</v>
      </c>
      <c r="T223" s="74" t="s">
        <v>799</v>
      </c>
      <c r="U223" s="74" t="s">
        <v>800</v>
      </c>
      <c r="V223" s="74" t="s">
        <v>801</v>
      </c>
      <c r="W223" s="74"/>
      <c r="X223" s="74" t="s">
        <v>802</v>
      </c>
    </row>
    <row r="224" spans="1:24" ht="14.25" customHeight="1" x14ac:dyDescent="0.25">
      <c r="A224" s="8" t="s">
        <v>803</v>
      </c>
      <c r="B224" s="8" t="e">
        <f t="shared" ref="B224:V224" si="7">+SUMIF(#REF!,B$223,#REF!)</f>
        <v>#REF!</v>
      </c>
      <c r="C224" s="8" t="e">
        <f t="shared" si="7"/>
        <v>#REF!</v>
      </c>
      <c r="D224" s="8" t="e">
        <f t="shared" si="7"/>
        <v>#REF!</v>
      </c>
      <c r="E224" s="8" t="e">
        <f t="shared" si="7"/>
        <v>#REF!</v>
      </c>
      <c r="F224" s="35" t="e">
        <f t="shared" si="7"/>
        <v>#REF!</v>
      </c>
      <c r="G224" s="8" t="e">
        <f t="shared" si="7"/>
        <v>#REF!</v>
      </c>
      <c r="H224" s="8" t="e">
        <f t="shared" si="7"/>
        <v>#REF!</v>
      </c>
      <c r="I224" s="8" t="e">
        <f t="shared" si="7"/>
        <v>#REF!</v>
      </c>
      <c r="J224" s="8" t="e">
        <f t="shared" si="7"/>
        <v>#REF!</v>
      </c>
      <c r="K224" s="8" t="e">
        <f t="shared" si="7"/>
        <v>#REF!</v>
      </c>
      <c r="L224" s="8" t="e">
        <f t="shared" si="7"/>
        <v>#REF!</v>
      </c>
      <c r="M224" s="8" t="e">
        <f t="shared" si="7"/>
        <v>#REF!</v>
      </c>
      <c r="N224" s="35" t="e">
        <f t="shared" si="7"/>
        <v>#REF!</v>
      </c>
      <c r="O224" s="35" t="e">
        <f t="shared" si="7"/>
        <v>#REF!</v>
      </c>
      <c r="P224" s="8" t="e">
        <f t="shared" si="7"/>
        <v>#REF!</v>
      </c>
      <c r="Q224" s="8" t="e">
        <f t="shared" si="7"/>
        <v>#REF!</v>
      </c>
      <c r="R224" s="8" t="e">
        <f t="shared" si="7"/>
        <v>#REF!</v>
      </c>
      <c r="S224" s="8" t="e">
        <f t="shared" si="7"/>
        <v>#REF!</v>
      </c>
      <c r="T224" s="8" t="e">
        <f t="shared" si="7"/>
        <v>#REF!</v>
      </c>
      <c r="U224" s="8" t="e">
        <f t="shared" si="7"/>
        <v>#REF!</v>
      </c>
      <c r="V224" s="8" t="e">
        <f t="shared" si="7"/>
        <v>#REF!</v>
      </c>
      <c r="W224" s="8"/>
      <c r="X224" s="8" t="e">
        <f>+SUMIF(#REF!,X$223,#REF!)</f>
        <v>#REF!</v>
      </c>
    </row>
    <row r="225" spans="1:24" ht="14.25" customHeight="1" x14ac:dyDescent="0.25">
      <c r="A225" s="8" t="s">
        <v>804</v>
      </c>
      <c r="B225" s="8">
        <f t="shared" ref="B225:V225" si="8">+SUMIF($H$3:$H$8,B$223,$M$3:$M$8)</f>
        <v>0</v>
      </c>
      <c r="C225" s="8">
        <f t="shared" si="8"/>
        <v>0</v>
      </c>
      <c r="D225" s="8">
        <f t="shared" si="8"/>
        <v>0</v>
      </c>
      <c r="E225" s="8">
        <f t="shared" si="8"/>
        <v>0</v>
      </c>
      <c r="F225" s="35">
        <f t="shared" si="8"/>
        <v>0</v>
      </c>
      <c r="G225" s="8">
        <f t="shared" si="8"/>
        <v>0</v>
      </c>
      <c r="H225" s="8">
        <f t="shared" si="8"/>
        <v>0</v>
      </c>
      <c r="I225" s="8">
        <f t="shared" si="8"/>
        <v>0</v>
      </c>
      <c r="J225" s="8">
        <f t="shared" si="8"/>
        <v>0</v>
      </c>
      <c r="K225" s="8">
        <f t="shared" si="8"/>
        <v>0</v>
      </c>
      <c r="L225" s="8">
        <f t="shared" si="8"/>
        <v>0</v>
      </c>
      <c r="M225" s="8">
        <f t="shared" si="8"/>
        <v>0</v>
      </c>
      <c r="N225" s="35">
        <f t="shared" si="8"/>
        <v>0</v>
      </c>
      <c r="O225" s="35">
        <f t="shared" si="8"/>
        <v>0</v>
      </c>
      <c r="P225" s="8">
        <f t="shared" si="8"/>
        <v>0</v>
      </c>
      <c r="Q225" s="8">
        <f t="shared" si="8"/>
        <v>0</v>
      </c>
      <c r="R225" s="8">
        <f t="shared" si="8"/>
        <v>0</v>
      </c>
      <c r="S225" s="8">
        <f t="shared" si="8"/>
        <v>0</v>
      </c>
      <c r="T225" s="8">
        <f t="shared" si="8"/>
        <v>0</v>
      </c>
      <c r="U225" s="8">
        <f t="shared" si="8"/>
        <v>0</v>
      </c>
      <c r="V225" s="8">
        <f t="shared" si="8"/>
        <v>0</v>
      </c>
      <c r="W225" s="8"/>
      <c r="X225" s="8">
        <f>+SUMIF($H$3:$H$8,X$223,$M$3:$M$8)</f>
        <v>0</v>
      </c>
    </row>
    <row r="226" spans="1:24" ht="14.25" customHeight="1" x14ac:dyDescent="0.25">
      <c r="A226" s="8" t="s">
        <v>805</v>
      </c>
      <c r="B226" s="8" t="e">
        <f t="shared" ref="B226:V226" si="9">+SUMIF(#REF!,B$223,#REF!)</f>
        <v>#REF!</v>
      </c>
      <c r="C226" s="8" t="e">
        <f t="shared" si="9"/>
        <v>#REF!</v>
      </c>
      <c r="D226" s="8" t="e">
        <f t="shared" si="9"/>
        <v>#REF!</v>
      </c>
      <c r="E226" s="8" t="e">
        <f t="shared" si="9"/>
        <v>#REF!</v>
      </c>
      <c r="F226" s="35" t="e">
        <f t="shared" si="9"/>
        <v>#REF!</v>
      </c>
      <c r="G226" s="8" t="e">
        <f t="shared" si="9"/>
        <v>#REF!</v>
      </c>
      <c r="H226" s="8" t="e">
        <f t="shared" si="9"/>
        <v>#REF!</v>
      </c>
      <c r="I226" s="8" t="e">
        <f t="shared" si="9"/>
        <v>#REF!</v>
      </c>
      <c r="J226" s="8" t="e">
        <f t="shared" si="9"/>
        <v>#REF!</v>
      </c>
      <c r="K226" s="8" t="e">
        <f t="shared" si="9"/>
        <v>#REF!</v>
      </c>
      <c r="L226" s="8" t="e">
        <f t="shared" si="9"/>
        <v>#REF!</v>
      </c>
      <c r="M226" s="8" t="e">
        <f t="shared" si="9"/>
        <v>#REF!</v>
      </c>
      <c r="N226" s="35" t="e">
        <f t="shared" si="9"/>
        <v>#REF!</v>
      </c>
      <c r="O226" s="35" t="e">
        <f t="shared" si="9"/>
        <v>#REF!</v>
      </c>
      <c r="P226" s="8" t="e">
        <f t="shared" si="9"/>
        <v>#REF!</v>
      </c>
      <c r="Q226" s="8" t="e">
        <f t="shared" si="9"/>
        <v>#REF!</v>
      </c>
      <c r="R226" s="8" t="e">
        <f t="shared" si="9"/>
        <v>#REF!</v>
      </c>
      <c r="S226" s="8" t="e">
        <f t="shared" si="9"/>
        <v>#REF!</v>
      </c>
      <c r="T226" s="8" t="e">
        <f t="shared" si="9"/>
        <v>#REF!</v>
      </c>
      <c r="U226" s="8" t="e">
        <f t="shared" si="9"/>
        <v>#REF!</v>
      </c>
      <c r="V226" s="8" t="e">
        <f t="shared" si="9"/>
        <v>#REF!</v>
      </c>
      <c r="W226" s="8"/>
      <c r="X226" s="8" t="e">
        <f>+SUMIF(#REF!,X$223,#REF!)</f>
        <v>#REF!</v>
      </c>
    </row>
    <row r="227" spans="1:24" ht="14.25" customHeight="1" x14ac:dyDescent="0.25">
      <c r="A227" s="8" t="s">
        <v>806</v>
      </c>
      <c r="B227" s="8">
        <f t="shared" ref="B227:V227" si="10">+SUMIF($H$9:$H$63,B$223,$M$9:$M$63)</f>
        <v>0</v>
      </c>
      <c r="C227" s="8">
        <f t="shared" si="10"/>
        <v>0</v>
      </c>
      <c r="D227" s="8">
        <f t="shared" si="10"/>
        <v>0</v>
      </c>
      <c r="E227" s="8">
        <f t="shared" si="10"/>
        <v>0</v>
      </c>
      <c r="F227" s="35">
        <f t="shared" si="10"/>
        <v>0</v>
      </c>
      <c r="G227" s="8">
        <f t="shared" si="10"/>
        <v>0</v>
      </c>
      <c r="H227" s="8">
        <f t="shared" si="10"/>
        <v>0</v>
      </c>
      <c r="I227" s="8">
        <f t="shared" si="10"/>
        <v>0</v>
      </c>
      <c r="J227" s="8">
        <f t="shared" si="10"/>
        <v>0</v>
      </c>
      <c r="K227" s="8">
        <f t="shared" si="10"/>
        <v>0</v>
      </c>
      <c r="L227" s="8">
        <f t="shared" si="10"/>
        <v>0</v>
      </c>
      <c r="M227" s="8">
        <f t="shared" si="10"/>
        <v>0</v>
      </c>
      <c r="N227" s="35">
        <f t="shared" si="10"/>
        <v>0</v>
      </c>
      <c r="O227" s="35">
        <f t="shared" si="10"/>
        <v>0</v>
      </c>
      <c r="P227" s="8">
        <f t="shared" si="10"/>
        <v>0</v>
      </c>
      <c r="Q227" s="8">
        <f t="shared" si="10"/>
        <v>0</v>
      </c>
      <c r="R227" s="8">
        <f t="shared" si="10"/>
        <v>0</v>
      </c>
      <c r="S227" s="8">
        <f t="shared" si="10"/>
        <v>0</v>
      </c>
      <c r="T227" s="8">
        <f t="shared" si="10"/>
        <v>0</v>
      </c>
      <c r="U227" s="8">
        <f t="shared" si="10"/>
        <v>0</v>
      </c>
      <c r="V227" s="8">
        <f t="shared" si="10"/>
        <v>0</v>
      </c>
      <c r="W227" s="8"/>
      <c r="X227" s="8">
        <f>+SUMIF($H$9:$H$63,X$223,$M$9:$M$63)</f>
        <v>0</v>
      </c>
    </row>
    <row r="228" spans="1:24" ht="14.25" customHeight="1" x14ac:dyDescent="0.25">
      <c r="A228" s="8" t="s">
        <v>775</v>
      </c>
      <c r="B228" s="8" t="e">
        <f t="shared" ref="B228:V228" si="11">SUM(B224:B227)</f>
        <v>#REF!</v>
      </c>
      <c r="C228" s="8" t="e">
        <f t="shared" si="11"/>
        <v>#REF!</v>
      </c>
      <c r="D228" s="8" t="e">
        <f t="shared" si="11"/>
        <v>#REF!</v>
      </c>
      <c r="E228" s="8" t="e">
        <f t="shared" si="11"/>
        <v>#REF!</v>
      </c>
      <c r="F228" s="35" t="e">
        <f t="shared" si="11"/>
        <v>#REF!</v>
      </c>
      <c r="G228" s="8" t="e">
        <f t="shared" si="11"/>
        <v>#REF!</v>
      </c>
      <c r="H228" s="8" t="e">
        <f t="shared" si="11"/>
        <v>#REF!</v>
      </c>
      <c r="I228" s="8" t="e">
        <f t="shared" si="11"/>
        <v>#REF!</v>
      </c>
      <c r="J228" s="8" t="e">
        <f t="shared" si="11"/>
        <v>#REF!</v>
      </c>
      <c r="K228" s="8" t="e">
        <f t="shared" si="11"/>
        <v>#REF!</v>
      </c>
      <c r="L228" s="8" t="e">
        <f t="shared" si="11"/>
        <v>#REF!</v>
      </c>
      <c r="M228" s="8" t="e">
        <f t="shared" si="11"/>
        <v>#REF!</v>
      </c>
      <c r="N228" s="35" t="e">
        <f t="shared" si="11"/>
        <v>#REF!</v>
      </c>
      <c r="O228" s="35" t="e">
        <f t="shared" si="11"/>
        <v>#REF!</v>
      </c>
      <c r="P228" s="8" t="e">
        <f t="shared" si="11"/>
        <v>#REF!</v>
      </c>
      <c r="Q228" s="8" t="e">
        <f t="shared" si="11"/>
        <v>#REF!</v>
      </c>
      <c r="R228" s="8" t="e">
        <f t="shared" si="11"/>
        <v>#REF!</v>
      </c>
      <c r="S228" s="8" t="e">
        <f t="shared" si="11"/>
        <v>#REF!</v>
      </c>
      <c r="T228" s="8" t="e">
        <f t="shared" si="11"/>
        <v>#REF!</v>
      </c>
      <c r="U228" s="8" t="e">
        <f t="shared" si="11"/>
        <v>#REF!</v>
      </c>
      <c r="V228" s="8" t="e">
        <f t="shared" si="11"/>
        <v>#REF!</v>
      </c>
      <c r="W228" s="8"/>
      <c r="X228" s="8" t="e">
        <f>SUM(X224:X227)</f>
        <v>#REF!</v>
      </c>
    </row>
    <row r="229" spans="1:24" ht="15.75" customHeight="1" x14ac:dyDescent="0.25"/>
    <row r="230" spans="1:24" ht="15.75" customHeight="1" x14ac:dyDescent="0.25"/>
    <row r="231" spans="1:24" ht="15.75" customHeight="1" x14ac:dyDescent="0.25"/>
    <row r="232" spans="1:24" ht="15.75" customHeight="1" x14ac:dyDescent="0.25"/>
    <row r="233" spans="1:24" ht="15.75" customHeight="1" x14ac:dyDescent="0.25"/>
    <row r="234" spans="1:24" ht="15.75" customHeight="1" x14ac:dyDescent="0.25"/>
    <row r="235" spans="1:24" ht="15.75" customHeight="1" x14ac:dyDescent="0.25"/>
    <row r="236" spans="1:24" ht="15.75" customHeight="1" x14ac:dyDescent="0.25"/>
    <row r="237" spans="1:24" ht="15.75" customHeight="1" x14ac:dyDescent="0.25"/>
    <row r="238" spans="1:24" ht="15.75" customHeight="1" x14ac:dyDescent="0.25"/>
    <row r="239" spans="1:24" ht="15.75" customHeight="1" x14ac:dyDescent="0.25"/>
    <row r="240" spans="1:2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</sheetData>
  <sortState xmlns:xlrd2="http://schemas.microsoft.com/office/spreadsheetml/2017/richdata2" ref="F3:O62">
    <sortCondition ref="K3:K62"/>
    <sortCondition descending="1" ref="N3:N62"/>
    <sortCondition descending="1" ref="O3:O62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942"/>
  <sheetViews>
    <sheetView workbookViewId="0">
      <pane ySplit="1" topLeftCell="A100" activePane="bottomLeft" state="frozen"/>
      <selection pane="bottomLeft" activeCell="A113" sqref="A53:XFD113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125" customWidth="1"/>
    <col min="15" max="15" width="8.42578125" style="125" customWidth="1"/>
    <col min="16" max="26" width="8.42578125" customWidth="1"/>
  </cols>
  <sheetData>
    <row r="1" spans="1:15" ht="14.25" customHeight="1" x14ac:dyDescent="0.25">
      <c r="A1" s="108" t="s">
        <v>829</v>
      </c>
      <c r="B1" s="105" t="s">
        <v>825</v>
      </c>
      <c r="C1" s="105" t="s">
        <v>826</v>
      </c>
      <c r="D1" s="106" t="s">
        <v>827</v>
      </c>
      <c r="E1" s="106"/>
      <c r="F1" s="111" t="s">
        <v>828</v>
      </c>
      <c r="G1" s="105" t="s">
        <v>765</v>
      </c>
      <c r="H1" s="105" t="s">
        <v>766</v>
      </c>
      <c r="I1" s="105" t="s">
        <v>767</v>
      </c>
      <c r="J1" s="105" t="s">
        <v>2</v>
      </c>
      <c r="K1" s="105" t="s">
        <v>5</v>
      </c>
      <c r="L1" s="106" t="s">
        <v>768</v>
      </c>
      <c r="M1" s="106" t="s">
        <v>769</v>
      </c>
      <c r="N1" s="107" t="s">
        <v>820</v>
      </c>
      <c r="O1" s="107" t="s">
        <v>821</v>
      </c>
    </row>
    <row r="2" spans="1:15" ht="14.25" customHeight="1" x14ac:dyDescent="0.25">
      <c r="A2" s="92"/>
      <c r="B2" s="93"/>
      <c r="C2" s="93"/>
      <c r="D2" s="94"/>
      <c r="E2" s="94"/>
      <c r="F2" s="98">
        <v>912</v>
      </c>
      <c r="G2" s="61" t="str">
        <f>+VLOOKUP(F2,Participants!$A$1:$F$798,2,FALSE)</f>
        <v>Chelsey Harris</v>
      </c>
      <c r="H2" s="61" t="str">
        <f>+VLOOKUP(F2,Participants!$A$1:$F$798,4,FALSE)</f>
        <v>GAA</v>
      </c>
      <c r="I2" s="61" t="str">
        <f>+VLOOKUP(F2,Participants!$A$1:$F$798,5,FALSE)</f>
        <v>F</v>
      </c>
      <c r="J2" s="61">
        <f>+VLOOKUP(F2,Participants!$A$1:$F$798,3,FALSE)</f>
        <v>7</v>
      </c>
      <c r="K2" s="13" t="str">
        <f>+VLOOKUP(F2,Participants!$A$1:$G$798,7,FALSE)</f>
        <v>VARSITY GIRLS</v>
      </c>
      <c r="L2" s="124">
        <v>1</v>
      </c>
      <c r="M2" s="61">
        <v>10</v>
      </c>
      <c r="N2" s="61">
        <v>62</v>
      </c>
      <c r="O2" s="123">
        <v>3</v>
      </c>
    </row>
    <row r="3" spans="1:15" ht="14.25" customHeight="1" x14ac:dyDescent="0.25">
      <c r="A3" s="96"/>
      <c r="B3" s="97"/>
      <c r="C3" s="97"/>
      <c r="D3" s="98"/>
      <c r="E3" s="98"/>
      <c r="F3" s="98">
        <v>73</v>
      </c>
      <c r="G3" s="61" t="str">
        <f>+VLOOKUP(F3,Participants!$A$1:$F$798,2,FALSE)</f>
        <v>Daniella Julian</v>
      </c>
      <c r="H3" s="61" t="str">
        <f>+VLOOKUP(F3,Participants!$A$1:$F$798,4,FALSE)</f>
        <v>BFS</v>
      </c>
      <c r="I3" s="61" t="str">
        <f>+VLOOKUP(F3,Participants!$A$1:$F$798,5,FALSE)</f>
        <v>F</v>
      </c>
      <c r="J3" s="61">
        <f>+VLOOKUP(F3,Participants!$A$1:$F$798,3,FALSE)</f>
        <v>7</v>
      </c>
      <c r="K3" s="13" t="str">
        <f>+VLOOKUP(F3,Participants!$A$1:$G$798,7,FALSE)</f>
        <v>VARSITY GIRLS</v>
      </c>
      <c r="L3" s="99">
        <f>L2+1</f>
        <v>2</v>
      </c>
      <c r="M3" s="61">
        <v>8</v>
      </c>
      <c r="N3" s="61">
        <v>60</v>
      </c>
      <c r="O3" s="123">
        <v>2</v>
      </c>
    </row>
    <row r="4" spans="1:15" ht="14.25" customHeight="1" x14ac:dyDescent="0.25">
      <c r="A4" s="92"/>
      <c r="B4" s="93"/>
      <c r="C4" s="93"/>
      <c r="D4" s="94"/>
      <c r="E4" s="94"/>
      <c r="F4" s="94">
        <v>920</v>
      </c>
      <c r="G4" s="66" t="str">
        <f>+VLOOKUP(F4,Participants!$A$1:$F$798,2,FALSE)</f>
        <v>Julia Piaggesi</v>
      </c>
      <c r="H4" s="66" t="str">
        <f>+VLOOKUP(F4,Participants!$A$1:$F$798,4,FALSE)</f>
        <v>GAA</v>
      </c>
      <c r="I4" s="66" t="str">
        <f>+VLOOKUP(F4,Participants!$A$1:$F$798,5,FALSE)</f>
        <v>F</v>
      </c>
      <c r="J4" s="66">
        <f>+VLOOKUP(F4,Participants!$A$1:$F$798,3,FALSE)</f>
        <v>8</v>
      </c>
      <c r="K4" s="13" t="str">
        <f>+VLOOKUP(F4,Participants!$A$1:$G$798,7,FALSE)</f>
        <v>VARSITY GIRLS</v>
      </c>
      <c r="L4" s="99">
        <f t="shared" ref="L4:L15" si="0">L3+1</f>
        <v>3</v>
      </c>
      <c r="M4" s="66">
        <v>6</v>
      </c>
      <c r="N4" s="122">
        <v>52</v>
      </c>
      <c r="O4" s="123">
        <v>8</v>
      </c>
    </row>
    <row r="5" spans="1:15" ht="14.25" customHeight="1" x14ac:dyDescent="0.25">
      <c r="A5" s="96"/>
      <c r="B5" s="97"/>
      <c r="C5" s="97"/>
      <c r="D5" s="98"/>
      <c r="E5" s="98"/>
      <c r="F5" s="98">
        <v>681</v>
      </c>
      <c r="G5" s="61" t="str">
        <f>+VLOOKUP(F5,Participants!$A$1:$F$798,2,FALSE)</f>
        <v>Jillian Jones</v>
      </c>
      <c r="H5" s="61" t="str">
        <f>+VLOOKUP(F5,Participants!$A$1:$F$798,4,FALSE)</f>
        <v>BTA</v>
      </c>
      <c r="I5" s="61" t="str">
        <f>+VLOOKUP(F5,Participants!$A$1:$F$798,5,FALSE)</f>
        <v>F</v>
      </c>
      <c r="J5" s="61">
        <f>+VLOOKUP(F5,Participants!$A$1:$F$798,3,FALSE)</f>
        <v>8</v>
      </c>
      <c r="K5" s="13" t="str">
        <f>+VLOOKUP(F5,Participants!$A$1:$G$798,7,FALSE)</f>
        <v>VARSITY GIRLS</v>
      </c>
      <c r="L5" s="99">
        <f t="shared" si="0"/>
        <v>4</v>
      </c>
      <c r="M5" s="61">
        <v>5</v>
      </c>
      <c r="N5" s="61">
        <v>51</v>
      </c>
      <c r="O5" s="123">
        <v>3</v>
      </c>
    </row>
    <row r="6" spans="1:15" ht="14.25" customHeight="1" x14ac:dyDescent="0.25">
      <c r="A6" s="92"/>
      <c r="B6" s="93"/>
      <c r="C6" s="93"/>
      <c r="D6" s="94"/>
      <c r="E6" s="94"/>
      <c r="F6" s="94">
        <v>970</v>
      </c>
      <c r="G6" s="66" t="str">
        <f>+VLOOKUP(F6,Participants!$A$1:$F$798,2,FALSE)</f>
        <v>RHYAN DVORSKY</v>
      </c>
      <c r="H6" s="66" t="str">
        <f>+VLOOKUP(F6,Participants!$A$1:$F$798,4,FALSE)</f>
        <v>HCA</v>
      </c>
      <c r="I6" s="66" t="str">
        <f>+VLOOKUP(F6,Participants!$A$1:$F$798,5,FALSE)</f>
        <v>F</v>
      </c>
      <c r="J6" s="66">
        <f>+VLOOKUP(F6,Participants!$A$1:$F$798,3,FALSE)</f>
        <v>8</v>
      </c>
      <c r="K6" s="13" t="str">
        <f>+VLOOKUP(F6,Participants!$A$1:$G$798,7,FALSE)</f>
        <v>VARSITY GIRLS</v>
      </c>
      <c r="L6" s="99">
        <f t="shared" si="0"/>
        <v>5</v>
      </c>
      <c r="M6" s="66">
        <v>4</v>
      </c>
      <c r="N6" s="122">
        <v>48</v>
      </c>
      <c r="O6" s="123">
        <v>48</v>
      </c>
    </row>
    <row r="7" spans="1:15" ht="14.25" customHeight="1" x14ac:dyDescent="0.25">
      <c r="A7" s="96"/>
      <c r="B7" s="97"/>
      <c r="C7" s="97"/>
      <c r="D7" s="98"/>
      <c r="E7" s="98"/>
      <c r="F7" s="98">
        <v>919</v>
      </c>
      <c r="G7" s="61" t="str">
        <f>+VLOOKUP(F7,Participants!$A$1:$F$798,2,FALSE)</f>
        <v>Maria Fuchs</v>
      </c>
      <c r="H7" s="61" t="str">
        <f>+VLOOKUP(F7,Participants!$A$1:$F$798,4,FALSE)</f>
        <v>GAA</v>
      </c>
      <c r="I7" s="61" t="str">
        <f>+VLOOKUP(F7,Participants!$A$1:$F$798,5,FALSE)</f>
        <v>F</v>
      </c>
      <c r="J7" s="61">
        <f>+VLOOKUP(F7,Participants!$A$1:$F$798,3,FALSE)</f>
        <v>8</v>
      </c>
      <c r="K7" s="13" t="str">
        <f>+VLOOKUP(F7,Participants!$A$1:$G$798,7,FALSE)</f>
        <v>VARSITY GIRLS</v>
      </c>
      <c r="L7" s="99">
        <f t="shared" si="0"/>
        <v>6</v>
      </c>
      <c r="M7" s="61">
        <v>3</v>
      </c>
      <c r="N7" s="61">
        <v>46</v>
      </c>
      <c r="O7" s="123">
        <v>11</v>
      </c>
    </row>
    <row r="8" spans="1:15" ht="14.25" customHeight="1" x14ac:dyDescent="0.25">
      <c r="A8" s="92"/>
      <c r="B8" s="93"/>
      <c r="C8" s="93"/>
      <c r="D8" s="94"/>
      <c r="E8" s="94"/>
      <c r="F8" s="98">
        <v>921</v>
      </c>
      <c r="G8" s="61" t="str">
        <f>+VLOOKUP(F8,Participants!$A$1:$F$798,2,FALSE)</f>
        <v>Fiona Shipley</v>
      </c>
      <c r="H8" s="61" t="str">
        <f>+VLOOKUP(F8,Participants!$A$1:$F$798,4,FALSE)</f>
        <v>GAA</v>
      </c>
      <c r="I8" s="61" t="str">
        <f>+VLOOKUP(F8,Participants!$A$1:$F$798,5,FALSE)</f>
        <v>F</v>
      </c>
      <c r="J8" s="61">
        <f>+VLOOKUP(F8,Participants!$A$1:$F$798,3,FALSE)</f>
        <v>8</v>
      </c>
      <c r="K8" s="13" t="str">
        <f>+VLOOKUP(F8,Participants!$A$1:$G$798,7,FALSE)</f>
        <v>VARSITY GIRLS</v>
      </c>
      <c r="L8" s="99">
        <f t="shared" si="0"/>
        <v>7</v>
      </c>
      <c r="M8" s="61">
        <v>2</v>
      </c>
      <c r="N8" s="61">
        <v>46</v>
      </c>
      <c r="O8" s="123">
        <v>3</v>
      </c>
    </row>
    <row r="9" spans="1:15" ht="14.25" customHeight="1" x14ac:dyDescent="0.25">
      <c r="A9" s="96"/>
      <c r="B9" s="97"/>
      <c r="C9" s="97"/>
      <c r="D9" s="98"/>
      <c r="E9" s="98"/>
      <c r="F9" s="98">
        <v>971</v>
      </c>
      <c r="G9" s="61" t="str">
        <f>+VLOOKUP(F9,Participants!$A$1:$F$798,2,FALSE)</f>
        <v>KELSEY KULIFAY</v>
      </c>
      <c r="H9" s="61" t="str">
        <f>+VLOOKUP(F9,Participants!$A$1:$F$798,4,FALSE)</f>
        <v>HCA</v>
      </c>
      <c r="I9" s="61" t="str">
        <f>+VLOOKUP(F9,Participants!$A$1:$F$798,5,FALSE)</f>
        <v>F</v>
      </c>
      <c r="J9" s="61">
        <f>+VLOOKUP(F9,Participants!$A$1:$F$798,3,FALSE)</f>
        <v>8</v>
      </c>
      <c r="K9" s="13" t="str">
        <f>+VLOOKUP(F9,Participants!$A$1:$G$798,7,FALSE)</f>
        <v>VARSITY GIRLS</v>
      </c>
      <c r="L9" s="99">
        <f t="shared" si="0"/>
        <v>8</v>
      </c>
      <c r="M9" s="61">
        <v>1</v>
      </c>
      <c r="N9" s="61">
        <v>46</v>
      </c>
      <c r="O9" s="123">
        <v>1</v>
      </c>
    </row>
    <row r="10" spans="1:15" ht="14.25" customHeight="1" x14ac:dyDescent="0.25">
      <c r="A10" s="92"/>
      <c r="B10" s="93"/>
      <c r="C10" s="93"/>
      <c r="D10" s="94"/>
      <c r="E10" s="94"/>
      <c r="F10" s="94">
        <v>966</v>
      </c>
      <c r="G10" s="66" t="str">
        <f>+VLOOKUP(F10,Participants!$A$1:$F$798,2,FALSE)</f>
        <v>ELLA NORDIN</v>
      </c>
      <c r="H10" s="66" t="str">
        <f>+VLOOKUP(F10,Participants!$A$1:$F$798,4,FALSE)</f>
        <v>HCA</v>
      </c>
      <c r="I10" s="66" t="str">
        <f>+VLOOKUP(F10,Participants!$A$1:$F$798,5,FALSE)</f>
        <v>F</v>
      </c>
      <c r="J10" s="66">
        <f>+VLOOKUP(F10,Participants!$A$1:$F$798,3,FALSE)</f>
        <v>7</v>
      </c>
      <c r="K10" s="13" t="str">
        <f>+VLOOKUP(F10,Participants!$A$1:$G$798,7,FALSE)</f>
        <v>VARSITY GIRLS</v>
      </c>
      <c r="L10" s="99">
        <f t="shared" si="0"/>
        <v>9</v>
      </c>
      <c r="M10" s="66"/>
      <c r="N10" s="122">
        <v>45</v>
      </c>
      <c r="O10" s="123">
        <v>6</v>
      </c>
    </row>
    <row r="11" spans="1:15" ht="14.25" customHeight="1" x14ac:dyDescent="0.25">
      <c r="A11" s="96"/>
      <c r="B11" s="97"/>
      <c r="C11" s="97"/>
      <c r="D11" s="98"/>
      <c r="E11" s="98"/>
      <c r="F11" s="94">
        <v>82</v>
      </c>
      <c r="G11" s="66" t="str">
        <f>+VLOOKUP(F11,Participants!$A$1:$F$798,2,FALSE)</f>
        <v>Sarah Mlecko</v>
      </c>
      <c r="H11" s="66" t="str">
        <f>+VLOOKUP(F11,Participants!$A$1:$F$798,4,FALSE)</f>
        <v>BFS</v>
      </c>
      <c r="I11" s="66" t="str">
        <f>+VLOOKUP(F11,Participants!$A$1:$F$798,5,FALSE)</f>
        <v>F</v>
      </c>
      <c r="J11" s="66">
        <f>+VLOOKUP(F11,Participants!$A$1:$F$798,3,FALSE)</f>
        <v>8</v>
      </c>
      <c r="K11" s="13" t="str">
        <f>+VLOOKUP(F11,Participants!$A$1:$G$798,7,FALSE)</f>
        <v>VARSITY GIRLS</v>
      </c>
      <c r="L11" s="99">
        <f t="shared" si="0"/>
        <v>10</v>
      </c>
      <c r="M11" s="66"/>
      <c r="N11" s="122">
        <v>36</v>
      </c>
      <c r="O11" s="123">
        <v>5</v>
      </c>
    </row>
    <row r="12" spans="1:15" ht="14.25" customHeight="1" x14ac:dyDescent="0.25">
      <c r="A12" s="92"/>
      <c r="B12" s="93"/>
      <c r="C12" s="93"/>
      <c r="D12" s="94"/>
      <c r="E12" s="94"/>
      <c r="F12" s="98">
        <v>964</v>
      </c>
      <c r="G12" s="61" t="str">
        <f>+VLOOKUP(F12,Participants!$A$1:$F$798,2,FALSE)</f>
        <v>BRIGID JOYCE</v>
      </c>
      <c r="H12" s="61" t="str">
        <f>+VLOOKUP(F12,Participants!$A$1:$F$798,4,FALSE)</f>
        <v>HCA</v>
      </c>
      <c r="I12" s="61" t="str">
        <f>+VLOOKUP(F12,Participants!$A$1:$F$798,5,FALSE)</f>
        <v>F</v>
      </c>
      <c r="J12" s="61">
        <f>+VLOOKUP(F12,Participants!$A$1:$F$798,3,FALSE)</f>
        <v>7</v>
      </c>
      <c r="K12" s="13" t="str">
        <f>+VLOOKUP(F12,Participants!$A$1:$G$798,7,FALSE)</f>
        <v>VARSITY GIRLS</v>
      </c>
      <c r="L12" s="99">
        <f t="shared" si="0"/>
        <v>11</v>
      </c>
      <c r="M12" s="61"/>
      <c r="N12" s="61">
        <v>34</v>
      </c>
      <c r="O12" s="123">
        <v>11</v>
      </c>
    </row>
    <row r="13" spans="1:15" ht="14.25" customHeight="1" x14ac:dyDescent="0.25">
      <c r="A13" s="96"/>
      <c r="B13" s="97"/>
      <c r="C13" s="97"/>
      <c r="D13" s="98"/>
      <c r="E13" s="98"/>
      <c r="F13" s="98">
        <v>969</v>
      </c>
      <c r="G13" s="61" t="str">
        <f>+VLOOKUP(F13,Participants!$A$1:$F$798,2,FALSE)</f>
        <v>ABBY DIAMOND</v>
      </c>
      <c r="H13" s="61" t="str">
        <f>+VLOOKUP(F13,Participants!$A$1:$F$798,4,FALSE)</f>
        <v>HCA</v>
      </c>
      <c r="I13" s="61" t="str">
        <f>+VLOOKUP(F13,Participants!$A$1:$F$798,5,FALSE)</f>
        <v>F</v>
      </c>
      <c r="J13" s="61">
        <f>+VLOOKUP(F13,Participants!$A$1:$F$798,3,FALSE)</f>
        <v>8</v>
      </c>
      <c r="K13" s="13" t="str">
        <f>+VLOOKUP(F13,Participants!$A$1:$G$798,7,FALSE)</f>
        <v>VARSITY GIRLS</v>
      </c>
      <c r="L13" s="99">
        <f t="shared" si="0"/>
        <v>12</v>
      </c>
      <c r="M13" s="61"/>
      <c r="N13" s="61">
        <v>33</v>
      </c>
      <c r="O13" s="123">
        <v>1</v>
      </c>
    </row>
    <row r="14" spans="1:15" ht="14.25" customHeight="1" x14ac:dyDescent="0.25">
      <c r="A14" s="92"/>
      <c r="B14" s="93"/>
      <c r="C14" s="93"/>
      <c r="D14" s="94"/>
      <c r="E14" s="94"/>
      <c r="F14" s="94">
        <v>68</v>
      </c>
      <c r="G14" s="66" t="str">
        <f>+VLOOKUP(F14,Participants!$A$1:$F$798,2,FALSE)</f>
        <v>Elaina Davis</v>
      </c>
      <c r="H14" s="66" t="str">
        <f>+VLOOKUP(F14,Participants!$A$1:$F$798,4,FALSE)</f>
        <v>BFS</v>
      </c>
      <c r="I14" s="66" t="str">
        <f>+VLOOKUP(F14,Participants!$A$1:$F$798,5,FALSE)</f>
        <v>F</v>
      </c>
      <c r="J14" s="66">
        <f>+VLOOKUP(F14,Participants!$A$1:$F$798,3,FALSE)</f>
        <v>8</v>
      </c>
      <c r="K14" s="13" t="str">
        <f>+VLOOKUP(F14,Participants!$A$1:$G$798,7,FALSE)</f>
        <v>VARSITY GIRLS</v>
      </c>
      <c r="L14" s="99">
        <f t="shared" si="0"/>
        <v>13</v>
      </c>
      <c r="M14" s="66"/>
      <c r="N14" s="122">
        <v>27</v>
      </c>
      <c r="O14" s="123">
        <v>0</v>
      </c>
    </row>
    <row r="15" spans="1:15" ht="14.25" customHeight="1" x14ac:dyDescent="0.25">
      <c r="A15" s="96"/>
      <c r="B15" s="97"/>
      <c r="C15" s="97"/>
      <c r="D15" s="98"/>
      <c r="E15" s="98"/>
      <c r="F15" s="94">
        <v>917</v>
      </c>
      <c r="G15" s="66" t="str">
        <f>+VLOOKUP(F15,Participants!$A$1:$F$798,2,FALSE)</f>
        <v>Eliana Cornetti</v>
      </c>
      <c r="H15" s="66" t="str">
        <f>+VLOOKUP(F15,Participants!$A$1:$F$798,4,FALSE)</f>
        <v>GAA</v>
      </c>
      <c r="I15" s="66" t="str">
        <f>+VLOOKUP(F15,Participants!$A$1:$F$798,5,FALSE)</f>
        <v>F</v>
      </c>
      <c r="J15" s="66">
        <f>+VLOOKUP(F15,Participants!$A$1:$F$798,3,FALSE)</f>
        <v>8</v>
      </c>
      <c r="K15" s="13" t="str">
        <f>+VLOOKUP(F15,Participants!$A$1:$G$798,7,FALSE)</f>
        <v>VARSITY GIRLS</v>
      </c>
      <c r="L15" s="99">
        <f t="shared" si="0"/>
        <v>14</v>
      </c>
      <c r="M15" s="66"/>
      <c r="N15" s="122">
        <v>22</v>
      </c>
      <c r="O15" s="123">
        <v>1</v>
      </c>
    </row>
    <row r="16" spans="1:15" ht="14.25" customHeight="1" x14ac:dyDescent="0.25">
      <c r="A16" s="96"/>
      <c r="B16" s="97"/>
      <c r="C16" s="97"/>
      <c r="D16" s="98"/>
      <c r="E16" s="98"/>
      <c r="F16" s="94"/>
      <c r="G16" s="66"/>
      <c r="H16" s="66"/>
      <c r="I16" s="66"/>
      <c r="J16" s="66"/>
      <c r="K16" s="13"/>
      <c r="L16" s="95"/>
      <c r="M16" s="66"/>
      <c r="N16" s="122"/>
      <c r="O16" s="123"/>
    </row>
    <row r="17" spans="1:15" ht="14.25" customHeight="1" x14ac:dyDescent="0.25">
      <c r="A17" s="92"/>
      <c r="B17" s="93"/>
      <c r="C17" s="93"/>
      <c r="D17" s="94"/>
      <c r="E17" s="94"/>
      <c r="F17" s="98">
        <v>674</v>
      </c>
      <c r="G17" s="61" t="str">
        <f>+VLOOKUP(F17,Participants!$A$1:$F$798,2,FALSE)</f>
        <v>Colin Miller</v>
      </c>
      <c r="H17" s="61" t="str">
        <f>+VLOOKUP(F17,Participants!$A$1:$F$798,4,FALSE)</f>
        <v>BTA</v>
      </c>
      <c r="I17" s="61" t="str">
        <f>+VLOOKUP(F17,Participants!$A$1:$F$798,5,FALSE)</f>
        <v>M</v>
      </c>
      <c r="J17" s="61">
        <f>+VLOOKUP(F17,Participants!$A$1:$F$798,3,FALSE)</f>
        <v>8</v>
      </c>
      <c r="K17" s="13" t="str">
        <f>+VLOOKUP(F17,Participants!$A$1:$G$798,7,FALSE)</f>
        <v>VARSITY BOYS</v>
      </c>
      <c r="L17" s="124">
        <v>1</v>
      </c>
      <c r="M17" s="61">
        <v>10</v>
      </c>
      <c r="N17" s="61">
        <v>79</v>
      </c>
      <c r="O17" s="123">
        <v>3</v>
      </c>
    </row>
    <row r="18" spans="1:15" ht="14.25" customHeight="1" x14ac:dyDescent="0.25">
      <c r="F18" s="98">
        <v>900</v>
      </c>
      <c r="G18" s="61" t="str">
        <f>+VLOOKUP(F18,Participants!$A$1:$F$798,2,FALSE)</f>
        <v>Oladosu Asambe</v>
      </c>
      <c r="H18" s="61" t="str">
        <f>+VLOOKUP(F18,Participants!$A$1:$F$798,4,FALSE)</f>
        <v>GAA</v>
      </c>
      <c r="I18" s="61" t="str">
        <f>+VLOOKUP(F18,Participants!$A$1:$F$798,5,FALSE)</f>
        <v>M</v>
      </c>
      <c r="J18" s="61">
        <f>+VLOOKUP(F18,Participants!$A$1:$F$798,3,FALSE)</f>
        <v>7</v>
      </c>
      <c r="K18" s="13" t="str">
        <f>+VLOOKUP(F18,Participants!$A$1:$G$798,7,FALSE)</f>
        <v>VARSITY BOYS</v>
      </c>
      <c r="L18" s="99">
        <f>L17+1</f>
        <v>2</v>
      </c>
      <c r="M18" s="61">
        <v>8</v>
      </c>
      <c r="N18" s="61">
        <v>66</v>
      </c>
      <c r="O18" s="123">
        <v>8</v>
      </c>
    </row>
    <row r="19" spans="1:15" ht="14.25" customHeight="1" x14ac:dyDescent="0.25">
      <c r="F19" s="61">
        <v>64</v>
      </c>
      <c r="G19" s="61" t="str">
        <f>+VLOOKUP(F19,Participants!$A$1:$F$798,2,FALSE)</f>
        <v>Eric Wheeler</v>
      </c>
      <c r="H19" s="61" t="str">
        <f>+VLOOKUP(F19,Participants!$A$1:$F$798,4,FALSE)</f>
        <v>BFS</v>
      </c>
      <c r="I19" s="61" t="str">
        <f>+VLOOKUP(F19,Participants!$A$1:$F$798,5,FALSE)</f>
        <v>M</v>
      </c>
      <c r="J19" s="61">
        <f>+VLOOKUP(F19,Participants!$A$1:$F$798,3,FALSE)</f>
        <v>8</v>
      </c>
      <c r="K19" s="13" t="str">
        <f>+VLOOKUP(F19,Participants!$A$1:$G$798,7,FALSE)</f>
        <v>VARSITY BOYS</v>
      </c>
      <c r="L19" s="99">
        <f t="shared" ref="L19:L33" si="1">L18+1</f>
        <v>3</v>
      </c>
      <c r="M19" s="61">
        <v>6</v>
      </c>
      <c r="N19" s="61">
        <v>64</v>
      </c>
      <c r="O19" s="123">
        <v>9</v>
      </c>
    </row>
    <row r="20" spans="1:15" ht="14.25" customHeight="1" x14ac:dyDescent="0.25">
      <c r="F20" s="98">
        <v>640</v>
      </c>
      <c r="G20" s="61" t="str">
        <f>+VLOOKUP(F20,Participants!$A$1:$F$798,2,FALSE)</f>
        <v>Theodore Miller</v>
      </c>
      <c r="H20" s="61" t="str">
        <f>+VLOOKUP(F20,Participants!$A$1:$F$798,4,FALSE)</f>
        <v>BCS</v>
      </c>
      <c r="I20" s="61" t="str">
        <f>+VLOOKUP(F20,Participants!$A$1:$F$798,5,FALSE)</f>
        <v>M</v>
      </c>
      <c r="J20" s="61">
        <f>+VLOOKUP(F20,Participants!$A$1:$F$798,3,FALSE)</f>
        <v>8</v>
      </c>
      <c r="K20" s="13" t="str">
        <f>+VLOOKUP(F20,Participants!$A$1:$G$798,7,FALSE)</f>
        <v>VARSITY BOYS</v>
      </c>
      <c r="L20" s="99">
        <f t="shared" si="1"/>
        <v>4</v>
      </c>
      <c r="M20" s="61">
        <v>5</v>
      </c>
      <c r="N20" s="61">
        <v>62</v>
      </c>
      <c r="O20" s="123">
        <v>8</v>
      </c>
    </row>
    <row r="21" spans="1:15" ht="14.25" customHeight="1" x14ac:dyDescent="0.25">
      <c r="F21" s="94">
        <v>639</v>
      </c>
      <c r="G21" s="66" t="str">
        <f>+VLOOKUP(F21,Participants!$A$1:$F$798,2,FALSE)</f>
        <v>Tommy Edwards</v>
      </c>
      <c r="H21" s="66" t="str">
        <f>+VLOOKUP(F21,Participants!$A$1:$F$798,4,FALSE)</f>
        <v>BCS</v>
      </c>
      <c r="I21" s="66" t="str">
        <f>+VLOOKUP(F21,Participants!$A$1:$F$798,5,FALSE)</f>
        <v>M</v>
      </c>
      <c r="J21" s="66">
        <f>+VLOOKUP(F21,Participants!$A$1:$F$798,3,FALSE)</f>
        <v>8</v>
      </c>
      <c r="K21" s="13" t="str">
        <f>+VLOOKUP(F21,Participants!$A$1:$G$798,7,FALSE)</f>
        <v>VARSITY BOYS</v>
      </c>
      <c r="L21" s="99">
        <f t="shared" si="1"/>
        <v>5</v>
      </c>
      <c r="M21" s="66">
        <v>4</v>
      </c>
      <c r="N21" s="122">
        <v>60</v>
      </c>
      <c r="O21" s="123">
        <v>1</v>
      </c>
    </row>
    <row r="22" spans="1:15" ht="14.25" customHeight="1" x14ac:dyDescent="0.25">
      <c r="F22" s="98">
        <v>903</v>
      </c>
      <c r="G22" s="61" t="str">
        <f>+VLOOKUP(F22,Participants!$A$1:$F$798,2,FALSE)</f>
        <v>Simon Mitch</v>
      </c>
      <c r="H22" s="61" t="str">
        <f>+VLOOKUP(F22,Participants!$A$1:$F$798,4,FALSE)</f>
        <v>GAA</v>
      </c>
      <c r="I22" s="61" t="str">
        <f>+VLOOKUP(F22,Participants!$A$1:$F$798,5,FALSE)</f>
        <v>M</v>
      </c>
      <c r="J22" s="61">
        <f>+VLOOKUP(F22,Participants!$A$1:$F$798,3,FALSE)</f>
        <v>7</v>
      </c>
      <c r="K22" s="13" t="str">
        <f>+VLOOKUP(F22,Participants!$A$1:$G$798,7,FALSE)</f>
        <v>VARSITY BOYS</v>
      </c>
      <c r="L22" s="99">
        <f t="shared" si="1"/>
        <v>6</v>
      </c>
      <c r="M22" s="61">
        <v>3</v>
      </c>
      <c r="N22" s="61">
        <v>59</v>
      </c>
      <c r="O22" s="123">
        <v>9</v>
      </c>
    </row>
    <row r="23" spans="1:15" ht="14.25" customHeight="1" x14ac:dyDescent="0.25">
      <c r="F23" s="94">
        <v>641</v>
      </c>
      <c r="G23" s="66" t="str">
        <f>+VLOOKUP(F23,Participants!$A$1:$F$798,2,FALSE)</f>
        <v>Derek Ricciardella</v>
      </c>
      <c r="H23" s="66" t="str">
        <f>+VLOOKUP(F23,Participants!$A$1:$F$798,4,FALSE)</f>
        <v>BCS</v>
      </c>
      <c r="I23" s="66" t="str">
        <f>+VLOOKUP(F23,Participants!$A$1:$F$798,5,FALSE)</f>
        <v>M</v>
      </c>
      <c r="J23" s="66">
        <f>+VLOOKUP(F23,Participants!$A$1:$F$798,3,FALSE)</f>
        <v>8</v>
      </c>
      <c r="K23" s="13" t="str">
        <f>+VLOOKUP(F23,Participants!$A$1:$G$798,7,FALSE)</f>
        <v>VARSITY BOYS</v>
      </c>
      <c r="L23" s="99">
        <f t="shared" si="1"/>
        <v>7</v>
      </c>
      <c r="M23" s="66">
        <v>2</v>
      </c>
      <c r="N23" s="122">
        <v>59</v>
      </c>
      <c r="O23" s="123">
        <v>2</v>
      </c>
    </row>
    <row r="24" spans="1:15" ht="14.25" customHeight="1" x14ac:dyDescent="0.25">
      <c r="F24" s="61">
        <v>62</v>
      </c>
      <c r="G24" s="66" t="str">
        <f>+VLOOKUP(F24,Participants!$A$1:$F$798,2,FALSE)</f>
        <v>Parker Skrastins</v>
      </c>
      <c r="H24" s="66" t="str">
        <f>+VLOOKUP(F24,Participants!$A$1:$F$798,4,FALSE)</f>
        <v>BFS</v>
      </c>
      <c r="I24" s="66" t="str">
        <f>+VLOOKUP(F24,Participants!$A$1:$F$798,5,FALSE)</f>
        <v>M</v>
      </c>
      <c r="J24" s="66">
        <f>+VLOOKUP(F24,Participants!$A$1:$F$798,3,FALSE)</f>
        <v>7</v>
      </c>
      <c r="K24" s="13" t="str">
        <f>+VLOOKUP(F24,Participants!$A$1:$G$798,7,FALSE)</f>
        <v>VARSITY BOYS</v>
      </c>
      <c r="L24" s="99">
        <f t="shared" si="1"/>
        <v>8</v>
      </c>
      <c r="M24" s="66">
        <v>1</v>
      </c>
      <c r="N24" s="122">
        <v>53</v>
      </c>
      <c r="O24" s="123">
        <v>8</v>
      </c>
    </row>
    <row r="25" spans="1:15" ht="14.25" customHeight="1" x14ac:dyDescent="0.25">
      <c r="F25" s="94">
        <v>961</v>
      </c>
      <c r="G25" s="66" t="str">
        <f>+VLOOKUP(F25,Participants!$A$1:$F$798,2,FALSE)</f>
        <v>JOE MEISSNER</v>
      </c>
      <c r="H25" s="66" t="str">
        <f>+VLOOKUP(F25,Participants!$A$1:$F$798,4,FALSE)</f>
        <v>HCA</v>
      </c>
      <c r="I25" s="66" t="str">
        <f>+VLOOKUP(F25,Participants!$A$1:$F$798,5,FALSE)</f>
        <v>M</v>
      </c>
      <c r="J25" s="66">
        <f>+VLOOKUP(F25,Participants!$A$1:$F$798,3,FALSE)</f>
        <v>8</v>
      </c>
      <c r="K25" s="13" t="str">
        <f>+VLOOKUP(F25,Participants!$A$1:$G$798,7,FALSE)</f>
        <v>VARSITY BOYS</v>
      </c>
      <c r="L25" s="99">
        <f t="shared" si="1"/>
        <v>9</v>
      </c>
      <c r="M25" s="66"/>
      <c r="N25" s="122">
        <v>51</v>
      </c>
      <c r="O25" s="123">
        <v>3</v>
      </c>
    </row>
    <row r="26" spans="1:15" ht="14.25" customHeight="1" x14ac:dyDescent="0.25">
      <c r="F26" s="94">
        <v>911</v>
      </c>
      <c r="G26" s="66" t="str">
        <f>+VLOOKUP(F26,Participants!$A$1:$F$798,2,FALSE)</f>
        <v>Chase Harris</v>
      </c>
      <c r="H26" s="66" t="str">
        <f>+VLOOKUP(F26,Participants!$A$1:$F$798,4,FALSE)</f>
        <v>GAA</v>
      </c>
      <c r="I26" s="66" t="str">
        <f>+VLOOKUP(F26,Participants!$A$1:$F$798,5,FALSE)</f>
        <v>M</v>
      </c>
      <c r="J26" s="66">
        <f>+VLOOKUP(F26,Participants!$A$1:$F$798,3,FALSE)</f>
        <v>8</v>
      </c>
      <c r="K26" s="13" t="str">
        <f>+VLOOKUP(F26,Participants!$A$1:$G$798,7,FALSE)</f>
        <v>VARSITY BOYS</v>
      </c>
      <c r="L26" s="99">
        <f t="shared" si="1"/>
        <v>10</v>
      </c>
      <c r="M26" s="66"/>
      <c r="N26" s="122">
        <v>51</v>
      </c>
      <c r="O26" s="123">
        <v>2</v>
      </c>
    </row>
    <row r="27" spans="1:15" ht="14.25" customHeight="1" x14ac:dyDescent="0.25">
      <c r="F27" s="94">
        <v>671</v>
      </c>
      <c r="G27" s="66" t="str">
        <f>+VLOOKUP(F27,Participants!$A$1:$F$798,2,FALSE)</f>
        <v>James Georgescu</v>
      </c>
      <c r="H27" s="66" t="str">
        <f>+VLOOKUP(F27,Participants!$A$1:$F$798,4,FALSE)</f>
        <v>BTA</v>
      </c>
      <c r="I27" s="66" t="str">
        <f>+VLOOKUP(F27,Participants!$A$1:$F$798,5,FALSE)</f>
        <v>M</v>
      </c>
      <c r="J27" s="66">
        <f>+VLOOKUP(F27,Participants!$A$1:$F$798,3,FALSE)</f>
        <v>8</v>
      </c>
      <c r="K27" s="13" t="str">
        <f>+VLOOKUP(F27,Participants!$A$1:$G$798,7,FALSE)</f>
        <v>VARSITY BOYS</v>
      </c>
      <c r="L27" s="99">
        <f t="shared" si="1"/>
        <v>11</v>
      </c>
      <c r="M27" s="66"/>
      <c r="N27" s="122">
        <v>49</v>
      </c>
      <c r="O27" s="123">
        <v>5</v>
      </c>
    </row>
    <row r="28" spans="1:15" ht="14.25" customHeight="1" x14ac:dyDescent="0.25">
      <c r="F28" s="94">
        <v>675</v>
      </c>
      <c r="G28" s="66" t="str">
        <f>+VLOOKUP(F28,Participants!$A$1:$F$798,2,FALSE)</f>
        <v>Connor Little</v>
      </c>
      <c r="H28" s="66" t="str">
        <f>+VLOOKUP(F28,Participants!$A$1:$F$798,4,FALSE)</f>
        <v>BTA</v>
      </c>
      <c r="I28" s="66" t="str">
        <f>+VLOOKUP(F28,Participants!$A$1:$F$798,5,FALSE)</f>
        <v>M</v>
      </c>
      <c r="J28" s="66">
        <f>+VLOOKUP(F28,Participants!$A$1:$F$798,3,FALSE)</f>
        <v>8</v>
      </c>
      <c r="K28" s="13" t="str">
        <f>+VLOOKUP(F28,Participants!$A$1:$G$798,7,FALSE)</f>
        <v>VARSITY BOYS</v>
      </c>
      <c r="L28" s="99">
        <f t="shared" si="1"/>
        <v>12</v>
      </c>
      <c r="M28" s="66"/>
      <c r="N28" s="122">
        <v>47</v>
      </c>
      <c r="O28" s="123">
        <v>2</v>
      </c>
    </row>
    <row r="29" spans="1:15" ht="14.25" customHeight="1" x14ac:dyDescent="0.25">
      <c r="F29" s="94">
        <v>1623</v>
      </c>
      <c r="G29" s="66" t="str">
        <f>+VLOOKUP(F29,Participants!$A$1:$F$798,2,FALSE)</f>
        <v>Jake Liller</v>
      </c>
      <c r="H29" s="66" t="str">
        <f>+VLOOKUP(F29,Participants!$A$1:$F$798,4,FALSE)</f>
        <v>SPP</v>
      </c>
      <c r="I29" s="66" t="str">
        <f>+VLOOKUP(F29,Participants!$A$1:$F$798,5,FALSE)</f>
        <v>M</v>
      </c>
      <c r="J29" s="66">
        <f>+VLOOKUP(F29,Participants!$A$1:$F$798,3,FALSE)</f>
        <v>7</v>
      </c>
      <c r="K29" s="13" t="str">
        <f>+VLOOKUP(F29,Participants!$A$1:$G$798,7,FALSE)</f>
        <v>VARSITY BOYS</v>
      </c>
      <c r="L29" s="99">
        <f t="shared" si="1"/>
        <v>13</v>
      </c>
      <c r="M29" s="66"/>
      <c r="N29" s="122">
        <v>42</v>
      </c>
      <c r="O29" s="123">
        <v>1</v>
      </c>
    </row>
    <row r="30" spans="1:15" ht="14.25" customHeight="1" x14ac:dyDescent="0.25">
      <c r="F30" s="61">
        <v>55</v>
      </c>
      <c r="G30" s="61" t="str">
        <f>+VLOOKUP(F30,Participants!$A$1:$F$798,2,FALSE)</f>
        <v>Hudson Feeney</v>
      </c>
      <c r="H30" s="61" t="str">
        <f>+VLOOKUP(F30,Participants!$A$1:$F$798,4,FALSE)</f>
        <v>BFS</v>
      </c>
      <c r="I30" s="61" t="str">
        <f>+VLOOKUP(F30,Participants!$A$1:$F$798,5,FALSE)</f>
        <v>M</v>
      </c>
      <c r="J30" s="61">
        <f>+VLOOKUP(F30,Participants!$A$1:$F$798,3,FALSE)</f>
        <v>7</v>
      </c>
      <c r="K30" s="13" t="str">
        <f>+VLOOKUP(F30,Participants!$A$1:$G$798,7,FALSE)</f>
        <v>VARSITY BOYS</v>
      </c>
      <c r="L30" s="99">
        <f t="shared" si="1"/>
        <v>14</v>
      </c>
      <c r="M30" s="61"/>
      <c r="N30" s="61">
        <v>38</v>
      </c>
      <c r="O30" s="123">
        <v>8</v>
      </c>
    </row>
    <row r="31" spans="1:15" ht="14.25" customHeight="1" x14ac:dyDescent="0.25">
      <c r="F31" s="98">
        <v>670</v>
      </c>
      <c r="G31" s="61" t="str">
        <f>+VLOOKUP(F31,Participants!$A$1:$F$798,2,FALSE)</f>
        <v>Andrew Pillar</v>
      </c>
      <c r="H31" s="61" t="str">
        <f>+VLOOKUP(F31,Participants!$A$1:$F$798,4,FALSE)</f>
        <v>BTA</v>
      </c>
      <c r="I31" s="61" t="str">
        <f>+VLOOKUP(F31,Participants!$A$1:$F$798,5,FALSE)</f>
        <v>M</v>
      </c>
      <c r="J31" s="61">
        <f>+VLOOKUP(F31,Participants!$A$1:$F$798,3,FALSE)</f>
        <v>8</v>
      </c>
      <c r="K31" s="13" t="str">
        <f>+VLOOKUP(F31,Participants!$A$1:$G$798,7,FALSE)</f>
        <v>VARSITY BOYS</v>
      </c>
      <c r="L31" s="99">
        <f t="shared" si="1"/>
        <v>15</v>
      </c>
      <c r="M31" s="61"/>
      <c r="N31" s="61">
        <v>38</v>
      </c>
      <c r="O31" s="123">
        <v>3</v>
      </c>
    </row>
    <row r="32" spans="1:15" ht="14.25" customHeight="1" x14ac:dyDescent="0.25">
      <c r="F32" s="98">
        <v>1526</v>
      </c>
      <c r="G32" s="61" t="str">
        <f>+VLOOKUP(F32,Participants!$A$1:$F$798,2,FALSE)</f>
        <v>Josh Montes</v>
      </c>
      <c r="H32" s="61" t="str">
        <f>+VLOOKUP(F32,Participants!$A$1:$F$798,4,FALSE)</f>
        <v>SKS</v>
      </c>
      <c r="I32" s="61" t="str">
        <f>+VLOOKUP(F32,Participants!$A$1:$F$798,5,FALSE)</f>
        <v>M</v>
      </c>
      <c r="J32" s="61">
        <f>+VLOOKUP(F32,Participants!$A$1:$F$798,3,FALSE)</f>
        <v>6</v>
      </c>
      <c r="K32" s="13" t="str">
        <f>+VLOOKUP(F32,Participants!$A$1:$G$798,7,FALSE)</f>
        <v>JV BOYS</v>
      </c>
      <c r="L32" s="99">
        <f t="shared" si="1"/>
        <v>16</v>
      </c>
      <c r="M32" s="61"/>
      <c r="N32" s="61">
        <v>37</v>
      </c>
      <c r="O32" s="123">
        <v>7</v>
      </c>
    </row>
    <row r="33" spans="6:15" ht="14.25" customHeight="1" x14ac:dyDescent="0.25">
      <c r="F33" s="94">
        <v>901</v>
      </c>
      <c r="G33" s="66" t="str">
        <f>+VLOOKUP(F33,Participants!$A$1:$F$798,2,FALSE)</f>
        <v>Jude Franc</v>
      </c>
      <c r="H33" s="66" t="str">
        <f>+VLOOKUP(F33,Participants!$A$1:$F$798,4,FALSE)</f>
        <v>GAA</v>
      </c>
      <c r="I33" s="66" t="str">
        <f>+VLOOKUP(F33,Participants!$A$1:$F$798,5,FALSE)</f>
        <v>M</v>
      </c>
      <c r="J33" s="66">
        <f>+VLOOKUP(F33,Participants!$A$1:$F$798,3,FALSE)</f>
        <v>7</v>
      </c>
      <c r="K33" s="13" t="str">
        <f>+VLOOKUP(F33,Participants!$A$1:$G$798,7,FALSE)</f>
        <v>VARSITY BOYS</v>
      </c>
      <c r="L33" s="99">
        <f t="shared" si="1"/>
        <v>17</v>
      </c>
      <c r="M33" s="66"/>
      <c r="N33" s="122">
        <v>31</v>
      </c>
      <c r="O33" s="123">
        <v>3</v>
      </c>
    </row>
    <row r="34" spans="6:15" ht="14.25" customHeight="1" x14ac:dyDescent="0.25">
      <c r="F34" s="94"/>
      <c r="G34" s="66"/>
      <c r="H34" s="66"/>
      <c r="I34" s="66"/>
      <c r="J34" s="66"/>
      <c r="K34" s="13"/>
      <c r="L34" s="95"/>
      <c r="M34" s="66"/>
      <c r="N34" s="122"/>
      <c r="O34" s="123"/>
    </row>
    <row r="35" spans="6:15" ht="14.25" customHeight="1" x14ac:dyDescent="0.25">
      <c r="F35" s="94">
        <v>1518</v>
      </c>
      <c r="G35" s="66" t="str">
        <f>+VLOOKUP(F35,Participants!$A$1:$F$798,2,FALSE)</f>
        <v>Kennedy Killen</v>
      </c>
      <c r="H35" s="66" t="str">
        <f>+VLOOKUP(F35,Participants!$A$1:$F$798,4,FALSE)</f>
        <v>SKS</v>
      </c>
      <c r="I35" s="66" t="str">
        <f>+VLOOKUP(F35,Participants!$A$1:$F$798,5,FALSE)</f>
        <v>F</v>
      </c>
      <c r="J35" s="66">
        <f>+VLOOKUP(F35,Participants!$A$1:$F$798,3,FALSE)</f>
        <v>6</v>
      </c>
      <c r="K35" s="13" t="str">
        <f>+VLOOKUP(F35,Participants!$A$1:$G$798,7,FALSE)</f>
        <v>JV GIRLS</v>
      </c>
      <c r="L35" s="132">
        <v>1</v>
      </c>
      <c r="M35" s="66">
        <v>10</v>
      </c>
      <c r="N35" s="122">
        <v>47</v>
      </c>
      <c r="O35" s="123">
        <v>1</v>
      </c>
    </row>
    <row r="36" spans="6:15" ht="14.25" customHeight="1" x14ac:dyDescent="0.25">
      <c r="F36" s="98">
        <v>637</v>
      </c>
      <c r="G36" s="61" t="str">
        <f>+VLOOKUP(F36,Participants!$A$1:$F$798,2,FALSE)</f>
        <v>Olivia Yeager</v>
      </c>
      <c r="H36" s="61" t="str">
        <f>+VLOOKUP(F36,Participants!$A$1:$F$798,4,FALSE)</f>
        <v>BCS</v>
      </c>
      <c r="I36" s="61" t="str">
        <f>+VLOOKUP(F36,Participants!$A$1:$F$798,5,FALSE)</f>
        <v>F</v>
      </c>
      <c r="J36" s="61">
        <f>+VLOOKUP(F36,Participants!$A$1:$F$798,3,FALSE)</f>
        <v>5</v>
      </c>
      <c r="K36" s="13" t="str">
        <f>+VLOOKUP(F36,Participants!$A$1:$G$798,7,FALSE)</f>
        <v>JV GIRLS</v>
      </c>
      <c r="L36" s="124">
        <f>L35+1</f>
        <v>2</v>
      </c>
      <c r="M36" s="61">
        <v>8</v>
      </c>
      <c r="N36" s="61">
        <v>35</v>
      </c>
      <c r="O36" s="123">
        <v>7</v>
      </c>
    </row>
    <row r="37" spans="6:15" ht="14.25" customHeight="1" x14ac:dyDescent="0.25">
      <c r="F37" s="94">
        <v>898</v>
      </c>
      <c r="G37" s="66" t="str">
        <f>+VLOOKUP(F37,Participants!$A$1:$F$798,2,FALSE)</f>
        <v>Sara Stickman</v>
      </c>
      <c r="H37" s="66" t="str">
        <f>+VLOOKUP(F37,Participants!$A$1:$F$798,4,FALSE)</f>
        <v>GAA</v>
      </c>
      <c r="I37" s="66" t="str">
        <f>+VLOOKUP(F37,Participants!$A$1:$F$798,5,FALSE)</f>
        <v>F</v>
      </c>
      <c r="J37" s="66">
        <f>+VLOOKUP(F37,Participants!$A$1:$F$798,3,FALSE)</f>
        <v>6</v>
      </c>
      <c r="K37" s="13" t="str">
        <f>+VLOOKUP(F37,Participants!$A$1:$G$798,7,FALSE)</f>
        <v>JV GIRLS</v>
      </c>
      <c r="L37" s="124">
        <f t="shared" ref="L37:L40" si="2">L36+1</f>
        <v>3</v>
      </c>
      <c r="M37" s="66">
        <v>6</v>
      </c>
      <c r="N37" s="122">
        <v>29</v>
      </c>
      <c r="O37" s="123">
        <v>10</v>
      </c>
    </row>
    <row r="38" spans="6:15" ht="14.25" customHeight="1" x14ac:dyDescent="0.25">
      <c r="F38" s="98">
        <v>893</v>
      </c>
      <c r="G38" s="61" t="str">
        <f>+VLOOKUP(F38,Participants!$A$1:$F$798,2,FALSE)</f>
        <v>Julia Fuchs</v>
      </c>
      <c r="H38" s="61" t="str">
        <f>+VLOOKUP(F38,Participants!$A$1:$F$798,4,FALSE)</f>
        <v>GAA</v>
      </c>
      <c r="I38" s="61" t="str">
        <f>+VLOOKUP(F38,Participants!$A$1:$F$798,5,FALSE)</f>
        <v>F</v>
      </c>
      <c r="J38" s="61">
        <f>+VLOOKUP(F38,Participants!$A$1:$F$798,3,FALSE)</f>
        <v>6</v>
      </c>
      <c r="K38" s="13" t="str">
        <f>+VLOOKUP(F38,Participants!$A$1:$G$798,7,FALSE)</f>
        <v>JV GIRLS</v>
      </c>
      <c r="L38" s="124">
        <f t="shared" si="2"/>
        <v>4</v>
      </c>
      <c r="M38" s="61">
        <v>5</v>
      </c>
      <c r="N38" s="61">
        <v>29</v>
      </c>
      <c r="O38" s="123">
        <v>8</v>
      </c>
    </row>
    <row r="39" spans="6:15" ht="14.25" customHeight="1" x14ac:dyDescent="0.25">
      <c r="F39" s="94">
        <v>891</v>
      </c>
      <c r="G39" s="66" t="str">
        <f>+VLOOKUP(F39,Participants!$A$1:$F$798,2,FALSE)</f>
        <v>Alaina Piaggesi</v>
      </c>
      <c r="H39" s="66" t="str">
        <f>+VLOOKUP(F39,Participants!$A$1:$F$798,4,FALSE)</f>
        <v>GAA</v>
      </c>
      <c r="I39" s="66" t="str">
        <f>+VLOOKUP(F39,Participants!$A$1:$F$798,5,FALSE)</f>
        <v>F</v>
      </c>
      <c r="J39" s="66">
        <f>+VLOOKUP(F39,Participants!$A$1:$F$798,3,FALSE)</f>
        <v>5</v>
      </c>
      <c r="K39" s="13" t="str">
        <f>+VLOOKUP(F39,Participants!$A$1:$G$798,7,FALSE)</f>
        <v>JV GIRLS</v>
      </c>
      <c r="L39" s="124">
        <f t="shared" si="2"/>
        <v>5</v>
      </c>
      <c r="M39" s="66">
        <v>4</v>
      </c>
      <c r="N39" s="122">
        <v>29</v>
      </c>
      <c r="O39" s="123">
        <v>6</v>
      </c>
    </row>
    <row r="40" spans="6:15" ht="14.25" customHeight="1" x14ac:dyDescent="0.25">
      <c r="F40" s="98">
        <v>955</v>
      </c>
      <c r="G40" s="61" t="str">
        <f>+VLOOKUP(F40,Participants!$A$1:$F$798,2,FALSE)</f>
        <v>GRACE MCCLELLAND</v>
      </c>
      <c r="H40" s="61" t="str">
        <f>+VLOOKUP(F40,Participants!$A$1:$F$798,4,FALSE)</f>
        <v>HCA</v>
      </c>
      <c r="I40" s="61" t="str">
        <f>+VLOOKUP(F40,Participants!$A$1:$F$798,5,FALSE)</f>
        <v>F</v>
      </c>
      <c r="J40" s="61">
        <f>+VLOOKUP(F40,Participants!$A$1:$F$798,3,FALSE)</f>
        <v>6</v>
      </c>
      <c r="K40" s="13" t="str">
        <f>+VLOOKUP(F40,Participants!$A$1:$G$798,7,FALSE)</f>
        <v>JV GIRLS</v>
      </c>
      <c r="L40" s="124">
        <f t="shared" si="2"/>
        <v>6</v>
      </c>
      <c r="M40" s="61">
        <v>3</v>
      </c>
      <c r="N40" s="61">
        <v>29</v>
      </c>
      <c r="O40" s="123">
        <v>2</v>
      </c>
    </row>
    <row r="41" spans="6:15" ht="14.25" customHeight="1" x14ac:dyDescent="0.25">
      <c r="F41" s="98"/>
      <c r="G41" s="61"/>
      <c r="H41" s="61"/>
      <c r="I41" s="61"/>
      <c r="J41" s="61"/>
      <c r="K41" s="13"/>
      <c r="L41" s="124"/>
      <c r="M41" s="61"/>
      <c r="N41" s="61"/>
      <c r="O41" s="123"/>
    </row>
    <row r="42" spans="6:15" ht="14.25" customHeight="1" x14ac:dyDescent="0.25">
      <c r="F42" s="98">
        <v>366</v>
      </c>
      <c r="G42" s="61" t="str">
        <f>+VLOOKUP(F42,Participants!$A$1:$F$798,2,FALSE)</f>
        <v>John Austin</v>
      </c>
      <c r="H42" s="61" t="str">
        <f>+VLOOKUP(F42,Participants!$A$1:$F$798,4,FALSE)</f>
        <v>AAP</v>
      </c>
      <c r="I42" s="61" t="str">
        <f>+VLOOKUP(F42,Participants!$A$1:$F$798,5,FALSE)</f>
        <v>M</v>
      </c>
      <c r="J42" s="61">
        <f>+VLOOKUP(F42,Participants!$A$1:$F$798,3,FALSE)</f>
        <v>6</v>
      </c>
      <c r="K42" s="13" t="str">
        <f>+VLOOKUP(F42,Participants!$A$1:$G$798,7,FALSE)</f>
        <v>JV BOYS</v>
      </c>
      <c r="L42" s="99">
        <v>1</v>
      </c>
      <c r="M42" s="61">
        <v>10</v>
      </c>
      <c r="N42" s="61">
        <v>46</v>
      </c>
      <c r="O42" s="123">
        <v>4</v>
      </c>
    </row>
    <row r="43" spans="6:15" ht="14.25" customHeight="1" x14ac:dyDescent="0.25">
      <c r="F43" s="98">
        <v>1618</v>
      </c>
      <c r="G43" s="61" t="str">
        <f>+VLOOKUP(F43,Participants!$A$1:$F$798,2,FALSE)</f>
        <v>Emerson Ochtun</v>
      </c>
      <c r="H43" s="61" t="str">
        <f>+VLOOKUP(F43,Participants!$A$1:$F$798,4,FALSE)</f>
        <v>SPP</v>
      </c>
      <c r="I43" s="61" t="str">
        <f>+VLOOKUP(F43,Participants!$A$1:$F$798,5,FALSE)</f>
        <v>M</v>
      </c>
      <c r="J43" s="61">
        <f>+VLOOKUP(F43,Participants!$A$1:$F$798,3,FALSE)</f>
        <v>6</v>
      </c>
      <c r="K43" s="13" t="str">
        <f>+VLOOKUP(F43,Participants!$A$1:$G$798,7,FALSE)</f>
        <v>JV BOYS</v>
      </c>
      <c r="L43" s="124">
        <f>L42+1</f>
        <v>2</v>
      </c>
      <c r="M43" s="61">
        <v>8</v>
      </c>
      <c r="N43" s="61">
        <v>45</v>
      </c>
      <c r="O43" s="123">
        <v>8</v>
      </c>
    </row>
    <row r="44" spans="6:15" ht="14.25" customHeight="1" x14ac:dyDescent="0.25">
      <c r="F44" s="61">
        <v>38</v>
      </c>
      <c r="G44" s="66" t="str">
        <f>+VLOOKUP(F44,Participants!$A$1:$F$798,2,FALSE)</f>
        <v>Michael Ramaley</v>
      </c>
      <c r="H44" s="66" t="str">
        <f>+VLOOKUP(F44,Participants!$A$1:$F$798,4,FALSE)</f>
        <v>BFS</v>
      </c>
      <c r="I44" s="66" t="str">
        <f>+VLOOKUP(F44,Participants!$A$1:$F$798,5,FALSE)</f>
        <v>M</v>
      </c>
      <c r="J44" s="66">
        <f>+VLOOKUP(F44,Participants!$A$1:$F$798,3,FALSE)</f>
        <v>5</v>
      </c>
      <c r="K44" s="13" t="str">
        <f>+VLOOKUP(F44,Participants!$A$1:$G$798,7,FALSE)</f>
        <v>JV BOYS</v>
      </c>
      <c r="L44" s="124">
        <f t="shared" ref="L44:L51" si="3">L43+1</f>
        <v>3</v>
      </c>
      <c r="M44" s="66">
        <v>6</v>
      </c>
      <c r="N44" s="122">
        <v>44</v>
      </c>
      <c r="O44" s="123">
        <v>5</v>
      </c>
    </row>
    <row r="45" spans="6:15" ht="14.25" customHeight="1" x14ac:dyDescent="0.25">
      <c r="F45" s="94">
        <v>887</v>
      </c>
      <c r="G45" s="66" t="str">
        <f>+VLOOKUP(F45,Participants!$A$1:$F$798,2,FALSE)</f>
        <v>Wilder Sargent</v>
      </c>
      <c r="H45" s="66" t="str">
        <f>+VLOOKUP(F45,Participants!$A$1:$F$798,4,FALSE)</f>
        <v>GAA</v>
      </c>
      <c r="I45" s="66" t="str">
        <f>+VLOOKUP(F45,Participants!$A$1:$F$798,5,FALSE)</f>
        <v>M</v>
      </c>
      <c r="J45" s="66">
        <f>+VLOOKUP(F45,Participants!$A$1:$F$798,3,FALSE)</f>
        <v>6</v>
      </c>
      <c r="K45" s="13" t="str">
        <f>+VLOOKUP(F45,Participants!$A$1:$G$798,7,FALSE)</f>
        <v>JV BOYS</v>
      </c>
      <c r="L45" s="124">
        <f t="shared" si="3"/>
        <v>4</v>
      </c>
      <c r="M45" s="66">
        <v>5</v>
      </c>
      <c r="N45" s="122">
        <v>39</v>
      </c>
      <c r="O45" s="123">
        <v>8</v>
      </c>
    </row>
    <row r="46" spans="6:15" ht="14.25" customHeight="1" x14ac:dyDescent="0.25">
      <c r="F46" s="98">
        <v>633</v>
      </c>
      <c r="G46" s="61" t="str">
        <f>+VLOOKUP(F46,Participants!$A$1:$F$798,2,FALSE)</f>
        <v>Anthony Edwards</v>
      </c>
      <c r="H46" s="61" t="str">
        <f>+VLOOKUP(F46,Participants!$A$1:$F$798,4,FALSE)</f>
        <v>BCS</v>
      </c>
      <c r="I46" s="61" t="str">
        <f>+VLOOKUP(F46,Participants!$A$1:$F$798,5,FALSE)</f>
        <v>M</v>
      </c>
      <c r="J46" s="61">
        <f>+VLOOKUP(F46,Participants!$A$1:$F$798,3,FALSE)</f>
        <v>6</v>
      </c>
      <c r="K46" s="13" t="str">
        <f>+VLOOKUP(F46,Participants!$A$1:$G$798,7,FALSE)</f>
        <v>JV BOYS</v>
      </c>
      <c r="L46" s="124">
        <f t="shared" si="3"/>
        <v>5</v>
      </c>
      <c r="M46" s="61">
        <v>4</v>
      </c>
      <c r="N46" s="61">
        <v>39</v>
      </c>
      <c r="O46" s="123">
        <v>6</v>
      </c>
    </row>
    <row r="47" spans="6:15" ht="14.25" customHeight="1" x14ac:dyDescent="0.25">
      <c r="F47" s="94">
        <v>951</v>
      </c>
      <c r="G47" s="66" t="str">
        <f>+VLOOKUP(F47,Participants!$A$1:$F$798,2,FALSE)</f>
        <v>DILLON CARTER</v>
      </c>
      <c r="H47" s="66" t="str">
        <f>+VLOOKUP(F47,Participants!$A$1:$F$798,4,FALSE)</f>
        <v>HCA</v>
      </c>
      <c r="I47" s="66" t="str">
        <f>+VLOOKUP(F47,Participants!$A$1:$F$798,5,FALSE)</f>
        <v>M</v>
      </c>
      <c r="J47" s="66">
        <f>+VLOOKUP(F47,Participants!$A$1:$F$798,3,FALSE)</f>
        <v>6</v>
      </c>
      <c r="K47" s="13" t="str">
        <f>+VLOOKUP(F47,Participants!$A$1:$G$798,7,FALSE)</f>
        <v>JV BOYS</v>
      </c>
      <c r="L47" s="124">
        <f t="shared" si="3"/>
        <v>6</v>
      </c>
      <c r="M47" s="66">
        <v>3</v>
      </c>
      <c r="N47" s="122">
        <v>39</v>
      </c>
      <c r="O47" s="123">
        <v>6</v>
      </c>
    </row>
    <row r="48" spans="6:15" ht="14.25" customHeight="1" x14ac:dyDescent="0.25">
      <c r="F48" s="98">
        <v>888</v>
      </c>
      <c r="G48" s="61" t="str">
        <f>+VLOOKUP(F48,Participants!$A$1:$F$798,2,FALSE)</f>
        <v>Ryan Stickman</v>
      </c>
      <c r="H48" s="61" t="str">
        <f>+VLOOKUP(F48,Participants!$A$1:$F$798,4,FALSE)</f>
        <v>GAA</v>
      </c>
      <c r="I48" s="61" t="str">
        <f>+VLOOKUP(F48,Participants!$A$1:$F$798,5,FALSE)</f>
        <v>M</v>
      </c>
      <c r="J48" s="61">
        <f>+VLOOKUP(F48,Participants!$A$1:$F$798,3,FALSE)</f>
        <v>6</v>
      </c>
      <c r="K48" s="13" t="str">
        <f>+VLOOKUP(F48,Participants!$A$1:$G$798,7,FALSE)</f>
        <v>JV BOYS</v>
      </c>
      <c r="L48" s="124">
        <f t="shared" si="3"/>
        <v>7</v>
      </c>
      <c r="M48" s="61">
        <v>2</v>
      </c>
      <c r="N48" s="61">
        <v>38</v>
      </c>
      <c r="O48" s="123">
        <v>4</v>
      </c>
    </row>
    <row r="49" spans="1:26" ht="14.25" customHeight="1" x14ac:dyDescent="0.25">
      <c r="F49" s="94">
        <v>635</v>
      </c>
      <c r="G49" s="66" t="str">
        <f>+VLOOKUP(F49,Participants!$A$1:$F$798,2,FALSE)</f>
        <v>Matthew Yeager</v>
      </c>
      <c r="H49" s="66" t="str">
        <f>+VLOOKUP(F49,Participants!$A$1:$F$798,4,FALSE)</f>
        <v>BCS</v>
      </c>
      <c r="I49" s="66" t="str">
        <f>+VLOOKUP(F49,Participants!$A$1:$F$798,5,FALSE)</f>
        <v>M</v>
      </c>
      <c r="J49" s="66">
        <f>+VLOOKUP(F49,Participants!$A$1:$F$798,3,FALSE)</f>
        <v>6</v>
      </c>
      <c r="K49" s="13" t="str">
        <f>+VLOOKUP(F49,Participants!$A$1:$G$798,7,FALSE)</f>
        <v>JV BOYS</v>
      </c>
      <c r="L49" s="124">
        <f t="shared" si="3"/>
        <v>8</v>
      </c>
      <c r="M49" s="66">
        <v>1</v>
      </c>
      <c r="N49" s="122">
        <v>35</v>
      </c>
      <c r="O49" s="123">
        <v>7</v>
      </c>
    </row>
    <row r="50" spans="1:26" ht="14.25" customHeight="1" x14ac:dyDescent="0.25">
      <c r="F50" s="94">
        <v>629</v>
      </c>
      <c r="G50" s="66" t="str">
        <f>+VLOOKUP(F50,Participants!$A$1:$F$798,2,FALSE)</f>
        <v>Fred Edwards</v>
      </c>
      <c r="H50" s="66" t="str">
        <f>+VLOOKUP(F50,Participants!$A$1:$F$798,4,FALSE)</f>
        <v>BCS</v>
      </c>
      <c r="I50" s="66" t="str">
        <f>+VLOOKUP(F50,Participants!$A$1:$F$798,5,FALSE)</f>
        <v>M</v>
      </c>
      <c r="J50" s="66">
        <f>+VLOOKUP(F50,Participants!$A$1:$F$798,3,FALSE)</f>
        <v>5</v>
      </c>
      <c r="K50" s="13" t="str">
        <f>+VLOOKUP(F50,Participants!$A$1:$G$798,7,FALSE)</f>
        <v>JV BOYS</v>
      </c>
      <c r="L50" s="124">
        <f t="shared" si="3"/>
        <v>9</v>
      </c>
      <c r="M50" s="66"/>
      <c r="N50" s="122">
        <v>34</v>
      </c>
      <c r="O50" s="123">
        <v>6</v>
      </c>
    </row>
    <row r="51" spans="1:26" ht="14.25" customHeight="1" x14ac:dyDescent="0.25">
      <c r="F51" s="94">
        <v>1616</v>
      </c>
      <c r="G51" s="66" t="str">
        <f>+VLOOKUP(F51,Participants!$A$1:$F$798,2,FALSE)</f>
        <v>Giovanni Bianco</v>
      </c>
      <c r="H51" s="66" t="str">
        <f>+VLOOKUP(F51,Participants!$A$1:$F$798,4,FALSE)</f>
        <v>SPP</v>
      </c>
      <c r="I51" s="66" t="str">
        <f>+VLOOKUP(F51,Participants!$A$1:$F$798,5,FALSE)</f>
        <v>M</v>
      </c>
      <c r="J51" s="66">
        <f>+VLOOKUP(F51,Participants!$A$1:$F$798,3,FALSE)</f>
        <v>6</v>
      </c>
      <c r="K51" s="13" t="str">
        <f>+VLOOKUP(F51,Participants!$A$1:$G$798,7,FALSE)</f>
        <v>JV BOYS</v>
      </c>
      <c r="L51" s="124">
        <f t="shared" si="3"/>
        <v>10</v>
      </c>
      <c r="M51" s="66"/>
      <c r="N51" s="122">
        <v>32</v>
      </c>
      <c r="O51" s="123">
        <v>11</v>
      </c>
    </row>
    <row r="52" spans="1:26" ht="14.25" customHeight="1" x14ac:dyDescent="0.25">
      <c r="F52" s="98"/>
      <c r="G52" s="61" t="e">
        <f>+VLOOKUP(F52,Participants!$A$1:$F$798,2,FALSE)</f>
        <v>#N/A</v>
      </c>
      <c r="H52" s="61" t="e">
        <f>+VLOOKUP(F52,Participants!$A$1:$F$798,4,FALSE)</f>
        <v>#N/A</v>
      </c>
      <c r="I52" s="61" t="e">
        <f>+VLOOKUP(F52,Participants!$A$1:$F$798,5,FALSE)</f>
        <v>#N/A</v>
      </c>
      <c r="J52" s="61" t="e">
        <f>+VLOOKUP(F52,Participants!$A$1:$F$798,3,FALSE)</f>
        <v>#N/A</v>
      </c>
      <c r="K52" s="13" t="e">
        <f>+VLOOKUP(F52,Participants!$A$1:$G$798,7,FALSE)</f>
        <v>#N/A</v>
      </c>
      <c r="L52" s="99"/>
      <c r="M52" s="61"/>
      <c r="N52" s="61"/>
      <c r="O52" s="123"/>
    </row>
    <row r="53" spans="1:26" ht="14.25" customHeight="1" x14ac:dyDescent="0.25">
      <c r="L53" s="44"/>
      <c r="M53" s="44"/>
    </row>
    <row r="54" spans="1:26" ht="14.25" customHeight="1" x14ac:dyDescent="0.25">
      <c r="B54" s="47" t="s">
        <v>155</v>
      </c>
      <c r="C54" s="47" t="s">
        <v>754</v>
      </c>
      <c r="D54" s="47" t="s">
        <v>15</v>
      </c>
      <c r="E54" s="47" t="s">
        <v>18</v>
      </c>
      <c r="F54" s="47" t="s">
        <v>10</v>
      </c>
      <c r="G54" s="47" t="s">
        <v>26</v>
      </c>
      <c r="H54" s="47" t="s">
        <v>21</v>
      </c>
      <c r="I54" s="47" t="s">
        <v>771</v>
      </c>
      <c r="J54" s="47" t="s">
        <v>772</v>
      </c>
      <c r="K54" s="47" t="s">
        <v>32</v>
      </c>
      <c r="L54" s="47" t="s">
        <v>35</v>
      </c>
      <c r="M54" s="47" t="s">
        <v>53</v>
      </c>
      <c r="N54" s="47" t="s">
        <v>41</v>
      </c>
      <c r="O54" s="47" t="s">
        <v>47</v>
      </c>
      <c r="P54" s="47" t="s">
        <v>62</v>
      </c>
      <c r="Q54" s="47" t="s">
        <v>56</v>
      </c>
      <c r="R54" s="47" t="s">
        <v>773</v>
      </c>
      <c r="S54" s="47" t="s">
        <v>65</v>
      </c>
      <c r="T54" s="47" t="s">
        <v>70</v>
      </c>
      <c r="U54" s="47" t="s">
        <v>526</v>
      </c>
      <c r="V54" s="47" t="s">
        <v>669</v>
      </c>
      <c r="W54" s="47" t="s">
        <v>774</v>
      </c>
      <c r="X54" s="47" t="s">
        <v>696</v>
      </c>
      <c r="Y54" s="47" t="s">
        <v>44</v>
      </c>
      <c r="Z54" s="48" t="s">
        <v>775</v>
      </c>
    </row>
    <row r="55" spans="1:26" ht="15" customHeight="1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4.25" customHeight="1" x14ac:dyDescent="0.25">
      <c r="B56" s="47" t="s">
        <v>155</v>
      </c>
      <c r="C56" s="47" t="s">
        <v>754</v>
      </c>
      <c r="D56" s="47" t="s">
        <v>15</v>
      </c>
      <c r="E56" s="47" t="s">
        <v>18</v>
      </c>
      <c r="F56" s="47" t="s">
        <v>10</v>
      </c>
      <c r="G56" s="47" t="s">
        <v>26</v>
      </c>
      <c r="H56" s="47" t="s">
        <v>21</v>
      </c>
      <c r="I56" s="47" t="s">
        <v>771</v>
      </c>
      <c r="J56" s="47" t="s">
        <v>772</v>
      </c>
      <c r="K56" s="47" t="s">
        <v>32</v>
      </c>
      <c r="L56" s="47" t="s">
        <v>35</v>
      </c>
      <c r="M56" s="47" t="s">
        <v>53</v>
      </c>
      <c r="N56" s="47" t="s">
        <v>41</v>
      </c>
      <c r="O56" s="47" t="s">
        <v>47</v>
      </c>
      <c r="P56" s="47" t="s">
        <v>62</v>
      </c>
      <c r="Q56" s="47" t="s">
        <v>56</v>
      </c>
      <c r="R56" s="47" t="s">
        <v>773</v>
      </c>
      <c r="S56" s="47" t="s">
        <v>65</v>
      </c>
      <c r="T56" s="47" t="s">
        <v>70</v>
      </c>
      <c r="U56" s="47" t="s">
        <v>526</v>
      </c>
      <c r="V56" s="47" t="s">
        <v>669</v>
      </c>
      <c r="W56" s="47" t="s">
        <v>774</v>
      </c>
      <c r="X56" s="47" t="s">
        <v>696</v>
      </c>
      <c r="Y56" s="47" t="s">
        <v>44</v>
      </c>
      <c r="Z56" s="48" t="s">
        <v>775</v>
      </c>
    </row>
    <row r="57" spans="1:26" ht="14.25" customHeight="1" x14ac:dyDescent="0.25">
      <c r="A57" s="8" t="s">
        <v>131</v>
      </c>
      <c r="B57" s="35">
        <f t="shared" ref="B57:K60" si="4">+SUMIFS($M$1:$M$52,$K$1:$K$52,$A57,$H$1:$H$52,B$54)</f>
        <v>0</v>
      </c>
      <c r="C57" s="35">
        <f t="shared" si="4"/>
        <v>0</v>
      </c>
      <c r="D57" s="35">
        <f t="shared" si="4"/>
        <v>0</v>
      </c>
      <c r="E57" s="35">
        <f t="shared" si="4"/>
        <v>0</v>
      </c>
      <c r="F57" s="35">
        <f t="shared" si="4"/>
        <v>8</v>
      </c>
      <c r="G57" s="35">
        <f t="shared" si="4"/>
        <v>5</v>
      </c>
      <c r="H57" s="35">
        <f t="shared" si="4"/>
        <v>0</v>
      </c>
      <c r="I57" s="35">
        <f t="shared" si="4"/>
        <v>0</v>
      </c>
      <c r="J57" s="35">
        <f t="shared" si="4"/>
        <v>0</v>
      </c>
      <c r="K57" s="35">
        <f t="shared" si="4"/>
        <v>0</v>
      </c>
      <c r="L57" s="35">
        <f t="shared" ref="L57:Y60" si="5">+SUMIFS($M$1:$M$52,$K$1:$K$52,$A57,$H$1:$H$52,L$54)</f>
        <v>21</v>
      </c>
      <c r="M57" s="35">
        <f t="shared" si="5"/>
        <v>5</v>
      </c>
      <c r="N57" s="35">
        <f t="shared" si="5"/>
        <v>0</v>
      </c>
      <c r="O57" s="35">
        <f t="shared" si="5"/>
        <v>0</v>
      </c>
      <c r="P57" s="35">
        <f t="shared" si="5"/>
        <v>0</v>
      </c>
      <c r="Q57" s="35">
        <f t="shared" si="5"/>
        <v>0</v>
      </c>
      <c r="R57" s="35">
        <f t="shared" si="5"/>
        <v>0</v>
      </c>
      <c r="S57" s="35">
        <f t="shared" si="5"/>
        <v>0</v>
      </c>
      <c r="T57" s="35">
        <f t="shared" si="5"/>
        <v>0</v>
      </c>
      <c r="U57" s="35">
        <f t="shared" si="5"/>
        <v>0</v>
      </c>
      <c r="V57" s="35">
        <f t="shared" si="5"/>
        <v>0</v>
      </c>
      <c r="W57" s="35">
        <f t="shared" si="5"/>
        <v>0</v>
      </c>
      <c r="X57" s="35">
        <f t="shared" si="5"/>
        <v>0</v>
      </c>
      <c r="Y57" s="35">
        <f t="shared" si="5"/>
        <v>0</v>
      </c>
      <c r="Z57" s="35">
        <f t="shared" ref="Z57:Z60" si="6">SUM(B57:Y57)</f>
        <v>39</v>
      </c>
    </row>
    <row r="58" spans="1:26" ht="14.25" customHeight="1" x14ac:dyDescent="0.25">
      <c r="A58" s="8" t="s">
        <v>118</v>
      </c>
      <c r="B58" s="35">
        <f t="shared" si="4"/>
        <v>0</v>
      </c>
      <c r="C58" s="35">
        <f t="shared" si="4"/>
        <v>0</v>
      </c>
      <c r="D58" s="35">
        <f t="shared" si="4"/>
        <v>0</v>
      </c>
      <c r="E58" s="35">
        <f t="shared" si="4"/>
        <v>0</v>
      </c>
      <c r="F58" s="35">
        <f t="shared" si="4"/>
        <v>7</v>
      </c>
      <c r="G58" s="35">
        <f t="shared" si="4"/>
        <v>10</v>
      </c>
      <c r="H58" s="35">
        <f t="shared" si="4"/>
        <v>11</v>
      </c>
      <c r="I58" s="35">
        <f t="shared" si="4"/>
        <v>0</v>
      </c>
      <c r="J58" s="35">
        <f t="shared" si="4"/>
        <v>0</v>
      </c>
      <c r="K58" s="35">
        <f t="shared" si="4"/>
        <v>0</v>
      </c>
      <c r="L58" s="35">
        <f t="shared" si="5"/>
        <v>11</v>
      </c>
      <c r="M58" s="35">
        <f t="shared" si="5"/>
        <v>0</v>
      </c>
      <c r="N58" s="35">
        <f t="shared" si="5"/>
        <v>0</v>
      </c>
      <c r="O58" s="35">
        <f t="shared" si="5"/>
        <v>0</v>
      </c>
      <c r="P58" s="35">
        <f t="shared" si="5"/>
        <v>0</v>
      </c>
      <c r="Q58" s="35">
        <f t="shared" si="5"/>
        <v>0</v>
      </c>
      <c r="R58" s="35">
        <f t="shared" si="5"/>
        <v>0</v>
      </c>
      <c r="S58" s="35">
        <f t="shared" si="5"/>
        <v>0</v>
      </c>
      <c r="T58" s="35">
        <f t="shared" si="5"/>
        <v>0</v>
      </c>
      <c r="U58" s="35">
        <f t="shared" si="5"/>
        <v>0</v>
      </c>
      <c r="V58" s="35">
        <f t="shared" si="5"/>
        <v>0</v>
      </c>
      <c r="W58" s="35">
        <f t="shared" si="5"/>
        <v>0</v>
      </c>
      <c r="X58" s="35">
        <f t="shared" si="5"/>
        <v>0</v>
      </c>
      <c r="Y58" s="35">
        <f t="shared" si="5"/>
        <v>0</v>
      </c>
      <c r="Z58" s="35">
        <f t="shared" si="6"/>
        <v>39</v>
      </c>
    </row>
    <row r="59" spans="1:26" ht="14.25" customHeight="1" x14ac:dyDescent="0.25">
      <c r="A59" s="8" t="s">
        <v>106</v>
      </c>
      <c r="B59" s="35">
        <f t="shared" si="4"/>
        <v>0</v>
      </c>
      <c r="C59" s="35">
        <f t="shared" si="4"/>
        <v>0</v>
      </c>
      <c r="D59" s="35">
        <f t="shared" si="4"/>
        <v>0</v>
      </c>
      <c r="E59" s="35">
        <f t="shared" si="4"/>
        <v>0</v>
      </c>
      <c r="F59" s="35">
        <f t="shared" si="4"/>
        <v>0</v>
      </c>
      <c r="G59" s="35">
        <f t="shared" si="4"/>
        <v>0</v>
      </c>
      <c r="H59" s="35">
        <f t="shared" si="4"/>
        <v>8</v>
      </c>
      <c r="I59" s="35">
        <f t="shared" si="4"/>
        <v>0</v>
      </c>
      <c r="J59" s="35">
        <f t="shared" si="4"/>
        <v>0</v>
      </c>
      <c r="K59" s="35">
        <f t="shared" si="4"/>
        <v>0</v>
      </c>
      <c r="L59" s="35">
        <f t="shared" si="5"/>
        <v>15</v>
      </c>
      <c r="M59" s="35">
        <f t="shared" si="5"/>
        <v>3</v>
      </c>
      <c r="N59" s="35">
        <f t="shared" si="5"/>
        <v>0</v>
      </c>
      <c r="O59" s="35">
        <f t="shared" si="5"/>
        <v>0</v>
      </c>
      <c r="P59" s="35">
        <f t="shared" si="5"/>
        <v>0</v>
      </c>
      <c r="Q59" s="35">
        <f t="shared" si="5"/>
        <v>0</v>
      </c>
      <c r="R59" s="35">
        <f t="shared" si="5"/>
        <v>0</v>
      </c>
      <c r="S59" s="35">
        <f t="shared" si="5"/>
        <v>0</v>
      </c>
      <c r="T59" s="35">
        <f t="shared" si="5"/>
        <v>0</v>
      </c>
      <c r="U59" s="35">
        <f t="shared" si="5"/>
        <v>10</v>
      </c>
      <c r="V59" s="35">
        <f t="shared" si="5"/>
        <v>0</v>
      </c>
      <c r="W59" s="35">
        <f t="shared" si="5"/>
        <v>0</v>
      </c>
      <c r="X59" s="35">
        <f t="shared" si="5"/>
        <v>0</v>
      </c>
      <c r="Y59" s="35">
        <f t="shared" si="5"/>
        <v>0</v>
      </c>
      <c r="Z59" s="35">
        <f t="shared" si="6"/>
        <v>36</v>
      </c>
    </row>
    <row r="60" spans="1:26" ht="14.25" customHeight="1" x14ac:dyDescent="0.25">
      <c r="A60" s="8" t="s">
        <v>92</v>
      </c>
      <c r="B60" s="35">
        <f t="shared" si="4"/>
        <v>10</v>
      </c>
      <c r="C60" s="35">
        <f t="shared" si="4"/>
        <v>0</v>
      </c>
      <c r="D60" s="35">
        <f t="shared" si="4"/>
        <v>0</v>
      </c>
      <c r="E60" s="35">
        <f t="shared" si="4"/>
        <v>0</v>
      </c>
      <c r="F60" s="35">
        <f t="shared" si="4"/>
        <v>6</v>
      </c>
      <c r="G60" s="35">
        <f t="shared" si="4"/>
        <v>0</v>
      </c>
      <c r="H60" s="35">
        <f t="shared" si="4"/>
        <v>5</v>
      </c>
      <c r="I60" s="35">
        <f t="shared" si="4"/>
        <v>0</v>
      </c>
      <c r="J60" s="35">
        <f t="shared" si="4"/>
        <v>0</v>
      </c>
      <c r="K60" s="35">
        <f t="shared" si="4"/>
        <v>0</v>
      </c>
      <c r="L60" s="35">
        <f t="shared" si="5"/>
        <v>7</v>
      </c>
      <c r="M60" s="35">
        <f t="shared" si="5"/>
        <v>3</v>
      </c>
      <c r="N60" s="35">
        <f t="shared" si="5"/>
        <v>0</v>
      </c>
      <c r="O60" s="35">
        <f t="shared" si="5"/>
        <v>0</v>
      </c>
      <c r="P60" s="35">
        <f t="shared" si="5"/>
        <v>0</v>
      </c>
      <c r="Q60" s="35">
        <f t="shared" si="5"/>
        <v>0</v>
      </c>
      <c r="R60" s="35">
        <f t="shared" si="5"/>
        <v>0</v>
      </c>
      <c r="S60" s="35">
        <f t="shared" si="5"/>
        <v>0</v>
      </c>
      <c r="T60" s="35">
        <f t="shared" si="5"/>
        <v>0</v>
      </c>
      <c r="U60" s="35">
        <f t="shared" si="5"/>
        <v>0</v>
      </c>
      <c r="V60" s="35">
        <f t="shared" si="5"/>
        <v>8</v>
      </c>
      <c r="W60" s="35">
        <f t="shared" si="5"/>
        <v>0</v>
      </c>
      <c r="X60" s="35">
        <f t="shared" si="5"/>
        <v>0</v>
      </c>
      <c r="Y60" s="35">
        <f t="shared" si="5"/>
        <v>0</v>
      </c>
      <c r="Z60" s="35">
        <f t="shared" si="6"/>
        <v>39</v>
      </c>
    </row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spans="1:24" ht="15.75" customHeight="1" x14ac:dyDescent="0.25"/>
    <row r="210" spans="1:24" ht="14.25" customHeight="1" x14ac:dyDescent="0.25">
      <c r="B210" s="74" t="s">
        <v>8</v>
      </c>
      <c r="C210" s="74" t="s">
        <v>787</v>
      </c>
      <c r="D210" s="74" t="s">
        <v>47</v>
      </c>
      <c r="E210" s="76" t="s">
        <v>59</v>
      </c>
      <c r="F210" s="133" t="s">
        <v>788</v>
      </c>
      <c r="G210" s="74" t="s">
        <v>789</v>
      </c>
      <c r="H210" s="74" t="s">
        <v>790</v>
      </c>
      <c r="I210" s="74" t="s">
        <v>791</v>
      </c>
      <c r="J210" s="74" t="s">
        <v>792</v>
      </c>
      <c r="K210" s="74" t="s">
        <v>793</v>
      </c>
      <c r="L210" s="74" t="s">
        <v>794</v>
      </c>
      <c r="M210" s="74" t="s">
        <v>795</v>
      </c>
      <c r="N210" s="133" t="s">
        <v>796</v>
      </c>
      <c r="O210" s="133" t="s">
        <v>38</v>
      </c>
      <c r="P210" s="74" t="s">
        <v>797</v>
      </c>
      <c r="Q210" s="74" t="s">
        <v>50</v>
      </c>
      <c r="R210" s="74" t="s">
        <v>79</v>
      </c>
      <c r="S210" s="74" t="s">
        <v>798</v>
      </c>
      <c r="T210" s="74" t="s">
        <v>799</v>
      </c>
      <c r="U210" s="74" t="s">
        <v>800</v>
      </c>
      <c r="V210" s="74" t="s">
        <v>801</v>
      </c>
      <c r="W210" s="74"/>
      <c r="X210" s="74" t="s">
        <v>802</v>
      </c>
    </row>
    <row r="211" spans="1:24" ht="14.25" customHeight="1" x14ac:dyDescent="0.25">
      <c r="A211" s="8" t="s">
        <v>803</v>
      </c>
      <c r="B211" s="8" t="e">
        <f t="shared" ref="B211:V211" si="7">+SUMIF(#REF!,B$210,#REF!)</f>
        <v>#REF!</v>
      </c>
      <c r="C211" s="8" t="e">
        <f t="shared" si="7"/>
        <v>#REF!</v>
      </c>
      <c r="D211" s="8" t="e">
        <f t="shared" si="7"/>
        <v>#REF!</v>
      </c>
      <c r="E211" s="8" t="e">
        <f t="shared" si="7"/>
        <v>#REF!</v>
      </c>
      <c r="F211" s="35" t="e">
        <f t="shared" si="7"/>
        <v>#REF!</v>
      </c>
      <c r="G211" s="8" t="e">
        <f t="shared" si="7"/>
        <v>#REF!</v>
      </c>
      <c r="H211" s="8" t="e">
        <f t="shared" si="7"/>
        <v>#REF!</v>
      </c>
      <c r="I211" s="8" t="e">
        <f t="shared" si="7"/>
        <v>#REF!</v>
      </c>
      <c r="J211" s="8" t="e">
        <f t="shared" si="7"/>
        <v>#REF!</v>
      </c>
      <c r="K211" s="8" t="e">
        <f t="shared" si="7"/>
        <v>#REF!</v>
      </c>
      <c r="L211" s="8" t="e">
        <f t="shared" si="7"/>
        <v>#REF!</v>
      </c>
      <c r="M211" s="8" t="e">
        <f t="shared" si="7"/>
        <v>#REF!</v>
      </c>
      <c r="N211" s="35" t="e">
        <f t="shared" si="7"/>
        <v>#REF!</v>
      </c>
      <c r="O211" s="35" t="e">
        <f t="shared" si="7"/>
        <v>#REF!</v>
      </c>
      <c r="P211" s="8" t="e">
        <f t="shared" si="7"/>
        <v>#REF!</v>
      </c>
      <c r="Q211" s="8" t="e">
        <f t="shared" si="7"/>
        <v>#REF!</v>
      </c>
      <c r="R211" s="8" t="e">
        <f t="shared" si="7"/>
        <v>#REF!</v>
      </c>
      <c r="S211" s="8" t="e">
        <f t="shared" si="7"/>
        <v>#REF!</v>
      </c>
      <c r="T211" s="8" t="e">
        <f t="shared" si="7"/>
        <v>#REF!</v>
      </c>
      <c r="U211" s="8" t="e">
        <f t="shared" si="7"/>
        <v>#REF!</v>
      </c>
      <c r="V211" s="8" t="e">
        <f t="shared" si="7"/>
        <v>#REF!</v>
      </c>
      <c r="W211" s="8"/>
      <c r="X211" s="8" t="e">
        <f>+SUMIF(#REF!,X$210,#REF!)</f>
        <v>#REF!</v>
      </c>
    </row>
    <row r="212" spans="1:24" ht="14.25" customHeight="1" x14ac:dyDescent="0.25">
      <c r="A212" s="8" t="s">
        <v>804</v>
      </c>
      <c r="B212" s="8">
        <f t="shared" ref="B212:V212" si="8">+SUMIF($H$2:$H$7,B$210,$M$2:$M$7)</f>
        <v>0</v>
      </c>
      <c r="C212" s="8">
        <f t="shared" si="8"/>
        <v>0</v>
      </c>
      <c r="D212" s="8">
        <f t="shared" si="8"/>
        <v>0</v>
      </c>
      <c r="E212" s="8">
        <f t="shared" si="8"/>
        <v>0</v>
      </c>
      <c r="F212" s="35">
        <f t="shared" si="8"/>
        <v>0</v>
      </c>
      <c r="G212" s="8">
        <f t="shared" si="8"/>
        <v>0</v>
      </c>
      <c r="H212" s="8">
        <f t="shared" si="8"/>
        <v>0</v>
      </c>
      <c r="I212" s="8">
        <f t="shared" si="8"/>
        <v>0</v>
      </c>
      <c r="J212" s="8">
        <f t="shared" si="8"/>
        <v>0</v>
      </c>
      <c r="K212" s="8">
        <f t="shared" si="8"/>
        <v>0</v>
      </c>
      <c r="L212" s="8">
        <f t="shared" si="8"/>
        <v>0</v>
      </c>
      <c r="M212" s="8">
        <f t="shared" si="8"/>
        <v>0</v>
      </c>
      <c r="N212" s="35">
        <f t="shared" si="8"/>
        <v>0</v>
      </c>
      <c r="O212" s="35">
        <f t="shared" si="8"/>
        <v>0</v>
      </c>
      <c r="P212" s="8">
        <f t="shared" si="8"/>
        <v>0</v>
      </c>
      <c r="Q212" s="8">
        <f t="shared" si="8"/>
        <v>0</v>
      </c>
      <c r="R212" s="8">
        <f t="shared" si="8"/>
        <v>0</v>
      </c>
      <c r="S212" s="8">
        <f t="shared" si="8"/>
        <v>0</v>
      </c>
      <c r="T212" s="8">
        <f t="shared" si="8"/>
        <v>0</v>
      </c>
      <c r="U212" s="8">
        <f t="shared" si="8"/>
        <v>0</v>
      </c>
      <c r="V212" s="8">
        <f t="shared" si="8"/>
        <v>0</v>
      </c>
      <c r="W212" s="8"/>
      <c r="X212" s="8">
        <f>+SUMIF($H$2:$H$7,X$210,$M$2:$M$7)</f>
        <v>0</v>
      </c>
    </row>
    <row r="213" spans="1:24" ht="14.25" customHeight="1" x14ac:dyDescent="0.25">
      <c r="A213" s="8" t="s">
        <v>805</v>
      </c>
      <c r="B213" s="8" t="e">
        <f t="shared" ref="B213:V213" si="9">+SUMIF(#REF!,B$210,#REF!)</f>
        <v>#REF!</v>
      </c>
      <c r="C213" s="8" t="e">
        <f t="shared" si="9"/>
        <v>#REF!</v>
      </c>
      <c r="D213" s="8" t="e">
        <f t="shared" si="9"/>
        <v>#REF!</v>
      </c>
      <c r="E213" s="8" t="e">
        <f t="shared" si="9"/>
        <v>#REF!</v>
      </c>
      <c r="F213" s="35" t="e">
        <f t="shared" si="9"/>
        <v>#REF!</v>
      </c>
      <c r="G213" s="8" t="e">
        <f t="shared" si="9"/>
        <v>#REF!</v>
      </c>
      <c r="H213" s="8" t="e">
        <f t="shared" si="9"/>
        <v>#REF!</v>
      </c>
      <c r="I213" s="8" t="e">
        <f t="shared" si="9"/>
        <v>#REF!</v>
      </c>
      <c r="J213" s="8" t="e">
        <f t="shared" si="9"/>
        <v>#REF!</v>
      </c>
      <c r="K213" s="8" t="e">
        <f t="shared" si="9"/>
        <v>#REF!</v>
      </c>
      <c r="L213" s="8" t="e">
        <f t="shared" si="9"/>
        <v>#REF!</v>
      </c>
      <c r="M213" s="8" t="e">
        <f t="shared" si="9"/>
        <v>#REF!</v>
      </c>
      <c r="N213" s="35" t="e">
        <f t="shared" si="9"/>
        <v>#REF!</v>
      </c>
      <c r="O213" s="35" t="e">
        <f t="shared" si="9"/>
        <v>#REF!</v>
      </c>
      <c r="P213" s="8" t="e">
        <f t="shared" si="9"/>
        <v>#REF!</v>
      </c>
      <c r="Q213" s="8" t="e">
        <f t="shared" si="9"/>
        <v>#REF!</v>
      </c>
      <c r="R213" s="8" t="e">
        <f t="shared" si="9"/>
        <v>#REF!</v>
      </c>
      <c r="S213" s="8" t="e">
        <f t="shared" si="9"/>
        <v>#REF!</v>
      </c>
      <c r="T213" s="8" t="e">
        <f t="shared" si="9"/>
        <v>#REF!</v>
      </c>
      <c r="U213" s="8" t="e">
        <f t="shared" si="9"/>
        <v>#REF!</v>
      </c>
      <c r="V213" s="8" t="e">
        <f t="shared" si="9"/>
        <v>#REF!</v>
      </c>
      <c r="W213" s="8"/>
      <c r="X213" s="8" t="e">
        <f>+SUMIF(#REF!,X$210,#REF!)</f>
        <v>#REF!</v>
      </c>
    </row>
    <row r="214" spans="1:24" ht="14.25" customHeight="1" x14ac:dyDescent="0.25">
      <c r="A214" s="8" t="s">
        <v>806</v>
      </c>
      <c r="B214" s="8">
        <f t="shared" ref="B214:V214" si="10">+SUMIF($H$8:$H$52,B$210,$M$8:$M$52)</f>
        <v>0</v>
      </c>
      <c r="C214" s="8">
        <f t="shared" si="10"/>
        <v>0</v>
      </c>
      <c r="D214" s="8">
        <f t="shared" si="10"/>
        <v>0</v>
      </c>
      <c r="E214" s="8">
        <f t="shared" si="10"/>
        <v>0</v>
      </c>
      <c r="F214" s="35">
        <f t="shared" si="10"/>
        <v>0</v>
      </c>
      <c r="G214" s="8">
        <f t="shared" si="10"/>
        <v>0</v>
      </c>
      <c r="H214" s="8">
        <f t="shared" si="10"/>
        <v>0</v>
      </c>
      <c r="I214" s="8">
        <f t="shared" si="10"/>
        <v>0</v>
      </c>
      <c r="J214" s="8">
        <f t="shared" si="10"/>
        <v>0</v>
      </c>
      <c r="K214" s="8">
        <f t="shared" si="10"/>
        <v>0</v>
      </c>
      <c r="L214" s="8">
        <f t="shared" si="10"/>
        <v>0</v>
      </c>
      <c r="M214" s="8">
        <f t="shared" si="10"/>
        <v>0</v>
      </c>
      <c r="N214" s="35">
        <f t="shared" si="10"/>
        <v>0</v>
      </c>
      <c r="O214" s="35">
        <f t="shared" si="10"/>
        <v>0</v>
      </c>
      <c r="P214" s="8">
        <f t="shared" si="10"/>
        <v>0</v>
      </c>
      <c r="Q214" s="8">
        <f t="shared" si="10"/>
        <v>0</v>
      </c>
      <c r="R214" s="8">
        <f t="shared" si="10"/>
        <v>0</v>
      </c>
      <c r="S214" s="8">
        <f t="shared" si="10"/>
        <v>0</v>
      </c>
      <c r="T214" s="8">
        <f t="shared" si="10"/>
        <v>0</v>
      </c>
      <c r="U214" s="8">
        <f t="shared" si="10"/>
        <v>0</v>
      </c>
      <c r="V214" s="8">
        <f t="shared" si="10"/>
        <v>0</v>
      </c>
      <c r="W214" s="8"/>
      <c r="X214" s="8">
        <f>+SUMIF($H$8:$H$52,X$210,$M$8:$M$52)</f>
        <v>0</v>
      </c>
    </row>
    <row r="215" spans="1:24" ht="14.25" customHeight="1" x14ac:dyDescent="0.25">
      <c r="A215" s="8" t="s">
        <v>775</v>
      </c>
      <c r="B215" s="8" t="e">
        <f t="shared" ref="B215:V215" si="11">SUM(B211:B214)</f>
        <v>#REF!</v>
      </c>
      <c r="C215" s="8" t="e">
        <f t="shared" si="11"/>
        <v>#REF!</v>
      </c>
      <c r="D215" s="8" t="e">
        <f t="shared" si="11"/>
        <v>#REF!</v>
      </c>
      <c r="E215" s="8" t="e">
        <f t="shared" si="11"/>
        <v>#REF!</v>
      </c>
      <c r="F215" s="35" t="e">
        <f t="shared" si="11"/>
        <v>#REF!</v>
      </c>
      <c r="G215" s="8" t="e">
        <f t="shared" si="11"/>
        <v>#REF!</v>
      </c>
      <c r="H215" s="8" t="e">
        <f t="shared" si="11"/>
        <v>#REF!</v>
      </c>
      <c r="I215" s="8" t="e">
        <f t="shared" si="11"/>
        <v>#REF!</v>
      </c>
      <c r="J215" s="8" t="e">
        <f t="shared" si="11"/>
        <v>#REF!</v>
      </c>
      <c r="K215" s="8" t="e">
        <f t="shared" si="11"/>
        <v>#REF!</v>
      </c>
      <c r="L215" s="8" t="e">
        <f t="shared" si="11"/>
        <v>#REF!</v>
      </c>
      <c r="M215" s="8" t="e">
        <f t="shared" si="11"/>
        <v>#REF!</v>
      </c>
      <c r="N215" s="35" t="e">
        <f t="shared" si="11"/>
        <v>#REF!</v>
      </c>
      <c r="O215" s="35" t="e">
        <f t="shared" si="11"/>
        <v>#REF!</v>
      </c>
      <c r="P215" s="8" t="e">
        <f t="shared" si="11"/>
        <v>#REF!</v>
      </c>
      <c r="Q215" s="8" t="e">
        <f t="shared" si="11"/>
        <v>#REF!</v>
      </c>
      <c r="R215" s="8" t="e">
        <f t="shared" si="11"/>
        <v>#REF!</v>
      </c>
      <c r="S215" s="8" t="e">
        <f t="shared" si="11"/>
        <v>#REF!</v>
      </c>
      <c r="T215" s="8" t="e">
        <f t="shared" si="11"/>
        <v>#REF!</v>
      </c>
      <c r="U215" s="8" t="e">
        <f t="shared" si="11"/>
        <v>#REF!</v>
      </c>
      <c r="V215" s="8" t="e">
        <f t="shared" si="11"/>
        <v>#REF!</v>
      </c>
      <c r="W215" s="8"/>
      <c r="X215" s="8" t="e">
        <f>SUM(X211:X214)</f>
        <v>#REF!</v>
      </c>
    </row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</sheetData>
  <sortState xmlns:xlrd2="http://schemas.microsoft.com/office/spreadsheetml/2017/richdata2" ref="F2:O51">
    <sortCondition descending="1" ref="K2:K51"/>
    <sortCondition descending="1" ref="N2:N51"/>
    <sortCondition descending="1" ref="O2:O51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58"/>
  <sheetViews>
    <sheetView workbookViewId="0">
      <pane ySplit="2" topLeftCell="A3" activePane="bottomLeft" state="frozen"/>
      <selection pane="bottomLeft" activeCell="A90" sqref="A90:XFD23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125" customWidth="1"/>
    <col min="7" max="7" width="21.140625" style="125" customWidth="1"/>
    <col min="8" max="10" width="8.42578125" style="125" customWidth="1"/>
    <col min="11" max="11" width="13.7109375" style="125" customWidth="1"/>
    <col min="12" max="15" width="8.42578125" style="125" customWidth="1"/>
    <col min="16" max="25" width="8.42578125" customWidth="1"/>
  </cols>
  <sheetData>
    <row r="1" spans="1:15" ht="14.25" customHeight="1" x14ac:dyDescent="0.25">
      <c r="A1" s="101" t="s">
        <v>830</v>
      </c>
      <c r="B1" s="52" t="s">
        <v>831</v>
      </c>
      <c r="C1" s="52" t="s">
        <v>832</v>
      </c>
      <c r="D1" s="109" t="s">
        <v>833</v>
      </c>
      <c r="E1" s="110"/>
      <c r="F1" s="135" t="s">
        <v>834</v>
      </c>
      <c r="N1" s="174" t="s">
        <v>823</v>
      </c>
      <c r="O1" s="175"/>
    </row>
    <row r="2" spans="1:15" ht="14.25" customHeight="1" x14ac:dyDescent="0.25">
      <c r="A2" s="105" t="s">
        <v>835</v>
      </c>
      <c r="B2" s="106" t="s">
        <v>825</v>
      </c>
      <c r="C2" s="106" t="s">
        <v>826</v>
      </c>
      <c r="D2" s="106" t="s">
        <v>827</v>
      </c>
      <c r="E2" s="106"/>
      <c r="F2" s="135" t="s">
        <v>836</v>
      </c>
      <c r="G2" s="83" t="s">
        <v>765</v>
      </c>
      <c r="H2" s="83" t="s">
        <v>766</v>
      </c>
      <c r="I2" s="83" t="s">
        <v>767</v>
      </c>
      <c r="J2" s="83" t="s">
        <v>2</v>
      </c>
      <c r="K2" s="83" t="s">
        <v>5</v>
      </c>
      <c r="L2" s="83" t="s">
        <v>768</v>
      </c>
      <c r="M2" s="136" t="s">
        <v>769</v>
      </c>
      <c r="N2" s="111" t="s">
        <v>820</v>
      </c>
      <c r="O2" s="111" t="s">
        <v>821</v>
      </c>
    </row>
    <row r="3" spans="1:15" ht="14.25" customHeight="1" x14ac:dyDescent="0.25">
      <c r="A3" s="92"/>
      <c r="B3" s="93"/>
      <c r="C3" s="93"/>
      <c r="D3" s="94"/>
      <c r="E3" s="94"/>
      <c r="F3" s="94">
        <v>1268</v>
      </c>
      <c r="G3" s="66" t="str">
        <f>+VLOOKUP(F3,Participants!$A$1:$F$798,2,FALSE)</f>
        <v>Brayden  Harper</v>
      </c>
      <c r="H3" s="66" t="str">
        <f>+VLOOKUP(F3,Participants!$A$1:$F$798,4,FALSE)</f>
        <v>NCA</v>
      </c>
      <c r="I3" s="66" t="str">
        <f>+VLOOKUP(F3,Participants!$A$1:$F$798,5,FALSE)</f>
        <v>M</v>
      </c>
      <c r="J3" s="66">
        <f>+VLOOKUP(F3,Participants!$A$1:$F$798,3,FALSE)</f>
        <v>5</v>
      </c>
      <c r="K3" s="66" t="str">
        <f>+VLOOKUP(F3,Participants!$A$1:$G$798,7,FALSE)</f>
        <v>JV BOYS</v>
      </c>
      <c r="L3" s="95">
        <v>1</v>
      </c>
      <c r="M3" s="66">
        <v>10</v>
      </c>
      <c r="N3" s="122">
        <v>95</v>
      </c>
      <c r="O3" s="123">
        <v>11</v>
      </c>
    </row>
    <row r="4" spans="1:15" ht="14.25" customHeight="1" x14ac:dyDescent="0.25">
      <c r="A4" s="96"/>
      <c r="B4" s="97"/>
      <c r="C4" s="97"/>
      <c r="D4" s="98"/>
      <c r="E4" s="98"/>
      <c r="F4" s="94">
        <v>633</v>
      </c>
      <c r="G4" s="66" t="str">
        <f>+VLOOKUP(F4,Participants!$A$1:$F$798,2,FALSE)</f>
        <v>Anthony Edwards</v>
      </c>
      <c r="H4" s="66" t="str">
        <f>+VLOOKUP(F4,Participants!$A$1:$F$798,4,FALSE)</f>
        <v>BCS</v>
      </c>
      <c r="I4" s="66" t="str">
        <f>+VLOOKUP(F4,Participants!$A$1:$F$798,5,FALSE)</f>
        <v>M</v>
      </c>
      <c r="J4" s="66">
        <f>+VLOOKUP(F4,Participants!$A$1:$F$798,3,FALSE)</f>
        <v>6</v>
      </c>
      <c r="K4" s="66" t="str">
        <f>+VLOOKUP(F4,Participants!$A$1:$G$798,7,FALSE)</f>
        <v>JV BOYS</v>
      </c>
      <c r="L4" s="132">
        <f>L3+1</f>
        <v>2</v>
      </c>
      <c r="M4" s="66">
        <v>8</v>
      </c>
      <c r="N4" s="122">
        <v>77</v>
      </c>
      <c r="O4" s="123">
        <v>5</v>
      </c>
    </row>
    <row r="5" spans="1:15" ht="14.25" customHeight="1" x14ac:dyDescent="0.25">
      <c r="A5" s="92"/>
      <c r="B5" s="93"/>
      <c r="C5" s="93"/>
      <c r="D5" s="94"/>
      <c r="E5" s="94"/>
      <c r="F5" s="61">
        <v>31</v>
      </c>
      <c r="G5" s="61" t="str">
        <f>+VLOOKUP(F5,Participants!$A$1:$F$798,2,FALSE)</f>
        <v>Jacob Feigel</v>
      </c>
      <c r="H5" s="61" t="str">
        <f>+VLOOKUP(F5,Participants!$A$1:$F$798,4,FALSE)</f>
        <v>BFS</v>
      </c>
      <c r="I5" s="61" t="str">
        <f>+VLOOKUP(F5,Participants!$A$1:$F$798,5,FALSE)</f>
        <v>M</v>
      </c>
      <c r="J5" s="61">
        <f>+VLOOKUP(F5,Participants!$A$1:$F$798,3,FALSE)</f>
        <v>6</v>
      </c>
      <c r="K5" s="66" t="str">
        <f>+VLOOKUP(F5,Participants!$A$1:$G$798,7,FALSE)</f>
        <v>JV BOYS</v>
      </c>
      <c r="L5" s="132">
        <f t="shared" ref="L5:L30" si="0">L4+1</f>
        <v>3</v>
      </c>
      <c r="M5" s="61">
        <v>6</v>
      </c>
      <c r="N5" s="61">
        <v>76</v>
      </c>
      <c r="O5" s="123">
        <v>6</v>
      </c>
    </row>
    <row r="6" spans="1:15" ht="14.25" customHeight="1" x14ac:dyDescent="0.25">
      <c r="A6" s="96"/>
      <c r="B6" s="97"/>
      <c r="C6" s="97"/>
      <c r="D6" s="98"/>
      <c r="E6" s="98"/>
      <c r="F6" s="61">
        <v>34</v>
      </c>
      <c r="G6" s="61" t="str">
        <f>+VLOOKUP(F6,Participants!$A$1:$F$798,2,FALSE)</f>
        <v>Liam Greene</v>
      </c>
      <c r="H6" s="61" t="str">
        <f>+VLOOKUP(F6,Participants!$A$1:$F$798,4,FALSE)</f>
        <v>BFS</v>
      </c>
      <c r="I6" s="61" t="str">
        <f>+VLOOKUP(F6,Participants!$A$1:$F$798,5,FALSE)</f>
        <v>M</v>
      </c>
      <c r="J6" s="61">
        <f>+VLOOKUP(F6,Participants!$A$1:$F$798,3,FALSE)</f>
        <v>6</v>
      </c>
      <c r="K6" s="66" t="str">
        <f>+VLOOKUP(F6,Participants!$A$1:$G$798,7,FALSE)</f>
        <v>JV BOYS</v>
      </c>
      <c r="L6" s="132">
        <f t="shared" si="0"/>
        <v>4</v>
      </c>
      <c r="M6" s="61">
        <v>5</v>
      </c>
      <c r="N6" s="61">
        <v>69</v>
      </c>
      <c r="O6" s="123">
        <v>7</v>
      </c>
    </row>
    <row r="7" spans="1:15" ht="14.25" customHeight="1" x14ac:dyDescent="0.25">
      <c r="A7" s="92"/>
      <c r="B7" s="93"/>
      <c r="C7" s="93"/>
      <c r="D7" s="94"/>
      <c r="E7" s="94"/>
      <c r="F7" s="94">
        <v>949</v>
      </c>
      <c r="G7" s="66" t="str">
        <f>+VLOOKUP(F7,Participants!$A$1:$F$798,2,FALSE)</f>
        <v>JAMES FISCHER</v>
      </c>
      <c r="H7" s="66" t="str">
        <f>+VLOOKUP(F7,Participants!$A$1:$F$798,4,FALSE)</f>
        <v>HCA</v>
      </c>
      <c r="I7" s="66" t="str">
        <f>+VLOOKUP(F7,Participants!$A$1:$F$798,5,FALSE)</f>
        <v>M</v>
      </c>
      <c r="J7" s="66">
        <f>+VLOOKUP(F7,Participants!$A$1:$F$798,3,FALSE)</f>
        <v>5</v>
      </c>
      <c r="K7" s="66" t="str">
        <f>+VLOOKUP(F7,Participants!$A$1:$G$798,7,FALSE)</f>
        <v>JV BOYS</v>
      </c>
      <c r="L7" s="132">
        <f t="shared" si="0"/>
        <v>5</v>
      </c>
      <c r="M7" s="66">
        <v>4</v>
      </c>
      <c r="N7" s="122">
        <v>68</v>
      </c>
      <c r="O7" s="123">
        <v>3</v>
      </c>
    </row>
    <row r="8" spans="1:15" ht="14.25" customHeight="1" x14ac:dyDescent="0.25">
      <c r="A8" s="96"/>
      <c r="B8" s="97"/>
      <c r="C8" s="97"/>
      <c r="D8" s="98"/>
      <c r="E8" s="98"/>
      <c r="F8" s="94">
        <v>1274</v>
      </c>
      <c r="G8" s="66" t="str">
        <f>+VLOOKUP(F8,Participants!$A$1:$F$798,2,FALSE)</f>
        <v>Austin Bane</v>
      </c>
      <c r="H8" s="66" t="str">
        <f>+VLOOKUP(F8,Participants!$A$1:$F$798,4,FALSE)</f>
        <v>NCA</v>
      </c>
      <c r="I8" s="66" t="str">
        <f>+VLOOKUP(F8,Participants!$A$1:$F$798,5,FALSE)</f>
        <v>M</v>
      </c>
      <c r="J8" s="66">
        <f>+VLOOKUP(F8,Participants!$A$1:$F$798,3,FALSE)</f>
        <v>6</v>
      </c>
      <c r="K8" s="66" t="str">
        <f>+VLOOKUP(F8,Participants!$A$1:$G$798,7,FALSE)</f>
        <v>JV BOYS</v>
      </c>
      <c r="L8" s="132">
        <f t="shared" si="0"/>
        <v>6</v>
      </c>
      <c r="M8" s="66">
        <v>3</v>
      </c>
      <c r="N8" s="122">
        <v>64</v>
      </c>
      <c r="O8" s="123">
        <v>7</v>
      </c>
    </row>
    <row r="9" spans="1:15" ht="14.25" customHeight="1" x14ac:dyDescent="0.25">
      <c r="A9" s="92"/>
      <c r="B9" s="93"/>
      <c r="C9" s="93"/>
      <c r="D9" s="94"/>
      <c r="E9" s="94"/>
      <c r="F9" s="98">
        <v>950</v>
      </c>
      <c r="G9" s="61" t="str">
        <f>+VLOOKUP(F9,Participants!$A$1:$F$798,2,FALSE)</f>
        <v>DANTE SPAGNOLO</v>
      </c>
      <c r="H9" s="61" t="str">
        <f>+VLOOKUP(F9,Participants!$A$1:$F$798,4,FALSE)</f>
        <v>HCA</v>
      </c>
      <c r="I9" s="61" t="str">
        <f>+VLOOKUP(F9,Participants!$A$1:$F$798,5,FALSE)</f>
        <v>M</v>
      </c>
      <c r="J9" s="61">
        <f>+VLOOKUP(F9,Participants!$A$1:$F$798,3,FALSE)</f>
        <v>5</v>
      </c>
      <c r="K9" s="66" t="str">
        <f>+VLOOKUP(F9,Participants!$A$1:$G$798,7,FALSE)</f>
        <v>JV BOYS</v>
      </c>
      <c r="L9" s="132">
        <f t="shared" si="0"/>
        <v>7</v>
      </c>
      <c r="M9" s="61">
        <v>2</v>
      </c>
      <c r="N9" s="61">
        <v>62</v>
      </c>
      <c r="O9" s="123">
        <v>5</v>
      </c>
    </row>
    <row r="10" spans="1:15" ht="14.25" customHeight="1" x14ac:dyDescent="0.25">
      <c r="A10" s="96"/>
      <c r="B10" s="97"/>
      <c r="C10" s="97"/>
      <c r="D10" s="98"/>
      <c r="E10" s="98"/>
      <c r="F10" s="94">
        <v>1618</v>
      </c>
      <c r="G10" s="66" t="str">
        <f>+VLOOKUP(F10,Participants!$A$1:$F$798,2,FALSE)</f>
        <v>Emerson Ochtun</v>
      </c>
      <c r="H10" s="66" t="str">
        <f>+VLOOKUP(F10,Participants!$A$1:$F$798,4,FALSE)</f>
        <v>SPP</v>
      </c>
      <c r="I10" s="66" t="str">
        <f>+VLOOKUP(F10,Participants!$A$1:$F$798,5,FALSE)</f>
        <v>M</v>
      </c>
      <c r="J10" s="66">
        <f>+VLOOKUP(F10,Participants!$A$1:$F$798,3,FALSE)</f>
        <v>6</v>
      </c>
      <c r="K10" s="66" t="str">
        <f>+VLOOKUP(F10,Participants!$A$1:$G$798,7,FALSE)</f>
        <v>JV BOYS</v>
      </c>
      <c r="L10" s="132">
        <f t="shared" si="0"/>
        <v>8</v>
      </c>
      <c r="M10" s="66">
        <v>1</v>
      </c>
      <c r="N10" s="122">
        <v>62</v>
      </c>
      <c r="O10" s="123">
        <v>4</v>
      </c>
    </row>
    <row r="11" spans="1:15" ht="14.25" customHeight="1" x14ac:dyDescent="0.25">
      <c r="A11" s="92"/>
      <c r="B11" s="93"/>
      <c r="C11" s="93"/>
      <c r="D11" s="94"/>
      <c r="E11" s="94"/>
      <c r="F11" s="98">
        <v>659</v>
      </c>
      <c r="G11" s="61" t="str">
        <f>+VLOOKUP(F11,Participants!$A$1:$F$798,2,FALSE)</f>
        <v>Noah Bandurski</v>
      </c>
      <c r="H11" s="61" t="str">
        <f>+VLOOKUP(F11,Participants!$A$1:$F$798,4,FALSE)</f>
        <v>BTA</v>
      </c>
      <c r="I11" s="61" t="str">
        <f>+VLOOKUP(F11,Participants!$A$1:$F$798,5,FALSE)</f>
        <v>M</v>
      </c>
      <c r="J11" s="61">
        <f>+VLOOKUP(F11,Participants!$A$1:$F$798,3,FALSE)</f>
        <v>5</v>
      </c>
      <c r="K11" s="66" t="str">
        <f>+VLOOKUP(F11,Participants!$A$1:$G$798,7,FALSE)</f>
        <v>JV BOYS</v>
      </c>
      <c r="L11" s="132">
        <f t="shared" si="0"/>
        <v>9</v>
      </c>
      <c r="M11" s="61"/>
      <c r="N11" s="61">
        <v>61</v>
      </c>
      <c r="O11" s="123">
        <v>9</v>
      </c>
    </row>
    <row r="12" spans="1:15" ht="14.25" customHeight="1" x14ac:dyDescent="0.25">
      <c r="A12" s="96"/>
      <c r="B12" s="97"/>
      <c r="C12" s="97"/>
      <c r="D12" s="98"/>
      <c r="E12" s="98"/>
      <c r="F12" s="98">
        <v>1414</v>
      </c>
      <c r="G12" s="61" t="str">
        <f>+VLOOKUP(F12,Participants!$A$1:$F$798,2,FALSE)</f>
        <v>Dominic Gauntner</v>
      </c>
      <c r="H12" s="61" t="str">
        <f>+VLOOKUP(F12,Participants!$A$1:$F$798,4,FALSE)</f>
        <v>SJS</v>
      </c>
      <c r="I12" s="61" t="str">
        <f>+VLOOKUP(F12,Participants!$A$1:$F$798,5,FALSE)</f>
        <v>M</v>
      </c>
      <c r="J12" s="61">
        <f>+VLOOKUP(F12,Participants!$A$1:$F$798,3,FALSE)</f>
        <v>6</v>
      </c>
      <c r="K12" s="66" t="str">
        <f>+VLOOKUP(F12,Participants!$A$1:$G$798,7,FALSE)</f>
        <v>JV BOYS</v>
      </c>
      <c r="L12" s="132">
        <f t="shared" si="0"/>
        <v>10</v>
      </c>
      <c r="M12" s="61"/>
      <c r="N12" s="61">
        <v>60</v>
      </c>
      <c r="O12" s="123">
        <v>4</v>
      </c>
    </row>
    <row r="13" spans="1:15" ht="14.25" customHeight="1" x14ac:dyDescent="0.25">
      <c r="A13" s="92"/>
      <c r="B13" s="93"/>
      <c r="C13" s="93"/>
      <c r="D13" s="94"/>
      <c r="E13" s="94"/>
      <c r="F13" s="94">
        <v>629</v>
      </c>
      <c r="G13" s="66" t="str">
        <f>+VLOOKUP(F13,Participants!$A$1:$F$798,2,FALSE)</f>
        <v>Fred Edwards</v>
      </c>
      <c r="H13" s="66" t="str">
        <f>+VLOOKUP(F13,Participants!$A$1:$F$798,4,FALSE)</f>
        <v>BCS</v>
      </c>
      <c r="I13" s="66" t="str">
        <f>+VLOOKUP(F13,Participants!$A$1:$F$798,5,FALSE)</f>
        <v>M</v>
      </c>
      <c r="J13" s="66">
        <f>+VLOOKUP(F13,Participants!$A$1:$F$798,3,FALSE)</f>
        <v>5</v>
      </c>
      <c r="K13" s="66" t="str">
        <f>+VLOOKUP(F13,Participants!$A$1:$G$798,7,FALSE)</f>
        <v>JV BOYS</v>
      </c>
      <c r="L13" s="132">
        <f t="shared" si="0"/>
        <v>11</v>
      </c>
      <c r="M13" s="66"/>
      <c r="N13" s="122">
        <v>59</v>
      </c>
      <c r="O13" s="123">
        <v>2</v>
      </c>
    </row>
    <row r="14" spans="1:15" ht="14.25" customHeight="1" x14ac:dyDescent="0.25">
      <c r="A14" s="96"/>
      <c r="B14" s="97"/>
      <c r="C14" s="97"/>
      <c r="D14" s="98"/>
      <c r="E14" s="98"/>
      <c r="F14" s="98">
        <v>630</v>
      </c>
      <c r="G14" s="61" t="str">
        <f>+VLOOKUP(F14,Participants!$A$1:$F$798,2,FALSE)</f>
        <v>Joseph Hauser</v>
      </c>
      <c r="H14" s="61" t="str">
        <f>+VLOOKUP(F14,Participants!$A$1:$F$798,4,FALSE)</f>
        <v>BCS</v>
      </c>
      <c r="I14" s="61" t="str">
        <f>+VLOOKUP(F14,Participants!$A$1:$F$798,5,FALSE)</f>
        <v>M</v>
      </c>
      <c r="J14" s="61">
        <f>+VLOOKUP(F14,Participants!$A$1:$F$798,3,FALSE)</f>
        <v>5</v>
      </c>
      <c r="K14" s="66" t="str">
        <f>+VLOOKUP(F14,Participants!$A$1:$G$798,7,FALSE)</f>
        <v>JV BOYS</v>
      </c>
      <c r="L14" s="132">
        <f t="shared" si="0"/>
        <v>12</v>
      </c>
      <c r="M14" s="61"/>
      <c r="N14" s="61">
        <v>53</v>
      </c>
      <c r="O14" s="123">
        <v>10</v>
      </c>
    </row>
    <row r="15" spans="1:15" ht="14.25" customHeight="1" x14ac:dyDescent="0.25">
      <c r="A15" s="92"/>
      <c r="B15" s="93"/>
      <c r="C15" s="93"/>
      <c r="D15" s="94"/>
      <c r="E15" s="94"/>
      <c r="F15" s="98">
        <v>39</v>
      </c>
      <c r="G15" s="61" t="str">
        <f>+VLOOKUP(F15,Participants!$A$1:$F$798,2,FALSE)</f>
        <v>Jack Ries</v>
      </c>
      <c r="H15" s="61" t="str">
        <f>+VLOOKUP(F15,Participants!$A$1:$F$798,4,FALSE)</f>
        <v>BFS</v>
      </c>
      <c r="I15" s="61" t="str">
        <f>+VLOOKUP(F15,Participants!$A$1:$F$798,5,FALSE)</f>
        <v>M</v>
      </c>
      <c r="J15" s="61">
        <f>+VLOOKUP(F15,Participants!$A$1:$F$798,3,FALSE)</f>
        <v>6</v>
      </c>
      <c r="K15" s="66" t="str">
        <f>+VLOOKUP(F15,Participants!$A$1:$G$798,7,FALSE)</f>
        <v>JV BOYS</v>
      </c>
      <c r="L15" s="132">
        <f t="shared" si="0"/>
        <v>13</v>
      </c>
      <c r="M15" s="61"/>
      <c r="N15" s="61">
        <v>53</v>
      </c>
      <c r="O15" s="123">
        <v>1</v>
      </c>
    </row>
    <row r="16" spans="1:15" ht="14.25" customHeight="1" x14ac:dyDescent="0.25">
      <c r="A16" s="96"/>
      <c r="B16" s="97"/>
      <c r="C16" s="97"/>
      <c r="D16" s="98"/>
      <c r="E16" s="98"/>
      <c r="F16" s="94">
        <v>952</v>
      </c>
      <c r="G16" s="66" t="str">
        <f>+VLOOKUP(F16,Participants!$A$1:$F$798,2,FALSE)</f>
        <v>JACK MAHONY</v>
      </c>
      <c r="H16" s="66" t="str">
        <f>+VLOOKUP(F16,Participants!$A$1:$F$798,4,FALSE)</f>
        <v>HCA</v>
      </c>
      <c r="I16" s="66" t="str">
        <f>+VLOOKUP(F16,Participants!$A$1:$F$798,5,FALSE)</f>
        <v>M</v>
      </c>
      <c r="J16" s="66">
        <f>+VLOOKUP(F16,Participants!$A$1:$F$798,3,FALSE)</f>
        <v>6</v>
      </c>
      <c r="K16" s="66" t="str">
        <f>+VLOOKUP(F16,Participants!$A$1:$G$798,7,FALSE)</f>
        <v>JV BOYS</v>
      </c>
      <c r="L16" s="132">
        <f t="shared" si="0"/>
        <v>14</v>
      </c>
      <c r="M16" s="66"/>
      <c r="N16" s="122">
        <v>52</v>
      </c>
      <c r="O16" s="123">
        <v>6</v>
      </c>
    </row>
    <row r="17" spans="6:15" ht="14.25" customHeight="1" x14ac:dyDescent="0.25">
      <c r="F17" s="98">
        <v>879</v>
      </c>
      <c r="G17" s="61" t="str">
        <f>+VLOOKUP(F17,Participants!$A$1:$F$798,2,FALSE)</f>
        <v>Thomas McGovern</v>
      </c>
      <c r="H17" s="61" t="str">
        <f>+VLOOKUP(F17,Participants!$A$1:$F$798,4,FALSE)</f>
        <v>GAA</v>
      </c>
      <c r="I17" s="61" t="str">
        <f>+VLOOKUP(F17,Participants!$A$1:$F$798,5,FALSE)</f>
        <v>M</v>
      </c>
      <c r="J17" s="61">
        <f>+VLOOKUP(F17,Participants!$A$1:$F$798,3,FALSE)</f>
        <v>5</v>
      </c>
      <c r="K17" s="66" t="str">
        <f>+VLOOKUP(F17,Participants!$A$1:$G$798,7,FALSE)</f>
        <v>JV BOYS</v>
      </c>
      <c r="L17" s="132">
        <f t="shared" si="0"/>
        <v>15</v>
      </c>
      <c r="M17" s="61"/>
      <c r="N17" s="61">
        <v>52</v>
      </c>
      <c r="O17" s="123">
        <v>3</v>
      </c>
    </row>
    <row r="18" spans="6:15" ht="14.25" customHeight="1" x14ac:dyDescent="0.25">
      <c r="F18" s="98">
        <v>888</v>
      </c>
      <c r="G18" s="61" t="str">
        <f>+VLOOKUP(F18,Participants!$A$1:$F$798,2,FALSE)</f>
        <v>Ryan Stickman</v>
      </c>
      <c r="H18" s="61" t="str">
        <f>+VLOOKUP(F18,Participants!$A$1:$F$798,4,FALSE)</f>
        <v>GAA</v>
      </c>
      <c r="I18" s="61" t="str">
        <f>+VLOOKUP(F18,Participants!$A$1:$F$798,5,FALSE)</f>
        <v>M</v>
      </c>
      <c r="J18" s="61">
        <f>+VLOOKUP(F18,Participants!$A$1:$F$798,3,FALSE)</f>
        <v>6</v>
      </c>
      <c r="K18" s="66" t="str">
        <f>+VLOOKUP(F18,Participants!$A$1:$G$798,7,FALSE)</f>
        <v>JV BOYS</v>
      </c>
      <c r="L18" s="132">
        <f t="shared" si="0"/>
        <v>16</v>
      </c>
      <c r="M18" s="61"/>
      <c r="N18" s="61">
        <v>51</v>
      </c>
      <c r="O18" s="123">
        <v>8</v>
      </c>
    </row>
    <row r="19" spans="6:15" ht="14.25" customHeight="1" x14ac:dyDescent="0.25">
      <c r="F19" s="61">
        <v>30</v>
      </c>
      <c r="G19" s="66" t="str">
        <f>+VLOOKUP(F19,Participants!$A$1:$F$798,2,FALSE)</f>
        <v>Benjamin Buchanan</v>
      </c>
      <c r="H19" s="66" t="str">
        <f>+VLOOKUP(F19,Participants!$A$1:$F$798,4,FALSE)</f>
        <v>BFS</v>
      </c>
      <c r="I19" s="66" t="str">
        <f>+VLOOKUP(F19,Participants!$A$1:$F$798,5,FALSE)</f>
        <v>M</v>
      </c>
      <c r="J19" s="66">
        <f>+VLOOKUP(F19,Participants!$A$1:$F$798,3,FALSE)</f>
        <v>5</v>
      </c>
      <c r="K19" s="66" t="str">
        <f>+VLOOKUP(F19,Participants!$A$1:$G$798,7,FALSE)</f>
        <v>JV BOYS</v>
      </c>
      <c r="L19" s="132">
        <f t="shared" si="0"/>
        <v>17</v>
      </c>
      <c r="M19" s="66"/>
      <c r="N19" s="122">
        <v>48</v>
      </c>
      <c r="O19" s="123">
        <v>7</v>
      </c>
    </row>
    <row r="20" spans="6:15" ht="14.25" customHeight="1" x14ac:dyDescent="0.25">
      <c r="F20" s="98">
        <v>1617</v>
      </c>
      <c r="G20" s="61" t="str">
        <f>+VLOOKUP(F20,Participants!$A$1:$F$798,2,FALSE)</f>
        <v>Benny Votilla</v>
      </c>
      <c r="H20" s="61" t="str">
        <f>+VLOOKUP(F20,Participants!$A$1:$F$798,4,FALSE)</f>
        <v>SPP</v>
      </c>
      <c r="I20" s="61" t="str">
        <f>+VLOOKUP(F20,Participants!$A$1:$F$798,5,FALSE)</f>
        <v>M</v>
      </c>
      <c r="J20" s="61">
        <f>+VLOOKUP(F20,Participants!$A$1:$F$798,3,FALSE)</f>
        <v>6</v>
      </c>
      <c r="K20" s="66" t="str">
        <f>+VLOOKUP(F20,Participants!$A$1:$G$798,7,FALSE)</f>
        <v>JV BOYS</v>
      </c>
      <c r="L20" s="132">
        <f t="shared" si="0"/>
        <v>18</v>
      </c>
      <c r="M20" s="61"/>
      <c r="N20" s="61">
        <v>48</v>
      </c>
      <c r="O20" s="123">
        <v>2</v>
      </c>
    </row>
    <row r="21" spans="6:15" ht="14.25" customHeight="1" x14ac:dyDescent="0.25">
      <c r="F21" s="98">
        <v>365</v>
      </c>
      <c r="G21" s="61" t="str">
        <f>+VLOOKUP(F21,Participants!$A$1:$F$798,2,FALSE)</f>
        <v>Leo Predis</v>
      </c>
      <c r="H21" s="61" t="str">
        <f>+VLOOKUP(F21,Participants!$A$1:$F$798,4,FALSE)</f>
        <v>AAP</v>
      </c>
      <c r="I21" s="61" t="str">
        <f>+VLOOKUP(F21,Participants!$A$1:$F$798,5,FALSE)</f>
        <v>M</v>
      </c>
      <c r="J21" s="61">
        <f>+VLOOKUP(F21,Participants!$A$1:$F$798,3,FALSE)</f>
        <v>5</v>
      </c>
      <c r="K21" s="66" t="str">
        <f>+VLOOKUP(F21,Participants!$A$1:$G$798,7,FALSE)</f>
        <v>JV BOYS</v>
      </c>
      <c r="L21" s="132">
        <f t="shared" si="0"/>
        <v>19</v>
      </c>
      <c r="M21" s="61"/>
      <c r="N21" s="61">
        <v>45</v>
      </c>
      <c r="O21" s="123">
        <v>2</v>
      </c>
    </row>
    <row r="22" spans="6:15" ht="14.25" customHeight="1" x14ac:dyDescent="0.25">
      <c r="F22" s="61">
        <v>32</v>
      </c>
      <c r="G22" s="66" t="str">
        <f>+VLOOKUP(F22,Participants!$A$1:$F$798,2,FALSE)</f>
        <v>Declan Flynn</v>
      </c>
      <c r="H22" s="66" t="str">
        <f>+VLOOKUP(F22,Participants!$A$1:$F$798,4,FALSE)</f>
        <v>BFS</v>
      </c>
      <c r="I22" s="66" t="str">
        <f>+VLOOKUP(F22,Participants!$A$1:$F$798,5,FALSE)</f>
        <v>M</v>
      </c>
      <c r="J22" s="66">
        <f>+VLOOKUP(F22,Participants!$A$1:$F$798,3,FALSE)</f>
        <v>5</v>
      </c>
      <c r="K22" s="66" t="str">
        <f>+VLOOKUP(F22,Participants!$A$1:$G$798,7,FALSE)</f>
        <v>JV BOYS</v>
      </c>
      <c r="L22" s="132">
        <f t="shared" si="0"/>
        <v>20</v>
      </c>
      <c r="M22" s="66"/>
      <c r="N22" s="122">
        <v>43</v>
      </c>
      <c r="O22" s="123">
        <v>8</v>
      </c>
    </row>
    <row r="23" spans="6:15" ht="14.25" customHeight="1" x14ac:dyDescent="0.25">
      <c r="F23" s="94">
        <v>887</v>
      </c>
      <c r="G23" s="66" t="str">
        <f>+VLOOKUP(F23,Participants!$A$1:$F$798,2,FALSE)</f>
        <v>Wilder Sargent</v>
      </c>
      <c r="H23" s="66" t="str">
        <f>+VLOOKUP(F23,Participants!$A$1:$F$798,4,FALSE)</f>
        <v>GAA</v>
      </c>
      <c r="I23" s="66" t="str">
        <f>+VLOOKUP(F23,Participants!$A$1:$F$798,5,FALSE)</f>
        <v>M</v>
      </c>
      <c r="J23" s="66">
        <f>+VLOOKUP(F23,Participants!$A$1:$F$798,3,FALSE)</f>
        <v>6</v>
      </c>
      <c r="K23" s="66" t="str">
        <f>+VLOOKUP(F23,Participants!$A$1:$G$798,7,FALSE)</f>
        <v>JV BOYS</v>
      </c>
      <c r="L23" s="132">
        <f t="shared" si="0"/>
        <v>21</v>
      </c>
      <c r="M23" s="66"/>
      <c r="N23" s="122">
        <v>38</v>
      </c>
      <c r="O23" s="123">
        <v>11</v>
      </c>
    </row>
    <row r="24" spans="6:15" ht="14.25" customHeight="1" x14ac:dyDescent="0.25">
      <c r="F24" s="94">
        <v>38</v>
      </c>
      <c r="G24" s="66" t="str">
        <f>+VLOOKUP(F24,Participants!$A$1:$F$798,2,FALSE)</f>
        <v>Michael Ramaley</v>
      </c>
      <c r="H24" s="66" t="str">
        <f>+VLOOKUP(F24,Participants!$A$1:$F$798,4,FALSE)</f>
        <v>BFS</v>
      </c>
      <c r="I24" s="66" t="str">
        <f>+VLOOKUP(F24,Participants!$A$1:$F$798,5,FALSE)</f>
        <v>M</v>
      </c>
      <c r="J24" s="66">
        <f>+VLOOKUP(F24,Participants!$A$1:$F$798,3,FALSE)</f>
        <v>5</v>
      </c>
      <c r="K24" s="66" t="str">
        <f>+VLOOKUP(F24,Participants!$A$1:$G$798,7,FALSE)</f>
        <v>JV BOYS</v>
      </c>
      <c r="L24" s="132">
        <f t="shared" si="0"/>
        <v>22</v>
      </c>
      <c r="M24" s="66"/>
      <c r="N24" s="122">
        <v>36</v>
      </c>
      <c r="O24" s="123">
        <v>8</v>
      </c>
    </row>
    <row r="25" spans="6:15" ht="14.25" customHeight="1" x14ac:dyDescent="0.25">
      <c r="F25" s="98">
        <v>635</v>
      </c>
      <c r="G25" s="61" t="str">
        <f>+VLOOKUP(F25,Participants!$A$1:$F$798,2,FALSE)</f>
        <v>Matthew Yeager</v>
      </c>
      <c r="H25" s="61" t="str">
        <f>+VLOOKUP(F25,Participants!$A$1:$F$798,4,FALSE)</f>
        <v>BCS</v>
      </c>
      <c r="I25" s="61" t="str">
        <f>+VLOOKUP(F25,Participants!$A$1:$F$798,5,FALSE)</f>
        <v>M</v>
      </c>
      <c r="J25" s="61">
        <f>+VLOOKUP(F25,Participants!$A$1:$F$798,3,FALSE)</f>
        <v>6</v>
      </c>
      <c r="K25" s="66" t="str">
        <f>+VLOOKUP(F25,Participants!$A$1:$G$798,7,FALSE)</f>
        <v>JV BOYS</v>
      </c>
      <c r="L25" s="132">
        <f t="shared" si="0"/>
        <v>23</v>
      </c>
      <c r="M25" s="61"/>
      <c r="N25" s="61">
        <v>35</v>
      </c>
      <c r="O25" s="123">
        <v>7</v>
      </c>
    </row>
    <row r="26" spans="6:15" ht="14.25" customHeight="1" x14ac:dyDescent="0.25">
      <c r="F26" s="98">
        <v>1270</v>
      </c>
      <c r="G26" s="61" t="str">
        <f>+VLOOKUP(F26,Participants!$A$1:$F$798,2,FALSE)</f>
        <v>Edward Jaworski</v>
      </c>
      <c r="H26" s="61" t="str">
        <f>+VLOOKUP(F26,Participants!$A$1:$F$798,4,FALSE)</f>
        <v>NCA</v>
      </c>
      <c r="I26" s="61" t="str">
        <f>+VLOOKUP(F26,Participants!$A$1:$F$798,5,FALSE)</f>
        <v>M</v>
      </c>
      <c r="J26" s="61">
        <f>+VLOOKUP(F26,Participants!$A$1:$F$798,3,FALSE)</f>
        <v>5</v>
      </c>
      <c r="K26" s="66" t="str">
        <f>+VLOOKUP(F26,Participants!$A$1:$G$798,7,FALSE)</f>
        <v>JV BOYS</v>
      </c>
      <c r="L26" s="132">
        <f t="shared" si="0"/>
        <v>24</v>
      </c>
      <c r="M26" s="61"/>
      <c r="N26" s="61">
        <v>31</v>
      </c>
      <c r="O26" s="123">
        <v>8</v>
      </c>
    </row>
    <row r="27" spans="6:15" ht="14.25" customHeight="1" x14ac:dyDescent="0.25">
      <c r="F27" s="94">
        <v>1616</v>
      </c>
      <c r="G27" s="66" t="str">
        <f>+VLOOKUP(F27,Participants!$A$1:$F$798,2,FALSE)</f>
        <v>Giovanni Bianco</v>
      </c>
      <c r="H27" s="66" t="str">
        <f>+VLOOKUP(F27,Participants!$A$1:$F$798,4,FALSE)</f>
        <v>SPP</v>
      </c>
      <c r="I27" s="66" t="str">
        <f>+VLOOKUP(F27,Participants!$A$1:$F$798,5,FALSE)</f>
        <v>M</v>
      </c>
      <c r="J27" s="66">
        <f>+VLOOKUP(F27,Participants!$A$1:$F$798,3,FALSE)</f>
        <v>6</v>
      </c>
      <c r="K27" s="66" t="str">
        <f>+VLOOKUP(F27,Participants!$A$1:$G$798,7,FALSE)</f>
        <v>JV BOYS</v>
      </c>
      <c r="L27" s="132">
        <f t="shared" si="0"/>
        <v>25</v>
      </c>
      <c r="M27" s="66"/>
      <c r="N27" s="122">
        <v>30</v>
      </c>
      <c r="O27" s="123">
        <v>4</v>
      </c>
    </row>
    <row r="28" spans="6:15" ht="14.25" customHeight="1" x14ac:dyDescent="0.25">
      <c r="F28" s="98">
        <v>661</v>
      </c>
      <c r="G28" s="61" t="str">
        <f>+VLOOKUP(F28,Participants!$A$1:$F$798,2,FALSE)</f>
        <v>Ryan Chase</v>
      </c>
      <c r="H28" s="61" t="str">
        <f>+VLOOKUP(F28,Participants!$A$1:$F$798,4,FALSE)</f>
        <v>BTA</v>
      </c>
      <c r="I28" s="61" t="str">
        <f>+VLOOKUP(F28,Participants!$A$1:$F$798,5,FALSE)</f>
        <v>M</v>
      </c>
      <c r="J28" s="61">
        <f>+VLOOKUP(F28,Participants!$A$1:$F$798,3,FALSE)</f>
        <v>5</v>
      </c>
      <c r="K28" s="66" t="str">
        <f>+VLOOKUP(F28,Participants!$A$1:$G$798,7,FALSE)</f>
        <v>JV BOYS</v>
      </c>
      <c r="L28" s="132">
        <f t="shared" si="0"/>
        <v>26</v>
      </c>
      <c r="M28" s="61"/>
      <c r="N28" s="61">
        <v>29</v>
      </c>
      <c r="O28" s="123">
        <v>5</v>
      </c>
    </row>
    <row r="29" spans="6:15" ht="14.25" customHeight="1" x14ac:dyDescent="0.25">
      <c r="F29" s="94">
        <v>660</v>
      </c>
      <c r="G29" s="66" t="str">
        <f>+VLOOKUP(F29,Participants!$A$1:$F$798,2,FALSE)</f>
        <v>Franceso Papa</v>
      </c>
      <c r="H29" s="66" t="str">
        <f>+VLOOKUP(F29,Participants!$A$1:$F$798,4,FALSE)</f>
        <v>BTA</v>
      </c>
      <c r="I29" s="66" t="str">
        <f>+VLOOKUP(F29,Participants!$A$1:$F$798,5,FALSE)</f>
        <v>M</v>
      </c>
      <c r="J29" s="66">
        <f>+VLOOKUP(F29,Participants!$A$1:$F$798,3,FALSE)</f>
        <v>5</v>
      </c>
      <c r="K29" s="66" t="str">
        <f>+VLOOKUP(F29,Participants!$A$1:$G$798,7,FALSE)</f>
        <v>JV BOYS</v>
      </c>
      <c r="L29" s="132">
        <f t="shared" si="0"/>
        <v>27</v>
      </c>
      <c r="M29" s="66"/>
      <c r="N29" s="122">
        <v>28</v>
      </c>
      <c r="O29" s="123">
        <v>6</v>
      </c>
    </row>
    <row r="30" spans="6:15" ht="14.25" customHeight="1" x14ac:dyDescent="0.25">
      <c r="F30" s="98">
        <v>1615</v>
      </c>
      <c r="G30" s="61" t="str">
        <f>+VLOOKUP(F30,Participants!$A$1:$F$798,2,FALSE)</f>
        <v>Timothy Brown</v>
      </c>
      <c r="H30" s="61" t="str">
        <f>+VLOOKUP(F30,Participants!$A$1:$F$798,4,FALSE)</f>
        <v>SPP</v>
      </c>
      <c r="I30" s="61" t="str">
        <f>+VLOOKUP(F30,Participants!$A$1:$F$798,5,FALSE)</f>
        <v>M</v>
      </c>
      <c r="J30" s="61">
        <f>+VLOOKUP(F30,Participants!$A$1:$F$798,3,FALSE)</f>
        <v>5</v>
      </c>
      <c r="K30" s="66" t="str">
        <f>+VLOOKUP(F30,Participants!$A$1:$G$798,7,FALSE)</f>
        <v>JV BOYS</v>
      </c>
      <c r="L30" s="132">
        <f t="shared" si="0"/>
        <v>28</v>
      </c>
      <c r="M30" s="61"/>
      <c r="N30" s="61">
        <v>20</v>
      </c>
      <c r="O30" s="123">
        <v>9</v>
      </c>
    </row>
    <row r="31" spans="6:15" ht="14.25" customHeight="1" x14ac:dyDescent="0.25">
      <c r="F31" s="98"/>
      <c r="G31" s="61"/>
      <c r="H31" s="61"/>
      <c r="I31" s="61"/>
      <c r="J31" s="61"/>
      <c r="K31" s="66"/>
      <c r="L31" s="124"/>
      <c r="M31" s="61"/>
      <c r="N31" s="61"/>
      <c r="O31" s="123"/>
    </row>
    <row r="32" spans="6:15" ht="14.25" customHeight="1" x14ac:dyDescent="0.25">
      <c r="F32" s="98">
        <v>47</v>
      </c>
      <c r="G32" s="61" t="str">
        <f>+VLOOKUP(F32,Participants!$A$1:$F$798,2,FALSE)</f>
        <v>Charlie Kane</v>
      </c>
      <c r="H32" s="61" t="str">
        <f>+VLOOKUP(F32,Participants!$A$1:$F$798,4,FALSE)</f>
        <v>BFS</v>
      </c>
      <c r="I32" s="61" t="str">
        <f>+VLOOKUP(F32,Participants!$A$1:$F$798,5,FALSE)</f>
        <v>F</v>
      </c>
      <c r="J32" s="61">
        <f>+VLOOKUP(F32,Participants!$A$1:$F$798,3,FALSE)</f>
        <v>5</v>
      </c>
      <c r="K32" s="66" t="str">
        <f>+VLOOKUP(F32,Participants!$A$1:$G$798,7,FALSE)</f>
        <v>JV GIRLS</v>
      </c>
      <c r="L32" s="124">
        <v>1</v>
      </c>
      <c r="M32" s="61">
        <v>10</v>
      </c>
      <c r="N32" s="61">
        <v>70</v>
      </c>
      <c r="O32" s="123">
        <v>6</v>
      </c>
    </row>
    <row r="33" spans="6:15" ht="14.25" customHeight="1" x14ac:dyDescent="0.25">
      <c r="F33" s="94">
        <v>51</v>
      </c>
      <c r="G33" s="66" t="str">
        <f>+VLOOKUP(F33,Participants!$A$1:$F$798,2,FALSE)</f>
        <v>Ella Notte</v>
      </c>
      <c r="H33" s="66" t="str">
        <f>+VLOOKUP(F33,Participants!$A$1:$F$798,4,FALSE)</f>
        <v>BFS</v>
      </c>
      <c r="I33" s="66" t="str">
        <f>+VLOOKUP(F33,Participants!$A$1:$F$798,5,FALSE)</f>
        <v>F</v>
      </c>
      <c r="J33" s="66">
        <f>+VLOOKUP(F33,Participants!$A$1:$F$798,3,FALSE)</f>
        <v>6</v>
      </c>
      <c r="K33" s="66" t="str">
        <f>+VLOOKUP(F33,Participants!$A$1:$G$798,7,FALSE)</f>
        <v>JV GIRLS</v>
      </c>
      <c r="L33" s="132">
        <f>L32+1</f>
        <v>2</v>
      </c>
      <c r="M33" s="66">
        <v>8</v>
      </c>
      <c r="N33" s="122">
        <v>69</v>
      </c>
      <c r="O33" s="123">
        <v>9</v>
      </c>
    </row>
    <row r="34" spans="6:15" ht="14.25" customHeight="1" x14ac:dyDescent="0.25">
      <c r="F34" s="94">
        <v>892</v>
      </c>
      <c r="G34" s="61" t="str">
        <f>+VLOOKUP(F34,Participants!$A$1:$F$798,2,FALSE)</f>
        <v>Alia Trombetta</v>
      </c>
      <c r="H34" s="61" t="str">
        <f>+VLOOKUP(F34,Participants!$A$1:$F$798,4,FALSE)</f>
        <v>GAA</v>
      </c>
      <c r="I34" s="61" t="str">
        <f>+VLOOKUP(F34,Participants!$A$1:$F$798,5,FALSE)</f>
        <v>F</v>
      </c>
      <c r="J34" s="61">
        <f>+VLOOKUP(F34,Participants!$A$1:$F$798,3,FALSE)</f>
        <v>5</v>
      </c>
      <c r="K34" s="66" t="str">
        <f>+VLOOKUP(F34,Participants!$A$1:$G$798,7,FALSE)</f>
        <v>JV GIRLS</v>
      </c>
      <c r="L34" s="132">
        <f t="shared" ref="L34:L48" si="1">L33+1</f>
        <v>3</v>
      </c>
      <c r="M34" s="61">
        <v>6</v>
      </c>
      <c r="N34" s="61">
        <v>59</v>
      </c>
      <c r="O34" s="123">
        <v>7</v>
      </c>
    </row>
    <row r="35" spans="6:15" ht="14.25" customHeight="1" x14ac:dyDescent="0.25">
      <c r="F35" s="98">
        <v>893</v>
      </c>
      <c r="G35" s="66" t="str">
        <f>+VLOOKUP(F35,Participants!$A$1:$F$798,2,FALSE)</f>
        <v>Julia Fuchs</v>
      </c>
      <c r="H35" s="66" t="str">
        <f>+VLOOKUP(F35,Participants!$A$1:$F$798,4,FALSE)</f>
        <v>GAA</v>
      </c>
      <c r="I35" s="66" t="str">
        <f>+VLOOKUP(F35,Participants!$A$1:$F$798,5,FALSE)</f>
        <v>F</v>
      </c>
      <c r="J35" s="66">
        <f>+VLOOKUP(F35,Participants!$A$1:$F$798,3,FALSE)</f>
        <v>6</v>
      </c>
      <c r="K35" s="66" t="str">
        <f>+VLOOKUP(F35,Participants!$A$1:$G$798,7,FALSE)</f>
        <v>JV GIRLS</v>
      </c>
      <c r="L35" s="132">
        <f t="shared" si="1"/>
        <v>4</v>
      </c>
      <c r="M35" s="66">
        <v>5</v>
      </c>
      <c r="N35" s="122">
        <v>55</v>
      </c>
      <c r="O35" s="123">
        <v>9</v>
      </c>
    </row>
    <row r="36" spans="6:15" ht="14.25" customHeight="1" x14ac:dyDescent="0.25">
      <c r="F36" s="94">
        <v>1417</v>
      </c>
      <c r="G36" s="66" t="str">
        <f>+VLOOKUP(F36,Participants!$A$1:$F$798,2,FALSE)</f>
        <v>Violet Price</v>
      </c>
      <c r="H36" s="66" t="str">
        <f>+VLOOKUP(F36,Participants!$A$1:$F$798,4,FALSE)</f>
        <v>SJS</v>
      </c>
      <c r="I36" s="66" t="str">
        <f>+VLOOKUP(F36,Participants!$A$1:$F$798,5,FALSE)</f>
        <v>F</v>
      </c>
      <c r="J36" s="66">
        <f>+VLOOKUP(F36,Participants!$A$1:$F$798,3,FALSE)</f>
        <v>6</v>
      </c>
      <c r="K36" s="66" t="str">
        <f>+VLOOKUP(F36,Participants!$A$1:$G$798,7,FALSE)</f>
        <v>JV GIRLS</v>
      </c>
      <c r="L36" s="132">
        <f t="shared" si="1"/>
        <v>5</v>
      </c>
      <c r="M36" s="66">
        <v>4</v>
      </c>
      <c r="N36" s="122">
        <v>51</v>
      </c>
      <c r="O36" s="123">
        <v>2</v>
      </c>
    </row>
    <row r="37" spans="6:15" ht="14.25" customHeight="1" x14ac:dyDescent="0.25">
      <c r="F37" s="94">
        <v>44</v>
      </c>
      <c r="G37" s="66" t="str">
        <f>+VLOOKUP(F37,Participants!$A$1:$F$798,2,FALSE)</f>
        <v>Mirabella Davison</v>
      </c>
      <c r="H37" s="66" t="str">
        <f>+VLOOKUP(F37,Participants!$A$1:$F$798,4,FALSE)</f>
        <v>BFS</v>
      </c>
      <c r="I37" s="66" t="str">
        <f>+VLOOKUP(F37,Participants!$A$1:$F$798,5,FALSE)</f>
        <v>F</v>
      </c>
      <c r="J37" s="66">
        <f>+VLOOKUP(F37,Participants!$A$1:$F$798,3,FALSE)</f>
        <v>5</v>
      </c>
      <c r="K37" s="66" t="str">
        <f>+VLOOKUP(F37,Participants!$A$1:$G$798,7,FALSE)</f>
        <v>JV GIRLS</v>
      </c>
      <c r="L37" s="132">
        <f t="shared" si="1"/>
        <v>6</v>
      </c>
      <c r="M37" s="66">
        <v>3</v>
      </c>
      <c r="N37" s="122">
        <v>48</v>
      </c>
      <c r="O37" s="123">
        <v>8</v>
      </c>
    </row>
    <row r="38" spans="6:15" ht="14.25" customHeight="1" x14ac:dyDescent="0.25">
      <c r="F38" s="94">
        <v>667</v>
      </c>
      <c r="G38" s="66" t="str">
        <f>+VLOOKUP(F38,Participants!$A$1:$F$798,2,FALSE)</f>
        <v>Allie Scheerbaum</v>
      </c>
      <c r="H38" s="66" t="str">
        <f>+VLOOKUP(F38,Participants!$A$1:$F$798,4,FALSE)</f>
        <v>BTA</v>
      </c>
      <c r="I38" s="66" t="str">
        <f>+VLOOKUP(F38,Participants!$A$1:$F$798,5,FALSE)</f>
        <v>F</v>
      </c>
      <c r="J38" s="66">
        <f>+VLOOKUP(F38,Participants!$A$1:$F$798,3,FALSE)</f>
        <v>6</v>
      </c>
      <c r="K38" s="66" t="str">
        <f>+VLOOKUP(F38,Participants!$A$1:$G$798,7,FALSE)</f>
        <v>JV GIRLS</v>
      </c>
      <c r="L38" s="132">
        <f t="shared" si="1"/>
        <v>7</v>
      </c>
      <c r="M38" s="66">
        <v>2</v>
      </c>
      <c r="N38" s="122">
        <v>45</v>
      </c>
      <c r="O38" s="123">
        <v>6</v>
      </c>
    </row>
    <row r="39" spans="6:15" ht="14.25" customHeight="1" x14ac:dyDescent="0.25">
      <c r="F39" s="98">
        <v>638</v>
      </c>
      <c r="G39" s="61" t="str">
        <f>+VLOOKUP(F39,Participants!$A$1:$F$798,2,FALSE)</f>
        <v>Madelyn Miklavic</v>
      </c>
      <c r="H39" s="61" t="str">
        <f>+VLOOKUP(F39,Participants!$A$1:$F$798,4,FALSE)</f>
        <v>BCS</v>
      </c>
      <c r="I39" s="61" t="str">
        <f>+VLOOKUP(F39,Participants!$A$1:$F$798,5,FALSE)</f>
        <v>F</v>
      </c>
      <c r="J39" s="61">
        <f>+VLOOKUP(F39,Participants!$A$1:$F$798,3,FALSE)</f>
        <v>6</v>
      </c>
      <c r="K39" s="66" t="str">
        <f>+VLOOKUP(F39,Participants!$A$1:$G$798,7,FALSE)</f>
        <v>JV GIRLS</v>
      </c>
      <c r="L39" s="132">
        <f t="shared" si="1"/>
        <v>8</v>
      </c>
      <c r="M39" s="61">
        <v>1</v>
      </c>
      <c r="N39" s="61">
        <v>43</v>
      </c>
      <c r="O39" s="123">
        <v>5</v>
      </c>
    </row>
    <row r="40" spans="6:15" ht="14.25" customHeight="1" x14ac:dyDescent="0.25">
      <c r="F40" s="94">
        <v>637</v>
      </c>
      <c r="G40" s="66" t="str">
        <f>+VLOOKUP(F40,Participants!$A$1:$F$798,2,FALSE)</f>
        <v>Olivia Yeager</v>
      </c>
      <c r="H40" s="66" t="str">
        <f>+VLOOKUP(F40,Participants!$A$1:$F$798,4,FALSE)</f>
        <v>BCS</v>
      </c>
      <c r="I40" s="66" t="str">
        <f>+VLOOKUP(F40,Participants!$A$1:$F$798,5,FALSE)</f>
        <v>F</v>
      </c>
      <c r="J40" s="66">
        <f>+VLOOKUP(F40,Participants!$A$1:$F$798,3,FALSE)</f>
        <v>5</v>
      </c>
      <c r="K40" s="66" t="str">
        <f>+VLOOKUP(F40,Participants!$A$1:$G$798,7,FALSE)</f>
        <v>JV GIRLS</v>
      </c>
      <c r="L40" s="132">
        <f t="shared" si="1"/>
        <v>9</v>
      </c>
      <c r="M40" s="66"/>
      <c r="N40" s="122">
        <v>43</v>
      </c>
      <c r="O40" s="123">
        <v>0</v>
      </c>
    </row>
    <row r="41" spans="6:15" ht="14.25" customHeight="1" x14ac:dyDescent="0.25">
      <c r="F41" s="94">
        <v>662</v>
      </c>
      <c r="G41" s="66" t="str">
        <f>+VLOOKUP(F41,Participants!$A$1:$F$798,2,FALSE)</f>
        <v>Jaidlyn Megill</v>
      </c>
      <c r="H41" s="66" t="str">
        <f>+VLOOKUP(F41,Participants!$A$1:$F$798,4,FALSE)</f>
        <v>BTA</v>
      </c>
      <c r="I41" s="66" t="str">
        <f>+VLOOKUP(F41,Participants!$A$1:$F$798,5,FALSE)</f>
        <v>F</v>
      </c>
      <c r="J41" s="66">
        <f>+VLOOKUP(F41,Participants!$A$1:$F$798,3,FALSE)</f>
        <v>5</v>
      </c>
      <c r="K41" s="66" t="str">
        <f>+VLOOKUP(F41,Participants!$A$1:$G$798,7,FALSE)</f>
        <v>JV GIRLS</v>
      </c>
      <c r="L41" s="132">
        <f t="shared" si="1"/>
        <v>10</v>
      </c>
      <c r="M41" s="66"/>
      <c r="N41" s="122">
        <v>42</v>
      </c>
      <c r="O41" s="123">
        <v>1</v>
      </c>
    </row>
    <row r="42" spans="6:15" ht="14.25" customHeight="1" x14ac:dyDescent="0.25">
      <c r="F42" s="94">
        <v>890</v>
      </c>
      <c r="G42" s="61" t="str">
        <f>+VLOOKUP(F42,Participants!$A$1:$F$798,2,FALSE)</f>
        <v>Anna Cerchiaro</v>
      </c>
      <c r="H42" s="61" t="str">
        <f>+VLOOKUP(F42,Participants!$A$1:$F$798,4,FALSE)</f>
        <v>GAA</v>
      </c>
      <c r="I42" s="61" t="str">
        <f>+VLOOKUP(F42,Participants!$A$1:$F$798,5,FALSE)</f>
        <v>F</v>
      </c>
      <c r="J42" s="61">
        <f>+VLOOKUP(F42,Participants!$A$1:$F$798,3,FALSE)</f>
        <v>5</v>
      </c>
      <c r="K42" s="66" t="str">
        <f>+VLOOKUP(F42,Participants!$A$1:$G$798,7,FALSE)</f>
        <v>JV GIRLS</v>
      </c>
      <c r="L42" s="132">
        <f t="shared" si="1"/>
        <v>11</v>
      </c>
      <c r="M42" s="61"/>
      <c r="N42" s="61">
        <v>35</v>
      </c>
      <c r="O42" s="123">
        <v>11</v>
      </c>
    </row>
    <row r="43" spans="6:15" ht="14.25" customHeight="1" x14ac:dyDescent="0.25">
      <c r="F43" s="98">
        <v>1620</v>
      </c>
      <c r="G43" s="61" t="str">
        <f>+VLOOKUP(F43,Participants!$A$1:$F$798,2,FALSE)</f>
        <v>Mary Peluso</v>
      </c>
      <c r="H43" s="61" t="str">
        <f>+VLOOKUP(F43,Participants!$A$1:$F$798,4,FALSE)</f>
        <v>SPP</v>
      </c>
      <c r="I43" s="61" t="str">
        <f>+VLOOKUP(F43,Participants!$A$1:$F$798,5,FALSE)</f>
        <v>F</v>
      </c>
      <c r="J43" s="61">
        <f>+VLOOKUP(F43,Participants!$A$1:$F$798,3,FALSE)</f>
        <v>5</v>
      </c>
      <c r="K43" s="66" t="str">
        <f>+VLOOKUP(F43,Participants!$A$1:$G$798,7,FALSE)</f>
        <v>JV GIRLS</v>
      </c>
      <c r="L43" s="132">
        <f t="shared" si="1"/>
        <v>12</v>
      </c>
      <c r="M43" s="61"/>
      <c r="N43" s="61">
        <v>32</v>
      </c>
      <c r="O43" s="123">
        <v>3</v>
      </c>
    </row>
    <row r="44" spans="6:15" ht="14.25" customHeight="1" x14ac:dyDescent="0.25">
      <c r="F44" s="98">
        <v>889</v>
      </c>
      <c r="G44" s="66" t="str">
        <f>+VLOOKUP(F44,Participants!$A$1:$F$798,2,FALSE)</f>
        <v>Regan Barry</v>
      </c>
      <c r="H44" s="66" t="str">
        <f>+VLOOKUP(F44,Participants!$A$1:$F$798,4,FALSE)</f>
        <v>GAA</v>
      </c>
      <c r="I44" s="66" t="str">
        <f>+VLOOKUP(F44,Participants!$A$1:$F$798,5,FALSE)</f>
        <v>F</v>
      </c>
      <c r="J44" s="66">
        <f>+VLOOKUP(F44,Participants!$A$1:$F$798,3,FALSE)</f>
        <v>5</v>
      </c>
      <c r="K44" s="66" t="str">
        <f>+VLOOKUP(F44,Participants!$A$1:$G$798,7,FALSE)</f>
        <v>JV GIRLS</v>
      </c>
      <c r="L44" s="132">
        <f t="shared" si="1"/>
        <v>13</v>
      </c>
      <c r="M44" s="66"/>
      <c r="N44" s="122">
        <v>32</v>
      </c>
      <c r="O44" s="123">
        <v>0</v>
      </c>
    </row>
    <row r="45" spans="6:15" ht="14.25" customHeight="1" x14ac:dyDescent="0.25">
      <c r="F45" s="98">
        <v>891</v>
      </c>
      <c r="G45" s="66" t="str">
        <f>+VLOOKUP(F45,Participants!$A$1:$F$798,2,FALSE)</f>
        <v>Alaina Piaggesi</v>
      </c>
      <c r="H45" s="66" t="str">
        <f>+VLOOKUP(F45,Participants!$A$1:$F$798,4,FALSE)</f>
        <v>GAA</v>
      </c>
      <c r="I45" s="66" t="str">
        <f>+VLOOKUP(F45,Participants!$A$1:$F$798,5,FALSE)</f>
        <v>F</v>
      </c>
      <c r="J45" s="66">
        <f>+VLOOKUP(F45,Participants!$A$1:$F$798,3,FALSE)</f>
        <v>5</v>
      </c>
      <c r="K45" s="66" t="str">
        <f>+VLOOKUP(F45,Participants!$A$1:$G$798,7,FALSE)</f>
        <v>JV GIRLS</v>
      </c>
      <c r="L45" s="132">
        <f t="shared" si="1"/>
        <v>14</v>
      </c>
      <c r="M45" s="66"/>
      <c r="N45" s="122">
        <v>31</v>
      </c>
      <c r="O45" s="123">
        <v>8</v>
      </c>
    </row>
    <row r="46" spans="6:15" ht="14.25" customHeight="1" x14ac:dyDescent="0.25">
      <c r="F46" s="98">
        <v>955</v>
      </c>
      <c r="G46" s="61" t="str">
        <f>+VLOOKUP(F46,Participants!$A$1:$F$798,2,FALSE)</f>
        <v>GRACE MCCLELLAND</v>
      </c>
      <c r="H46" s="61" t="str">
        <f>+VLOOKUP(F46,Participants!$A$1:$F$798,4,FALSE)</f>
        <v>HCA</v>
      </c>
      <c r="I46" s="61" t="str">
        <f>+VLOOKUP(F46,Participants!$A$1:$F$798,5,FALSE)</f>
        <v>F</v>
      </c>
      <c r="J46" s="61">
        <f>+VLOOKUP(F46,Participants!$A$1:$F$798,3,FALSE)</f>
        <v>6</v>
      </c>
      <c r="K46" s="66" t="str">
        <f>+VLOOKUP(F46,Participants!$A$1:$G$798,7,FALSE)</f>
        <v>JV GIRLS</v>
      </c>
      <c r="L46" s="132">
        <f t="shared" si="1"/>
        <v>15</v>
      </c>
      <c r="M46" s="61"/>
      <c r="N46" s="61">
        <v>27</v>
      </c>
      <c r="O46" s="123">
        <v>6</v>
      </c>
    </row>
    <row r="47" spans="6:15" ht="14.25" customHeight="1" x14ac:dyDescent="0.25">
      <c r="F47" s="98">
        <v>663</v>
      </c>
      <c r="G47" s="61" t="str">
        <f>+VLOOKUP(F47,Participants!$A$1:$F$798,2,FALSE)</f>
        <v>Katalina Barnett</v>
      </c>
      <c r="H47" s="61" t="str">
        <f>+VLOOKUP(F47,Participants!$A$1:$F$798,4,FALSE)</f>
        <v>BTA</v>
      </c>
      <c r="I47" s="61" t="str">
        <f>+VLOOKUP(F47,Participants!$A$1:$F$798,5,FALSE)</f>
        <v>F</v>
      </c>
      <c r="J47" s="61">
        <f>+VLOOKUP(F47,Participants!$A$1:$F$798,3,FALSE)</f>
        <v>5</v>
      </c>
      <c r="K47" s="66" t="str">
        <f>+VLOOKUP(F47,Participants!$A$1:$G$798,7,FALSE)</f>
        <v>JV GIRLS</v>
      </c>
      <c r="L47" s="132">
        <f t="shared" si="1"/>
        <v>16</v>
      </c>
      <c r="M47" s="61"/>
      <c r="N47" s="61">
        <v>23</v>
      </c>
      <c r="O47" s="123">
        <v>5</v>
      </c>
    </row>
    <row r="48" spans="6:15" ht="14.25" customHeight="1" x14ac:dyDescent="0.25">
      <c r="F48" s="94">
        <v>898</v>
      </c>
      <c r="G48" s="61" t="str">
        <f>+VLOOKUP(F48,Participants!$A$1:$F$798,2,FALSE)</f>
        <v>Sara Stickman</v>
      </c>
      <c r="H48" s="61" t="str">
        <f>+VLOOKUP(F48,Participants!$A$1:$F$798,4,FALSE)</f>
        <v>GAA</v>
      </c>
      <c r="I48" s="61" t="str">
        <f>+VLOOKUP(F48,Participants!$A$1:$F$798,5,FALSE)</f>
        <v>F</v>
      </c>
      <c r="J48" s="61">
        <f>+VLOOKUP(F48,Participants!$A$1:$F$798,3,FALSE)</f>
        <v>6</v>
      </c>
      <c r="K48" s="66" t="str">
        <f>+VLOOKUP(F48,Participants!$A$1:$G$798,7,FALSE)</f>
        <v>JV GIRLS</v>
      </c>
      <c r="L48" s="132">
        <f t="shared" si="1"/>
        <v>17</v>
      </c>
      <c r="M48" s="61"/>
      <c r="N48" s="61">
        <v>22</v>
      </c>
      <c r="O48" s="123">
        <v>4</v>
      </c>
    </row>
    <row r="49" spans="6:15" ht="14.25" customHeight="1" x14ac:dyDescent="0.25">
      <c r="F49" s="94"/>
      <c r="G49" s="61"/>
      <c r="H49" s="61"/>
      <c r="I49" s="61"/>
      <c r="J49" s="61"/>
      <c r="K49" s="66"/>
      <c r="L49" s="95"/>
      <c r="M49" s="61"/>
      <c r="N49" s="61"/>
      <c r="O49" s="123"/>
    </row>
    <row r="50" spans="6:15" ht="14.25" customHeight="1" x14ac:dyDescent="0.25">
      <c r="F50" s="94">
        <v>639</v>
      </c>
      <c r="G50" s="66" t="str">
        <f>+VLOOKUP(F50,Participants!$A$1:$F$798,2,FALSE)</f>
        <v>Tommy Edwards</v>
      </c>
      <c r="H50" s="66" t="str">
        <f>+VLOOKUP(F50,Participants!$A$1:$F$798,4,FALSE)</f>
        <v>BCS</v>
      </c>
      <c r="I50" s="66" t="str">
        <f>+VLOOKUP(F50,Participants!$A$1:$F$798,5,FALSE)</f>
        <v>M</v>
      </c>
      <c r="J50" s="66">
        <f>+VLOOKUP(F50,Participants!$A$1:$F$798,3,FALSE)</f>
        <v>8</v>
      </c>
      <c r="K50" s="66" t="str">
        <f>+VLOOKUP(F50,Participants!$A$1:$G$798,7,FALSE)</f>
        <v>VARSITY BOYS</v>
      </c>
      <c r="L50" s="132">
        <v>1</v>
      </c>
      <c r="M50" s="66">
        <v>10</v>
      </c>
      <c r="N50" s="122">
        <v>91</v>
      </c>
      <c r="O50" s="123">
        <v>7</v>
      </c>
    </row>
    <row r="51" spans="6:15" ht="14.25" customHeight="1" x14ac:dyDescent="0.25">
      <c r="F51" s="94">
        <v>641</v>
      </c>
      <c r="G51" s="66" t="str">
        <f>+VLOOKUP(F51,Participants!$A$1:$F$798,2,FALSE)</f>
        <v>Derek Ricciardella</v>
      </c>
      <c r="H51" s="66" t="str">
        <f>+VLOOKUP(F51,Participants!$A$1:$F$798,4,FALSE)</f>
        <v>BCS</v>
      </c>
      <c r="I51" s="66" t="str">
        <f>+VLOOKUP(F51,Participants!$A$1:$F$798,5,FALSE)</f>
        <v>M</v>
      </c>
      <c r="J51" s="66">
        <f>+VLOOKUP(F51,Participants!$A$1:$F$798,3,FALSE)</f>
        <v>8</v>
      </c>
      <c r="K51" s="66" t="str">
        <f>+VLOOKUP(F51,Participants!$A$1:$G$798,7,FALSE)</f>
        <v>VARSITY BOYS</v>
      </c>
      <c r="L51" s="95">
        <f>L50+1</f>
        <v>2</v>
      </c>
      <c r="M51" s="66">
        <v>8</v>
      </c>
      <c r="N51" s="122">
        <v>90</v>
      </c>
      <c r="O51" s="123">
        <v>4</v>
      </c>
    </row>
    <row r="52" spans="6:15" ht="14.25" customHeight="1" x14ac:dyDescent="0.25">
      <c r="F52" s="94">
        <v>960</v>
      </c>
      <c r="G52" s="66" t="str">
        <f>+VLOOKUP(F52,Participants!$A$1:$F$798,2,FALSE)</f>
        <v>WILLIE MAHONY</v>
      </c>
      <c r="H52" s="66" t="str">
        <f>+VLOOKUP(F52,Participants!$A$1:$F$798,4,FALSE)</f>
        <v>HCA</v>
      </c>
      <c r="I52" s="66" t="str">
        <f>+VLOOKUP(F52,Participants!$A$1:$F$798,5,FALSE)</f>
        <v>M</v>
      </c>
      <c r="J52" s="66">
        <f>+VLOOKUP(F52,Participants!$A$1:$F$798,3,FALSE)</f>
        <v>8</v>
      </c>
      <c r="K52" s="66" t="str">
        <f>+VLOOKUP(F52,Participants!$A$1:$G$798,7,FALSE)</f>
        <v>VARSITY BOYS</v>
      </c>
      <c r="L52" s="95">
        <f t="shared" ref="L52:L71" si="2">L51+1</f>
        <v>3</v>
      </c>
      <c r="M52" s="66">
        <v>6</v>
      </c>
      <c r="N52" s="122">
        <v>81</v>
      </c>
      <c r="O52" s="123">
        <v>6</v>
      </c>
    </row>
    <row r="53" spans="6:15" ht="14.25" customHeight="1" x14ac:dyDescent="0.25">
      <c r="F53" s="98">
        <v>640</v>
      </c>
      <c r="G53" s="61" t="str">
        <f>+VLOOKUP(F53,Participants!$A$1:$F$798,2,FALSE)</f>
        <v>Theodore Miller</v>
      </c>
      <c r="H53" s="61" t="str">
        <f>+VLOOKUP(F53,Participants!$A$1:$F$798,4,FALSE)</f>
        <v>BCS</v>
      </c>
      <c r="I53" s="61" t="str">
        <f>+VLOOKUP(F53,Participants!$A$1:$F$798,5,FALSE)</f>
        <v>M</v>
      </c>
      <c r="J53" s="61">
        <f>+VLOOKUP(F53,Participants!$A$1:$F$798,3,FALSE)</f>
        <v>8</v>
      </c>
      <c r="K53" s="66" t="str">
        <f>+VLOOKUP(F53,Participants!$A$1:$G$798,7,FALSE)</f>
        <v>VARSITY BOYS</v>
      </c>
      <c r="L53" s="95">
        <f t="shared" si="2"/>
        <v>4</v>
      </c>
      <c r="M53" s="61">
        <v>4.5</v>
      </c>
      <c r="N53" s="61">
        <v>78</v>
      </c>
      <c r="O53" s="123">
        <v>8</v>
      </c>
    </row>
    <row r="54" spans="6:15" ht="14.25" customHeight="1" x14ac:dyDescent="0.25">
      <c r="F54" s="98">
        <v>963</v>
      </c>
      <c r="G54" s="61" t="str">
        <f>+VLOOKUP(F54,Participants!$A$1:$F$798,2,FALSE)</f>
        <v>SANTINO STUDENY</v>
      </c>
      <c r="H54" s="61" t="str">
        <f>+VLOOKUP(F54,Participants!$A$1:$F$798,4,FALSE)</f>
        <v>HCA</v>
      </c>
      <c r="I54" s="61" t="str">
        <f>+VLOOKUP(F54,Participants!$A$1:$F$798,5,FALSE)</f>
        <v>M</v>
      </c>
      <c r="J54" s="61">
        <f>+VLOOKUP(F54,Participants!$A$1:$F$798,3,FALSE)</f>
        <v>8</v>
      </c>
      <c r="K54" s="66" t="str">
        <f>+VLOOKUP(F54,Participants!$A$1:$G$798,7,FALSE)</f>
        <v>VARSITY BOYS</v>
      </c>
      <c r="L54" s="95">
        <f t="shared" si="2"/>
        <v>5</v>
      </c>
      <c r="M54" s="61">
        <v>4.5</v>
      </c>
      <c r="N54" s="61">
        <v>78</v>
      </c>
      <c r="O54" s="123">
        <v>8</v>
      </c>
    </row>
    <row r="55" spans="6:15" ht="14.25" customHeight="1" x14ac:dyDescent="0.25">
      <c r="F55" s="94">
        <v>674</v>
      </c>
      <c r="G55" s="66" t="str">
        <f>+VLOOKUP(F55,Participants!$A$1:$F$798,2,FALSE)</f>
        <v>Colin Miller</v>
      </c>
      <c r="H55" s="66" t="str">
        <f>+VLOOKUP(F55,Participants!$A$1:$F$798,4,FALSE)</f>
        <v>BTA</v>
      </c>
      <c r="I55" s="66" t="str">
        <f>+VLOOKUP(F55,Participants!$A$1:$F$798,5,FALSE)</f>
        <v>M</v>
      </c>
      <c r="J55" s="66">
        <f>+VLOOKUP(F55,Participants!$A$1:$F$798,3,FALSE)</f>
        <v>8</v>
      </c>
      <c r="K55" s="66" t="str">
        <f>+VLOOKUP(F55,Participants!$A$1:$G$798,7,FALSE)</f>
        <v>VARSITY BOYS</v>
      </c>
      <c r="L55" s="95">
        <f t="shared" si="2"/>
        <v>6</v>
      </c>
      <c r="M55" s="66">
        <v>3</v>
      </c>
      <c r="N55" s="122">
        <v>75</v>
      </c>
      <c r="O55" s="123">
        <v>4</v>
      </c>
    </row>
    <row r="56" spans="6:15" ht="14.25" customHeight="1" x14ac:dyDescent="0.25">
      <c r="F56" s="98">
        <v>63</v>
      </c>
      <c r="G56" s="61" t="str">
        <f>+VLOOKUP(F56,Participants!$A$1:$F$798,2,FALSE)</f>
        <v>Isaiah Thomas</v>
      </c>
      <c r="H56" s="61" t="str">
        <f>+VLOOKUP(F56,Participants!$A$1:$F$798,4,FALSE)</f>
        <v>BFS</v>
      </c>
      <c r="I56" s="61" t="str">
        <f>+VLOOKUP(F56,Participants!$A$1:$F$798,5,FALSE)</f>
        <v>M</v>
      </c>
      <c r="J56" s="61">
        <f>+VLOOKUP(F56,Participants!$A$1:$F$798,3,FALSE)</f>
        <v>8</v>
      </c>
      <c r="K56" s="66" t="str">
        <f>+VLOOKUP(F56,Participants!$A$1:$G$798,7,FALSE)</f>
        <v>VARSITY BOYS</v>
      </c>
      <c r="L56" s="95">
        <f t="shared" si="2"/>
        <v>7</v>
      </c>
      <c r="M56" s="61">
        <v>2</v>
      </c>
      <c r="N56" s="61">
        <v>73</v>
      </c>
      <c r="O56" s="123">
        <v>8</v>
      </c>
    </row>
    <row r="57" spans="6:15" ht="14.25" customHeight="1" x14ac:dyDescent="0.25">
      <c r="F57" s="94">
        <v>904</v>
      </c>
      <c r="G57" s="66" t="str">
        <f>+VLOOKUP(F57,Participants!$A$1:$F$798,2,FALSE)</f>
        <v>Grady Molinero</v>
      </c>
      <c r="H57" s="66" t="str">
        <f>+VLOOKUP(F57,Participants!$A$1:$F$798,4,FALSE)</f>
        <v>GAA</v>
      </c>
      <c r="I57" s="66" t="str">
        <f>+VLOOKUP(F57,Participants!$A$1:$F$798,5,FALSE)</f>
        <v>M</v>
      </c>
      <c r="J57" s="66">
        <f>+VLOOKUP(F57,Participants!$A$1:$F$798,3,FALSE)</f>
        <v>7</v>
      </c>
      <c r="K57" s="66" t="str">
        <f>+VLOOKUP(F57,Participants!$A$1:$G$798,7,FALSE)</f>
        <v>VARSITY BOYS</v>
      </c>
      <c r="L57" s="95">
        <f t="shared" si="2"/>
        <v>8</v>
      </c>
      <c r="M57" s="66">
        <v>1</v>
      </c>
      <c r="N57" s="122">
        <v>66</v>
      </c>
      <c r="O57" s="123">
        <v>7</v>
      </c>
    </row>
    <row r="58" spans="6:15" ht="14.25" customHeight="1" x14ac:dyDescent="0.25">
      <c r="F58" s="94">
        <v>64</v>
      </c>
      <c r="G58" s="66" t="str">
        <f>+VLOOKUP(F58,Participants!$A$1:$F$798,2,FALSE)</f>
        <v>Eric Wheeler</v>
      </c>
      <c r="H58" s="66" t="str">
        <f>+VLOOKUP(F58,Participants!$A$1:$F$798,4,FALSE)</f>
        <v>BFS</v>
      </c>
      <c r="I58" s="66" t="str">
        <f>+VLOOKUP(F58,Participants!$A$1:$F$798,5,FALSE)</f>
        <v>M</v>
      </c>
      <c r="J58" s="66">
        <f>+VLOOKUP(F58,Participants!$A$1:$F$798,3,FALSE)</f>
        <v>8</v>
      </c>
      <c r="K58" s="66" t="str">
        <f>+VLOOKUP(F58,Participants!$A$1:$G$798,7,FALSE)</f>
        <v>VARSITY BOYS</v>
      </c>
      <c r="L58" s="95">
        <f t="shared" si="2"/>
        <v>9</v>
      </c>
      <c r="M58" s="66"/>
      <c r="N58" s="122">
        <v>61</v>
      </c>
      <c r="O58" s="123">
        <v>2</v>
      </c>
    </row>
    <row r="59" spans="6:15" ht="14.25" customHeight="1" x14ac:dyDescent="0.25">
      <c r="F59" s="94">
        <v>1282</v>
      </c>
      <c r="G59" s="66" t="str">
        <f>+VLOOKUP(F59,Participants!$A$1:$F$798,2,FALSE)</f>
        <v>Maximus  Rossmiller</v>
      </c>
      <c r="H59" s="66" t="str">
        <f>+VLOOKUP(F59,Participants!$A$1:$F$798,4,FALSE)</f>
        <v>NCA</v>
      </c>
      <c r="I59" s="66" t="str">
        <f>+VLOOKUP(F59,Participants!$A$1:$F$798,5,FALSE)</f>
        <v>M</v>
      </c>
      <c r="J59" s="66">
        <f>+VLOOKUP(F59,Participants!$A$1:$F$798,3,FALSE)</f>
        <v>7</v>
      </c>
      <c r="K59" s="66" t="str">
        <f>+VLOOKUP(F59,Participants!$A$1:$G$798,7,FALSE)</f>
        <v>VARSITY BOYS</v>
      </c>
      <c r="L59" s="95">
        <f t="shared" si="2"/>
        <v>10</v>
      </c>
      <c r="M59" s="66"/>
      <c r="N59" s="122">
        <v>58</v>
      </c>
      <c r="O59" s="123">
        <v>3</v>
      </c>
    </row>
    <row r="60" spans="6:15" ht="14.25" customHeight="1" x14ac:dyDescent="0.25">
      <c r="F60" s="98">
        <v>906</v>
      </c>
      <c r="G60" s="61" t="str">
        <f>+VLOOKUP(F60,Participants!$A$1:$F$798,2,FALSE)</f>
        <v>Dylan Ford</v>
      </c>
      <c r="H60" s="61" t="str">
        <f>+VLOOKUP(F60,Participants!$A$1:$F$798,4,FALSE)</f>
        <v>GAA</v>
      </c>
      <c r="I60" s="61" t="str">
        <f>+VLOOKUP(F60,Participants!$A$1:$F$798,5,FALSE)</f>
        <v>M</v>
      </c>
      <c r="J60" s="61">
        <f>+VLOOKUP(F60,Participants!$A$1:$F$798,3,FALSE)</f>
        <v>8</v>
      </c>
      <c r="K60" s="66" t="str">
        <f>+VLOOKUP(F60,Participants!$A$1:$G$798,7,FALSE)</f>
        <v>VARSITY BOYS</v>
      </c>
      <c r="L60" s="95">
        <f t="shared" si="2"/>
        <v>11</v>
      </c>
      <c r="M60" s="61"/>
      <c r="N60" s="61">
        <v>54</v>
      </c>
      <c r="O60" s="123">
        <v>1</v>
      </c>
    </row>
    <row r="61" spans="6:15" ht="14.25" customHeight="1" x14ac:dyDescent="0.25">
      <c r="F61" s="94">
        <v>909</v>
      </c>
      <c r="G61" s="66" t="str">
        <f>+VLOOKUP(F61,Participants!$A$1:$F$798,2,FALSE)</f>
        <v>Simon Mitch</v>
      </c>
      <c r="H61" s="66" t="str">
        <f>+VLOOKUP(F61,Participants!$A$1:$F$798,4,FALSE)</f>
        <v>GAA</v>
      </c>
      <c r="I61" s="66" t="str">
        <f>+VLOOKUP(F61,Participants!$A$1:$F$798,5,FALSE)</f>
        <v>M</v>
      </c>
      <c r="J61" s="66">
        <f>+VLOOKUP(F61,Participants!$A$1:$F$798,3,FALSE)</f>
        <v>8</v>
      </c>
      <c r="K61" s="66" t="str">
        <f>+VLOOKUP(F61,Participants!$A$1:$G$798,7,FALSE)</f>
        <v>VARSITY BOYS</v>
      </c>
      <c r="L61" s="95">
        <f t="shared" si="2"/>
        <v>12</v>
      </c>
      <c r="M61" s="66"/>
      <c r="N61" s="122">
        <v>50</v>
      </c>
      <c r="O61" s="123">
        <v>8</v>
      </c>
    </row>
    <row r="62" spans="6:15" ht="14.25" customHeight="1" x14ac:dyDescent="0.25">
      <c r="F62" s="98">
        <v>1281</v>
      </c>
      <c r="G62" s="61" t="str">
        <f>+VLOOKUP(F62,Participants!$A$1:$F$798,2,FALSE)</f>
        <v>Brayden  Bane</v>
      </c>
      <c r="H62" s="61" t="str">
        <f>+VLOOKUP(F62,Participants!$A$1:$F$798,4,FALSE)</f>
        <v>NCA</v>
      </c>
      <c r="I62" s="61" t="str">
        <f>+VLOOKUP(F62,Participants!$A$1:$F$798,5,FALSE)</f>
        <v>M</v>
      </c>
      <c r="J62" s="61">
        <f>+VLOOKUP(F62,Participants!$A$1:$F$798,3,FALSE)</f>
        <v>7</v>
      </c>
      <c r="K62" s="66" t="str">
        <f>+VLOOKUP(F62,Participants!$A$1:$G$798,7,FALSE)</f>
        <v>VARSITY BOYS</v>
      </c>
      <c r="L62" s="95">
        <f t="shared" si="2"/>
        <v>13</v>
      </c>
      <c r="M62" s="61"/>
      <c r="N62" s="61">
        <v>50</v>
      </c>
      <c r="O62" s="123">
        <v>7</v>
      </c>
    </row>
    <row r="63" spans="6:15" ht="14.25" customHeight="1" x14ac:dyDescent="0.25">
      <c r="F63" s="94">
        <v>1622</v>
      </c>
      <c r="G63" s="66" t="str">
        <f>+VLOOKUP(F63,Participants!$A$1:$F$798,2,FALSE)</f>
        <v>Luke Martin</v>
      </c>
      <c r="H63" s="66" t="str">
        <f>+VLOOKUP(F63,Participants!$A$1:$F$798,4,FALSE)</f>
        <v>SPP</v>
      </c>
      <c r="I63" s="66" t="str">
        <f>+VLOOKUP(F63,Participants!$A$1:$F$798,5,FALSE)</f>
        <v>M</v>
      </c>
      <c r="J63" s="66">
        <f>+VLOOKUP(F63,Participants!$A$1:$F$798,3,FALSE)</f>
        <v>7</v>
      </c>
      <c r="K63" s="66" t="str">
        <f>+VLOOKUP(F63,Participants!$A$1:$G$798,7,FALSE)</f>
        <v>VARSITY BOYS</v>
      </c>
      <c r="L63" s="95">
        <f t="shared" si="2"/>
        <v>14</v>
      </c>
      <c r="M63" s="66"/>
      <c r="N63" s="122">
        <v>46</v>
      </c>
      <c r="O63" s="123">
        <v>11</v>
      </c>
    </row>
    <row r="64" spans="6:15" ht="14.25" customHeight="1" x14ac:dyDescent="0.25">
      <c r="F64" s="98">
        <v>55</v>
      </c>
      <c r="G64" s="61" t="str">
        <f>+VLOOKUP(F64,Participants!$A$1:$F$798,2,FALSE)</f>
        <v>Hudson Feeney</v>
      </c>
      <c r="H64" s="61" t="str">
        <f>+VLOOKUP(F64,Participants!$A$1:$F$798,4,FALSE)</f>
        <v>BFS</v>
      </c>
      <c r="I64" s="61" t="str">
        <f>+VLOOKUP(F64,Participants!$A$1:$F$798,5,FALSE)</f>
        <v>M</v>
      </c>
      <c r="J64" s="61">
        <f>+VLOOKUP(F64,Participants!$A$1:$F$798,3,FALSE)</f>
        <v>7</v>
      </c>
      <c r="K64" s="66" t="str">
        <f>+VLOOKUP(F64,Participants!$A$1:$G$798,7,FALSE)</f>
        <v>VARSITY BOYS</v>
      </c>
      <c r="L64" s="95">
        <f t="shared" si="2"/>
        <v>15</v>
      </c>
      <c r="M64" s="61"/>
      <c r="N64" s="61">
        <v>45</v>
      </c>
      <c r="O64" s="123">
        <v>4</v>
      </c>
    </row>
    <row r="65" spans="6:15" ht="14.25" customHeight="1" x14ac:dyDescent="0.25">
      <c r="F65" s="98">
        <v>675</v>
      </c>
      <c r="G65" s="61" t="str">
        <f>+VLOOKUP(F65,Participants!$A$1:$F$798,2,FALSE)</f>
        <v>Connor Little</v>
      </c>
      <c r="H65" s="61" t="str">
        <f>+VLOOKUP(F65,Participants!$A$1:$F$798,4,FALSE)</f>
        <v>BTA</v>
      </c>
      <c r="I65" s="61" t="str">
        <f>+VLOOKUP(F65,Participants!$A$1:$F$798,5,FALSE)</f>
        <v>M</v>
      </c>
      <c r="J65" s="61">
        <f>+VLOOKUP(F65,Participants!$A$1:$F$798,3,FALSE)</f>
        <v>8</v>
      </c>
      <c r="K65" s="66" t="str">
        <f>+VLOOKUP(F65,Participants!$A$1:$G$798,7,FALSE)</f>
        <v>VARSITY BOYS</v>
      </c>
      <c r="L65" s="95">
        <f t="shared" si="2"/>
        <v>16</v>
      </c>
      <c r="M65" s="61"/>
      <c r="N65" s="61">
        <v>44</v>
      </c>
      <c r="O65" s="123">
        <v>8</v>
      </c>
    </row>
    <row r="66" spans="6:15" ht="14.25" customHeight="1" x14ac:dyDescent="0.25">
      <c r="F66" s="98">
        <v>900</v>
      </c>
      <c r="G66" s="61" t="str">
        <f>+VLOOKUP(F66,Participants!$A$1:$F$798,2,FALSE)</f>
        <v>Oladosu Asambe</v>
      </c>
      <c r="H66" s="61" t="str">
        <f>+VLOOKUP(F66,Participants!$A$1:$F$798,4,FALSE)</f>
        <v>GAA</v>
      </c>
      <c r="I66" s="61" t="str">
        <f>+VLOOKUP(F66,Participants!$A$1:$F$798,5,FALSE)</f>
        <v>M</v>
      </c>
      <c r="J66" s="61">
        <f>+VLOOKUP(F66,Participants!$A$1:$F$798,3,FALSE)</f>
        <v>7</v>
      </c>
      <c r="K66" s="66" t="str">
        <f>+VLOOKUP(F66,Participants!$A$1:$G$798,7,FALSE)</f>
        <v>VARSITY BOYS</v>
      </c>
      <c r="L66" s="95">
        <f t="shared" si="2"/>
        <v>17</v>
      </c>
      <c r="M66" s="61"/>
      <c r="N66" s="61">
        <v>43</v>
      </c>
      <c r="O66" s="123">
        <v>8</v>
      </c>
    </row>
    <row r="67" spans="6:15" ht="14.25" customHeight="1" x14ac:dyDescent="0.25">
      <c r="F67" s="98">
        <v>899</v>
      </c>
      <c r="G67" s="66" t="str">
        <f>+VLOOKUP(F67,Participants!$A$1:$F$798,2,FALSE)</f>
        <v>Travis Anglum</v>
      </c>
      <c r="H67" s="66" t="str">
        <f>+VLOOKUP(F67,Participants!$A$1:$F$798,4,FALSE)</f>
        <v>GAA</v>
      </c>
      <c r="I67" s="66" t="str">
        <f>+VLOOKUP(F67,Participants!$A$1:$F$798,5,FALSE)</f>
        <v>M</v>
      </c>
      <c r="J67" s="66">
        <f>+VLOOKUP(F67,Participants!$A$1:$F$798,3,FALSE)</f>
        <v>7</v>
      </c>
      <c r="K67" s="66" t="str">
        <f>+VLOOKUP(F67,Participants!$A$1:$G$798,7,FALSE)</f>
        <v>VARSITY BOYS</v>
      </c>
      <c r="L67" s="95">
        <f t="shared" si="2"/>
        <v>18</v>
      </c>
      <c r="M67" s="66"/>
      <c r="N67" s="122">
        <v>41</v>
      </c>
      <c r="O67" s="123">
        <v>4</v>
      </c>
    </row>
    <row r="68" spans="6:15" ht="14.25" customHeight="1" x14ac:dyDescent="0.25">
      <c r="F68" s="94">
        <v>62</v>
      </c>
      <c r="G68" s="66" t="str">
        <f>+VLOOKUP(F68,Participants!$A$1:$F$798,2,FALSE)</f>
        <v>Parker Skrastins</v>
      </c>
      <c r="H68" s="66" t="str">
        <f>+VLOOKUP(F68,Participants!$A$1:$F$798,4,FALSE)</f>
        <v>BFS</v>
      </c>
      <c r="I68" s="66" t="str">
        <f>+VLOOKUP(F68,Participants!$A$1:$F$798,5,FALSE)</f>
        <v>M</v>
      </c>
      <c r="J68" s="66">
        <f>+VLOOKUP(F68,Participants!$A$1:$F$798,3,FALSE)</f>
        <v>7</v>
      </c>
      <c r="K68" s="66" t="str">
        <f>+VLOOKUP(F68,Participants!$A$1:$G$798,7,FALSE)</f>
        <v>VARSITY BOYS</v>
      </c>
      <c r="L68" s="95">
        <f t="shared" si="2"/>
        <v>19</v>
      </c>
      <c r="M68" s="66"/>
      <c r="N68" s="122">
        <v>41</v>
      </c>
      <c r="O68" s="123">
        <v>2</v>
      </c>
    </row>
    <row r="69" spans="6:15" ht="14.25" customHeight="1" x14ac:dyDescent="0.25">
      <c r="F69" s="98">
        <v>671</v>
      </c>
      <c r="G69" s="61" t="str">
        <f>+VLOOKUP(F69,Participants!$A$1:$F$798,2,FALSE)</f>
        <v>James Georgescu</v>
      </c>
      <c r="H69" s="61" t="str">
        <f>+VLOOKUP(F69,Participants!$A$1:$F$798,4,FALSE)</f>
        <v>BTA</v>
      </c>
      <c r="I69" s="61" t="str">
        <f>+VLOOKUP(F69,Participants!$A$1:$F$798,5,FALSE)</f>
        <v>M</v>
      </c>
      <c r="J69" s="61">
        <f>+VLOOKUP(F69,Participants!$A$1:$F$798,3,FALSE)</f>
        <v>8</v>
      </c>
      <c r="K69" s="66" t="str">
        <f>+VLOOKUP(F69,Participants!$A$1:$G$798,7,FALSE)</f>
        <v>VARSITY BOYS</v>
      </c>
      <c r="L69" s="95">
        <f t="shared" si="2"/>
        <v>20</v>
      </c>
      <c r="M69" s="61"/>
      <c r="N69" s="61">
        <v>40</v>
      </c>
      <c r="O69" s="123">
        <v>10</v>
      </c>
    </row>
    <row r="70" spans="6:15" ht="14.25" customHeight="1" x14ac:dyDescent="0.25">
      <c r="F70" s="98">
        <v>911</v>
      </c>
      <c r="G70" s="61" t="str">
        <f>+VLOOKUP(F70,Participants!$A$1:$F$798,2,FALSE)</f>
        <v>Chase Harris</v>
      </c>
      <c r="H70" s="61" t="str">
        <f>+VLOOKUP(F70,Participants!$A$1:$F$798,4,FALSE)</f>
        <v>GAA</v>
      </c>
      <c r="I70" s="61" t="str">
        <f>+VLOOKUP(F70,Participants!$A$1:$F$798,5,FALSE)</f>
        <v>M</v>
      </c>
      <c r="J70" s="61">
        <f>+VLOOKUP(F70,Participants!$A$1:$F$798,3,FALSE)</f>
        <v>8</v>
      </c>
      <c r="K70" s="66" t="str">
        <f>+VLOOKUP(F70,Participants!$A$1:$G$798,7,FALSE)</f>
        <v>VARSITY BOYS</v>
      </c>
      <c r="L70" s="95">
        <f t="shared" si="2"/>
        <v>21</v>
      </c>
      <c r="M70" s="61"/>
      <c r="N70" s="61">
        <v>39</v>
      </c>
      <c r="O70" s="123">
        <v>7</v>
      </c>
    </row>
    <row r="71" spans="6:15" ht="14.25" customHeight="1" x14ac:dyDescent="0.25">
      <c r="F71" s="98">
        <v>1623</v>
      </c>
      <c r="G71" s="61" t="str">
        <f>+VLOOKUP(F71,Participants!$A$1:$F$798,2,FALSE)</f>
        <v>Jake Liller</v>
      </c>
      <c r="H71" s="61" t="str">
        <f>+VLOOKUP(F71,Participants!$A$1:$F$798,4,FALSE)</f>
        <v>SPP</v>
      </c>
      <c r="I71" s="61" t="str">
        <f>+VLOOKUP(F71,Participants!$A$1:$F$798,5,FALSE)</f>
        <v>M</v>
      </c>
      <c r="J71" s="61">
        <f>+VLOOKUP(F71,Participants!$A$1:$F$798,3,FALSE)</f>
        <v>7</v>
      </c>
      <c r="K71" s="66" t="str">
        <f>+VLOOKUP(F71,Participants!$A$1:$G$798,7,FALSE)</f>
        <v>VARSITY BOYS</v>
      </c>
      <c r="L71" s="95">
        <f t="shared" si="2"/>
        <v>22</v>
      </c>
      <c r="M71" s="61"/>
      <c r="N71" s="61">
        <v>35</v>
      </c>
      <c r="O71" s="123">
        <v>1</v>
      </c>
    </row>
    <row r="72" spans="6:15" ht="14.25" customHeight="1" x14ac:dyDescent="0.25">
      <c r="F72" s="98"/>
      <c r="G72" s="61"/>
      <c r="H72" s="61"/>
      <c r="I72" s="61"/>
      <c r="J72" s="61"/>
      <c r="K72" s="66"/>
      <c r="L72" s="95"/>
      <c r="M72" s="61"/>
      <c r="N72" s="61"/>
      <c r="O72" s="123"/>
    </row>
    <row r="73" spans="6:15" ht="14.25" customHeight="1" x14ac:dyDescent="0.25">
      <c r="F73" s="98">
        <v>67</v>
      </c>
      <c r="G73" s="61" t="str">
        <f>+VLOOKUP(F73,Participants!$A$1:$F$798,2,FALSE)</f>
        <v>Olivia Chimenti</v>
      </c>
      <c r="H73" s="61" t="str">
        <f>+VLOOKUP(F73,Participants!$A$1:$F$798,4,FALSE)</f>
        <v>BFS</v>
      </c>
      <c r="I73" s="61" t="str">
        <f>+VLOOKUP(F73,Participants!$A$1:$F$798,5,FALSE)</f>
        <v>F</v>
      </c>
      <c r="J73" s="61">
        <f>+VLOOKUP(F73,Participants!$A$1:$F$798,3,FALSE)</f>
        <v>8</v>
      </c>
      <c r="K73" s="66" t="str">
        <f>+VLOOKUP(F73,Participants!$A$1:$G$798,7,FALSE)</f>
        <v>VARSITY GIRLS</v>
      </c>
      <c r="L73" s="99">
        <v>1</v>
      </c>
      <c r="M73" s="61">
        <v>10</v>
      </c>
      <c r="N73" s="61">
        <v>60</v>
      </c>
      <c r="O73" s="123">
        <v>3</v>
      </c>
    </row>
    <row r="74" spans="6:15" ht="14.25" customHeight="1" x14ac:dyDescent="0.25">
      <c r="F74" s="98">
        <v>923</v>
      </c>
      <c r="G74" s="61" t="str">
        <f>+VLOOKUP(F74,Participants!$A$1:$F$798,2,FALSE)</f>
        <v>Macie Trombetta</v>
      </c>
      <c r="H74" s="61" t="str">
        <f>+VLOOKUP(F74,Participants!$A$1:$F$798,4,FALSE)</f>
        <v>GAA</v>
      </c>
      <c r="I74" s="61" t="str">
        <f>+VLOOKUP(F74,Participants!$A$1:$F$798,5,FALSE)</f>
        <v>F</v>
      </c>
      <c r="J74" s="61">
        <f>+VLOOKUP(F74,Participants!$A$1:$F$798,3,FALSE)</f>
        <v>8</v>
      </c>
      <c r="K74" s="66" t="str">
        <f>+VLOOKUP(F74,Participants!$A$1:$G$798,7,FALSE)</f>
        <v>VARSITY GIRLS</v>
      </c>
      <c r="L74" s="124">
        <f>L73+1</f>
        <v>2</v>
      </c>
      <c r="M74" s="61">
        <v>8</v>
      </c>
      <c r="N74" s="61">
        <v>57</v>
      </c>
      <c r="O74" s="123">
        <v>9</v>
      </c>
    </row>
    <row r="75" spans="6:15" ht="14.25" customHeight="1" x14ac:dyDescent="0.25">
      <c r="F75" s="94">
        <v>680</v>
      </c>
      <c r="G75" s="66" t="str">
        <f>+VLOOKUP(F75,Participants!$A$1:$F$798,2,FALSE)</f>
        <v>Cayden Ferguson</v>
      </c>
      <c r="H75" s="66" t="str">
        <f>+VLOOKUP(F75,Participants!$A$1:$F$798,4,FALSE)</f>
        <v>BTA</v>
      </c>
      <c r="I75" s="66" t="str">
        <f>+VLOOKUP(F75,Participants!$A$1:$F$798,5,FALSE)</f>
        <v>F</v>
      </c>
      <c r="J75" s="66">
        <f>+VLOOKUP(F75,Participants!$A$1:$F$798,3,FALSE)</f>
        <v>8</v>
      </c>
      <c r="K75" s="66" t="str">
        <f>+VLOOKUP(F75,Participants!$A$1:$G$798,7,FALSE)</f>
        <v>VARSITY GIRLS</v>
      </c>
      <c r="L75" s="124">
        <f t="shared" ref="L75:L88" si="3">L74+1</f>
        <v>3</v>
      </c>
      <c r="M75" s="66">
        <v>6</v>
      </c>
      <c r="N75" s="122">
        <v>56</v>
      </c>
      <c r="O75" s="123">
        <v>5</v>
      </c>
    </row>
    <row r="76" spans="6:15" ht="14.25" customHeight="1" x14ac:dyDescent="0.25">
      <c r="F76" s="98">
        <v>975</v>
      </c>
      <c r="G76" s="61" t="str">
        <f>+VLOOKUP(F76,Participants!$A$1:$F$798,2,FALSE)</f>
        <v>KEALLY ZICKEFOOSE</v>
      </c>
      <c r="H76" s="61" t="str">
        <f>+VLOOKUP(F76,Participants!$A$1:$F$798,4,FALSE)</f>
        <v>HCA</v>
      </c>
      <c r="I76" s="61" t="str">
        <f>+VLOOKUP(F76,Participants!$A$1:$F$798,5,FALSE)</f>
        <v>F</v>
      </c>
      <c r="J76" s="61">
        <f>+VLOOKUP(F76,Participants!$A$1:$F$798,3,FALSE)</f>
        <v>8</v>
      </c>
      <c r="K76" s="66" t="str">
        <f>+VLOOKUP(F76,Participants!$A$1:$G$798,7,FALSE)</f>
        <v>VARSITY GIRLS</v>
      </c>
      <c r="L76" s="124">
        <f t="shared" si="3"/>
        <v>4</v>
      </c>
      <c r="M76" s="61">
        <v>5</v>
      </c>
      <c r="N76" s="61">
        <v>56</v>
      </c>
      <c r="O76" s="123">
        <v>5</v>
      </c>
    </row>
    <row r="77" spans="6:15" ht="14.25" customHeight="1" x14ac:dyDescent="0.25">
      <c r="F77" s="94">
        <v>921</v>
      </c>
      <c r="G77" s="66" t="str">
        <f>+VLOOKUP(F77,Participants!$A$1:$F$798,2,FALSE)</f>
        <v>Fiona Shipley</v>
      </c>
      <c r="H77" s="66" t="str">
        <f>+VLOOKUP(F77,Participants!$A$1:$F$798,4,FALSE)</f>
        <v>GAA</v>
      </c>
      <c r="I77" s="66" t="str">
        <f>+VLOOKUP(F77,Participants!$A$1:$F$798,5,FALSE)</f>
        <v>F</v>
      </c>
      <c r="J77" s="66">
        <f>+VLOOKUP(F77,Participants!$A$1:$F$798,3,FALSE)</f>
        <v>8</v>
      </c>
      <c r="K77" s="66" t="str">
        <f>+VLOOKUP(F77,Participants!$A$1:$G$798,7,FALSE)</f>
        <v>VARSITY GIRLS</v>
      </c>
      <c r="L77" s="124">
        <f t="shared" si="3"/>
        <v>5</v>
      </c>
      <c r="M77" s="66">
        <v>4</v>
      </c>
      <c r="N77" s="122">
        <v>54</v>
      </c>
      <c r="O77" s="123">
        <v>9</v>
      </c>
    </row>
    <row r="78" spans="6:15" ht="14.25" customHeight="1" x14ac:dyDescent="0.25">
      <c r="F78" s="94">
        <v>919</v>
      </c>
      <c r="G78" s="66" t="str">
        <f>+VLOOKUP(F78,Participants!$A$1:$F$798,2,FALSE)</f>
        <v>Maria Fuchs</v>
      </c>
      <c r="H78" s="66" t="str">
        <f>+VLOOKUP(F78,Participants!$A$1:$F$798,4,FALSE)</f>
        <v>GAA</v>
      </c>
      <c r="I78" s="66" t="str">
        <f>+VLOOKUP(F78,Participants!$A$1:$F$798,5,FALSE)</f>
        <v>F</v>
      </c>
      <c r="J78" s="66">
        <f>+VLOOKUP(F78,Participants!$A$1:$F$798,3,FALSE)</f>
        <v>8</v>
      </c>
      <c r="K78" s="66" t="str">
        <f>+VLOOKUP(F78,Participants!$A$1:$G$798,7,FALSE)</f>
        <v>VARSITY GIRLS</v>
      </c>
      <c r="L78" s="124">
        <f t="shared" si="3"/>
        <v>6</v>
      </c>
      <c r="M78" s="66">
        <v>3</v>
      </c>
      <c r="N78" s="122">
        <v>50</v>
      </c>
      <c r="O78" s="123">
        <v>3</v>
      </c>
    </row>
    <row r="79" spans="6:15" ht="14.25" customHeight="1" x14ac:dyDescent="0.25">
      <c r="F79" s="94">
        <v>912</v>
      </c>
      <c r="G79" s="66" t="str">
        <f>+VLOOKUP(F79,Participants!$A$1:$F$798,2,FALSE)</f>
        <v>Chelsey Harris</v>
      </c>
      <c r="H79" s="66" t="str">
        <f>+VLOOKUP(F79,Participants!$A$1:$F$798,4,FALSE)</f>
        <v>GAA</v>
      </c>
      <c r="I79" s="66" t="str">
        <f>+VLOOKUP(F79,Participants!$A$1:$F$798,5,FALSE)</f>
        <v>F</v>
      </c>
      <c r="J79" s="66">
        <f>+VLOOKUP(F79,Participants!$A$1:$F$798,3,FALSE)</f>
        <v>7</v>
      </c>
      <c r="K79" s="66" t="str">
        <f>+VLOOKUP(F79,Participants!$A$1:$G$798,7,FALSE)</f>
        <v>VARSITY GIRLS</v>
      </c>
      <c r="L79" s="124">
        <f t="shared" si="3"/>
        <v>7</v>
      </c>
      <c r="M79" s="66">
        <v>2</v>
      </c>
      <c r="N79" s="122">
        <v>49</v>
      </c>
      <c r="O79" s="123">
        <v>6</v>
      </c>
    </row>
    <row r="80" spans="6:15" ht="14.25" customHeight="1" x14ac:dyDescent="0.25">
      <c r="F80" s="98">
        <v>84</v>
      </c>
      <c r="G80" s="61" t="str">
        <f>+VLOOKUP(F80,Participants!$A$1:$F$798,2,FALSE)</f>
        <v>Alexandria Polivka</v>
      </c>
      <c r="H80" s="61" t="str">
        <f>+VLOOKUP(F80,Participants!$A$1:$F$798,4,FALSE)</f>
        <v>BFS</v>
      </c>
      <c r="I80" s="61" t="str">
        <f>+VLOOKUP(F80,Participants!$A$1:$F$798,5,FALSE)</f>
        <v>F</v>
      </c>
      <c r="J80" s="61">
        <f>+VLOOKUP(F80,Participants!$A$1:$F$798,3,FALSE)</f>
        <v>7</v>
      </c>
      <c r="K80" s="66" t="str">
        <f>+VLOOKUP(F80,Participants!$A$1:$G$798,7,FALSE)</f>
        <v>VARSITY GIRLS</v>
      </c>
      <c r="L80" s="124">
        <f t="shared" si="3"/>
        <v>8</v>
      </c>
      <c r="M80" s="61">
        <v>1</v>
      </c>
      <c r="N80" s="61">
        <v>44</v>
      </c>
      <c r="O80" s="123">
        <v>2</v>
      </c>
    </row>
    <row r="81" spans="1:26" ht="14.25" customHeight="1" x14ac:dyDescent="0.25">
      <c r="F81" s="94">
        <v>974</v>
      </c>
      <c r="G81" s="66" t="str">
        <f>+VLOOKUP(F81,Participants!$A$1:$F$798,2,FALSE)</f>
        <v>KATHRYN RECHTORIK</v>
      </c>
      <c r="H81" s="66" t="str">
        <f>+VLOOKUP(F81,Participants!$A$1:$F$798,4,FALSE)</f>
        <v>HCA</v>
      </c>
      <c r="I81" s="66" t="str">
        <f>+VLOOKUP(F81,Participants!$A$1:$F$798,5,FALSE)</f>
        <v>F</v>
      </c>
      <c r="J81" s="66">
        <f>+VLOOKUP(F81,Participants!$A$1:$F$798,3,FALSE)</f>
        <v>8</v>
      </c>
      <c r="K81" s="66" t="str">
        <f>+VLOOKUP(F81,Participants!$A$1:$G$798,7,FALSE)</f>
        <v>VARSITY GIRLS</v>
      </c>
      <c r="L81" s="124">
        <f t="shared" si="3"/>
        <v>9</v>
      </c>
      <c r="M81" s="66"/>
      <c r="N81" s="122">
        <v>40</v>
      </c>
      <c r="O81" s="123">
        <v>3</v>
      </c>
    </row>
    <row r="82" spans="1:26" ht="14.25" customHeight="1" x14ac:dyDescent="0.25">
      <c r="F82" s="98">
        <v>915</v>
      </c>
      <c r="G82" s="61" t="str">
        <f>+VLOOKUP(F82,Participants!$A$1:$F$798,2,FALSE)</f>
        <v>Halle Reinheimer</v>
      </c>
      <c r="H82" s="61" t="str">
        <f>+VLOOKUP(F82,Participants!$A$1:$F$798,4,FALSE)</f>
        <v>GAA</v>
      </c>
      <c r="I82" s="61" t="str">
        <f>+VLOOKUP(F82,Participants!$A$1:$F$798,5,FALSE)</f>
        <v>F</v>
      </c>
      <c r="J82" s="61">
        <f>+VLOOKUP(F82,Participants!$A$1:$F$798,3,FALSE)</f>
        <v>7</v>
      </c>
      <c r="K82" s="66" t="str">
        <f>+VLOOKUP(F82,Participants!$A$1:$G$798,7,FALSE)</f>
        <v>VARSITY GIRLS</v>
      </c>
      <c r="L82" s="124">
        <f t="shared" si="3"/>
        <v>10</v>
      </c>
      <c r="M82" s="61"/>
      <c r="N82" s="61">
        <v>39</v>
      </c>
      <c r="O82" s="123">
        <v>11</v>
      </c>
    </row>
    <row r="83" spans="1:26" ht="14.25" customHeight="1" x14ac:dyDescent="0.25">
      <c r="F83" s="94">
        <v>68</v>
      </c>
      <c r="G83" s="66" t="str">
        <f>+VLOOKUP(F83,Participants!$A$1:$F$798,2,FALSE)</f>
        <v>Elaina Davis</v>
      </c>
      <c r="H83" s="66" t="str">
        <f>+VLOOKUP(F83,Participants!$A$1:$F$798,4,FALSE)</f>
        <v>BFS</v>
      </c>
      <c r="I83" s="66" t="str">
        <f>+VLOOKUP(F83,Participants!$A$1:$F$798,5,FALSE)</f>
        <v>F</v>
      </c>
      <c r="J83" s="66">
        <f>+VLOOKUP(F83,Participants!$A$1:$F$798,3,FALSE)</f>
        <v>8</v>
      </c>
      <c r="K83" s="66" t="str">
        <f>+VLOOKUP(F83,Participants!$A$1:$G$798,7,FALSE)</f>
        <v>VARSITY GIRLS</v>
      </c>
      <c r="L83" s="124">
        <f t="shared" si="3"/>
        <v>11</v>
      </c>
      <c r="M83" s="66"/>
      <c r="N83" s="122">
        <v>37</v>
      </c>
      <c r="O83" s="123">
        <v>10</v>
      </c>
    </row>
    <row r="84" spans="1:26" ht="14.25" customHeight="1" x14ac:dyDescent="0.25">
      <c r="F84" s="98">
        <v>920</v>
      </c>
      <c r="G84" s="61" t="str">
        <f>+VLOOKUP(F84,Participants!$A$1:$F$798,2,FALSE)</f>
        <v>Julia Piaggesi</v>
      </c>
      <c r="H84" s="61" t="str">
        <f>+VLOOKUP(F84,Participants!$A$1:$F$798,4,FALSE)</f>
        <v>GAA</v>
      </c>
      <c r="I84" s="61" t="str">
        <f>+VLOOKUP(F84,Participants!$A$1:$F$798,5,FALSE)</f>
        <v>F</v>
      </c>
      <c r="J84" s="61">
        <f>+VLOOKUP(F84,Participants!$A$1:$F$798,3,FALSE)</f>
        <v>8</v>
      </c>
      <c r="K84" s="66" t="str">
        <f>+VLOOKUP(F84,Participants!$A$1:$G$798,7,FALSE)</f>
        <v>VARSITY GIRLS</v>
      </c>
      <c r="L84" s="124">
        <f t="shared" si="3"/>
        <v>12</v>
      </c>
      <c r="M84" s="61"/>
      <c r="N84" s="61">
        <v>36</v>
      </c>
      <c r="O84" s="123">
        <v>9</v>
      </c>
    </row>
    <row r="85" spans="1:26" ht="14.25" customHeight="1" x14ac:dyDescent="0.25">
      <c r="F85" s="94">
        <v>73</v>
      </c>
      <c r="G85" s="66" t="str">
        <f>+VLOOKUP(F85,Participants!$A$1:$F$798,2,FALSE)</f>
        <v>Daniella Julian</v>
      </c>
      <c r="H85" s="66" t="str">
        <f>+VLOOKUP(F85,Participants!$A$1:$F$798,4,FALSE)</f>
        <v>BFS</v>
      </c>
      <c r="I85" s="66" t="str">
        <f>+VLOOKUP(F85,Participants!$A$1:$F$798,5,FALSE)</f>
        <v>F</v>
      </c>
      <c r="J85" s="66">
        <f>+VLOOKUP(F85,Participants!$A$1:$F$798,3,FALSE)</f>
        <v>7</v>
      </c>
      <c r="K85" s="66" t="str">
        <f>+VLOOKUP(F85,Participants!$A$1:$G$798,7,FALSE)</f>
        <v>VARSITY GIRLS</v>
      </c>
      <c r="L85" s="124">
        <f t="shared" si="3"/>
        <v>13</v>
      </c>
      <c r="M85" s="66"/>
      <c r="N85" s="122">
        <v>35</v>
      </c>
      <c r="O85" s="123">
        <v>1</v>
      </c>
    </row>
    <row r="86" spans="1:26" ht="14.25" customHeight="1" x14ac:dyDescent="0.25">
      <c r="F86" s="98">
        <v>72</v>
      </c>
      <c r="G86" s="61" t="str">
        <f>+VLOOKUP(F86,Participants!$A$1:$F$798,2,FALSE)</f>
        <v>Katelyn Jacobs</v>
      </c>
      <c r="H86" s="61" t="str">
        <f>+VLOOKUP(F86,Participants!$A$1:$F$798,4,FALSE)</f>
        <v>BFS</v>
      </c>
      <c r="I86" s="61" t="str">
        <f>+VLOOKUP(F86,Participants!$A$1:$F$798,5,FALSE)</f>
        <v>F</v>
      </c>
      <c r="J86" s="61">
        <f>+VLOOKUP(F86,Participants!$A$1:$F$798,3,FALSE)</f>
        <v>7</v>
      </c>
      <c r="K86" s="66" t="str">
        <f>+VLOOKUP(F86,Participants!$A$1:$G$798,7,FALSE)</f>
        <v>VARSITY GIRLS</v>
      </c>
      <c r="L86" s="124">
        <f t="shared" si="3"/>
        <v>14</v>
      </c>
      <c r="M86" s="61"/>
      <c r="N86" s="61">
        <v>28</v>
      </c>
      <c r="O86" s="123">
        <v>3</v>
      </c>
    </row>
    <row r="87" spans="1:26" ht="14.25" customHeight="1" x14ac:dyDescent="0.25">
      <c r="F87" s="94">
        <v>1624</v>
      </c>
      <c r="G87" s="66" t="str">
        <f>+VLOOKUP(F87,Participants!$A$1:$F$798,2,FALSE)</f>
        <v>Ava Martin</v>
      </c>
      <c r="H87" s="66" t="str">
        <f>+VLOOKUP(F87,Participants!$A$1:$F$798,4,FALSE)</f>
        <v>SPP</v>
      </c>
      <c r="I87" s="66" t="str">
        <f>+VLOOKUP(F87,Participants!$A$1:$F$798,5,FALSE)</f>
        <v>F</v>
      </c>
      <c r="J87" s="66">
        <f>+VLOOKUP(F87,Participants!$A$1:$F$798,3,FALSE)</f>
        <v>8</v>
      </c>
      <c r="K87" s="66" t="str">
        <f>+VLOOKUP(F87,Participants!$A$1:$G$798,7,FALSE)</f>
        <v>VARSITY GIRLS</v>
      </c>
      <c r="L87" s="124">
        <f t="shared" si="3"/>
        <v>15</v>
      </c>
      <c r="M87" s="66"/>
      <c r="N87" s="122">
        <v>27</v>
      </c>
      <c r="O87" s="123">
        <v>2</v>
      </c>
    </row>
    <row r="88" spans="1:26" ht="14.25" customHeight="1" x14ac:dyDescent="0.25">
      <c r="F88" s="94">
        <v>85</v>
      </c>
      <c r="G88" s="66" t="str">
        <f>+VLOOKUP(F88,Participants!$A$1:$F$798,2,FALSE)</f>
        <v>Evelyn Schoedel</v>
      </c>
      <c r="H88" s="66" t="str">
        <f>+VLOOKUP(F88,Participants!$A$1:$F$798,4,FALSE)</f>
        <v>BFS</v>
      </c>
      <c r="I88" s="66" t="str">
        <f>+VLOOKUP(F88,Participants!$A$1:$F$798,5,FALSE)</f>
        <v>F</v>
      </c>
      <c r="J88" s="66">
        <f>+VLOOKUP(F88,Participants!$A$1:$F$798,3,FALSE)</f>
        <v>8</v>
      </c>
      <c r="K88" s="66" t="str">
        <f>+VLOOKUP(F88,Participants!$A$1:$G$798,7,FALSE)</f>
        <v>VARSITY GIRLS</v>
      </c>
      <c r="L88" s="124">
        <f t="shared" si="3"/>
        <v>16</v>
      </c>
      <c r="M88" s="66"/>
      <c r="N88" s="122">
        <v>22</v>
      </c>
      <c r="O88" s="123">
        <v>11</v>
      </c>
    </row>
    <row r="89" spans="1:26" ht="14.25" customHeight="1" x14ac:dyDescent="0.25">
      <c r="F89" s="98"/>
      <c r="G89" s="61" t="e">
        <f>+VLOOKUP(F89,Participants!$A$1:$F$798,2,FALSE)</f>
        <v>#N/A</v>
      </c>
      <c r="H89" s="61" t="e">
        <f>+VLOOKUP(F89,Participants!$A$1:$F$798,4,FALSE)</f>
        <v>#N/A</v>
      </c>
      <c r="I89" s="61" t="e">
        <f>+VLOOKUP(F89,Participants!$A$1:$F$798,5,FALSE)</f>
        <v>#N/A</v>
      </c>
      <c r="J89" s="61" t="e">
        <f>+VLOOKUP(F89,Participants!$A$1:$F$798,3,FALSE)</f>
        <v>#N/A</v>
      </c>
      <c r="K89" s="66" t="e">
        <f>+VLOOKUP(F89,Participants!$A$1:$G$798,7,FALSE)</f>
        <v>#N/A</v>
      </c>
      <c r="L89" s="99"/>
      <c r="M89" s="61"/>
      <c r="N89" s="61"/>
      <c r="O89" s="123"/>
    </row>
    <row r="90" spans="1:26" ht="14.25" customHeight="1" x14ac:dyDescent="0.25">
      <c r="A90" s="46"/>
      <c r="B90" s="112"/>
      <c r="C90" s="112"/>
      <c r="D90" s="46"/>
      <c r="E90" s="46"/>
      <c r="F90" s="35"/>
      <c r="N90" s="35"/>
      <c r="O90" s="35"/>
    </row>
    <row r="91" spans="1:26" ht="14.25" customHeight="1" x14ac:dyDescent="0.25">
      <c r="N91" s="35"/>
      <c r="O91" s="35"/>
    </row>
    <row r="92" spans="1:26" ht="14.25" customHeight="1" x14ac:dyDescent="0.25">
      <c r="B92" s="47" t="s">
        <v>155</v>
      </c>
      <c r="C92" s="47" t="s">
        <v>770</v>
      </c>
      <c r="D92" s="47" t="s">
        <v>15</v>
      </c>
      <c r="E92" s="47" t="s">
        <v>18</v>
      </c>
      <c r="F92" s="47" t="s">
        <v>10</v>
      </c>
      <c r="G92" s="47" t="s">
        <v>26</v>
      </c>
      <c r="H92" s="47" t="s">
        <v>21</v>
      </c>
      <c r="I92" s="47" t="s">
        <v>771</v>
      </c>
      <c r="J92" s="47" t="s">
        <v>772</v>
      </c>
      <c r="K92" s="47" t="s">
        <v>32</v>
      </c>
      <c r="L92" s="47" t="s">
        <v>35</v>
      </c>
      <c r="M92" s="47" t="s">
        <v>53</v>
      </c>
      <c r="N92" s="47" t="s">
        <v>41</v>
      </c>
      <c r="O92" s="47" t="s">
        <v>47</v>
      </c>
      <c r="P92" s="47" t="s">
        <v>62</v>
      </c>
      <c r="Q92" s="47" t="s">
        <v>56</v>
      </c>
      <c r="R92" s="47" t="s">
        <v>773</v>
      </c>
      <c r="S92" s="47" t="s">
        <v>65</v>
      </c>
      <c r="T92" s="47" t="s">
        <v>70</v>
      </c>
      <c r="U92" s="47" t="s">
        <v>526</v>
      </c>
      <c r="V92" s="47" t="s">
        <v>669</v>
      </c>
      <c r="W92" s="47" t="s">
        <v>774</v>
      </c>
      <c r="X92" s="47" t="s">
        <v>696</v>
      </c>
      <c r="Y92" s="47" t="s">
        <v>44</v>
      </c>
      <c r="Z92" s="48" t="s">
        <v>775</v>
      </c>
    </row>
    <row r="93" spans="1:26" ht="14.25" customHeight="1" x14ac:dyDescent="0.25">
      <c r="A93" s="8" t="s">
        <v>106</v>
      </c>
      <c r="B93" s="35">
        <f t="shared" ref="B93:K96" si="4">+SUMIFS($M$2:$M$89,$K$2:$K$89,$A93,$H$2:$H$89,B$92)</f>
        <v>0</v>
      </c>
      <c r="C93" s="35">
        <f t="shared" si="4"/>
        <v>0</v>
      </c>
      <c r="D93" s="35">
        <f t="shared" si="4"/>
        <v>0</v>
      </c>
      <c r="E93" s="35">
        <f t="shared" si="4"/>
        <v>0</v>
      </c>
      <c r="F93" s="35">
        <f t="shared" si="4"/>
        <v>21</v>
      </c>
      <c r="G93" s="35">
        <f t="shared" si="4"/>
        <v>2</v>
      </c>
      <c r="H93" s="35">
        <f t="shared" si="4"/>
        <v>1</v>
      </c>
      <c r="I93" s="35">
        <f t="shared" si="4"/>
        <v>0</v>
      </c>
      <c r="J93" s="35">
        <f t="shared" si="4"/>
        <v>0</v>
      </c>
      <c r="K93" s="35">
        <f t="shared" si="4"/>
        <v>0</v>
      </c>
      <c r="L93" s="35">
        <f t="shared" ref="L93:Y96" si="5">+SUMIFS($M$2:$M$89,$K$2:$K$89,$A93,$H$2:$H$89,L$92)</f>
        <v>11</v>
      </c>
      <c r="M93" s="35">
        <f t="shared" si="5"/>
        <v>0</v>
      </c>
      <c r="N93" s="35">
        <f t="shared" si="5"/>
        <v>0</v>
      </c>
      <c r="O93" s="35">
        <f t="shared" si="5"/>
        <v>0</v>
      </c>
      <c r="P93" s="35">
        <f t="shared" si="5"/>
        <v>0</v>
      </c>
      <c r="Q93" s="35">
        <f t="shared" si="5"/>
        <v>0</v>
      </c>
      <c r="R93" s="35">
        <f t="shared" si="5"/>
        <v>0</v>
      </c>
      <c r="S93" s="35">
        <f t="shared" si="5"/>
        <v>0</v>
      </c>
      <c r="T93" s="35">
        <f t="shared" si="5"/>
        <v>0</v>
      </c>
      <c r="U93" s="35">
        <f t="shared" si="5"/>
        <v>0</v>
      </c>
      <c r="V93" s="35">
        <f t="shared" si="5"/>
        <v>0</v>
      </c>
      <c r="W93" s="35">
        <f t="shared" si="5"/>
        <v>0</v>
      </c>
      <c r="X93" s="35">
        <f t="shared" si="5"/>
        <v>0</v>
      </c>
      <c r="Y93" s="35">
        <f t="shared" si="5"/>
        <v>4</v>
      </c>
      <c r="Z93" s="35">
        <f t="shared" ref="Z93:Z96" si="6">SUM(B93:Y93)</f>
        <v>39</v>
      </c>
    </row>
    <row r="94" spans="1:26" ht="14.25" customHeight="1" x14ac:dyDescent="0.25">
      <c r="A94" s="8" t="s">
        <v>92</v>
      </c>
      <c r="B94" s="35">
        <f t="shared" si="4"/>
        <v>0</v>
      </c>
      <c r="C94" s="35">
        <f t="shared" si="4"/>
        <v>0</v>
      </c>
      <c r="D94" s="35">
        <f t="shared" si="4"/>
        <v>0</v>
      </c>
      <c r="E94" s="35">
        <f t="shared" si="4"/>
        <v>0</v>
      </c>
      <c r="F94" s="35">
        <f t="shared" si="4"/>
        <v>11</v>
      </c>
      <c r="G94" s="35">
        <f t="shared" si="4"/>
        <v>0</v>
      </c>
      <c r="H94" s="35">
        <f t="shared" si="4"/>
        <v>8</v>
      </c>
      <c r="I94" s="35">
        <f t="shared" si="4"/>
        <v>0</v>
      </c>
      <c r="J94" s="35">
        <f t="shared" si="4"/>
        <v>0</v>
      </c>
      <c r="K94" s="35">
        <f t="shared" si="4"/>
        <v>0</v>
      </c>
      <c r="L94" s="35">
        <f t="shared" si="5"/>
        <v>0</v>
      </c>
      <c r="M94" s="35">
        <f t="shared" si="5"/>
        <v>6</v>
      </c>
      <c r="N94" s="35">
        <f t="shared" si="5"/>
        <v>0</v>
      </c>
      <c r="O94" s="35">
        <f t="shared" si="5"/>
        <v>0</v>
      </c>
      <c r="P94" s="35">
        <f t="shared" si="5"/>
        <v>0</v>
      </c>
      <c r="Q94" s="35">
        <f t="shared" si="5"/>
        <v>0</v>
      </c>
      <c r="R94" s="35">
        <f t="shared" si="5"/>
        <v>0</v>
      </c>
      <c r="S94" s="35">
        <f t="shared" si="5"/>
        <v>13</v>
      </c>
      <c r="T94" s="35">
        <f t="shared" si="5"/>
        <v>0</v>
      </c>
      <c r="U94" s="35">
        <f t="shared" si="5"/>
        <v>0</v>
      </c>
      <c r="V94" s="35">
        <f t="shared" si="5"/>
        <v>1</v>
      </c>
      <c r="W94" s="35">
        <f t="shared" si="5"/>
        <v>0</v>
      </c>
      <c r="X94" s="35">
        <f t="shared" si="5"/>
        <v>0</v>
      </c>
      <c r="Y94" s="35">
        <f t="shared" si="5"/>
        <v>0</v>
      </c>
      <c r="Z94" s="35">
        <f t="shared" si="6"/>
        <v>39</v>
      </c>
    </row>
    <row r="95" spans="1:26" ht="14.25" customHeight="1" x14ac:dyDescent="0.25">
      <c r="A95" s="8" t="s">
        <v>131</v>
      </c>
      <c r="B95" s="35">
        <f t="shared" si="4"/>
        <v>0</v>
      </c>
      <c r="C95" s="35">
        <f t="shared" si="4"/>
        <v>0</v>
      </c>
      <c r="D95" s="35">
        <f t="shared" si="4"/>
        <v>0</v>
      </c>
      <c r="E95" s="35">
        <f t="shared" si="4"/>
        <v>0</v>
      </c>
      <c r="F95" s="35">
        <f t="shared" si="4"/>
        <v>11</v>
      </c>
      <c r="G95" s="35">
        <f t="shared" si="4"/>
        <v>6</v>
      </c>
      <c r="H95" s="35">
        <f t="shared" si="4"/>
        <v>0</v>
      </c>
      <c r="I95" s="35">
        <f t="shared" si="4"/>
        <v>0</v>
      </c>
      <c r="J95" s="35">
        <f t="shared" si="4"/>
        <v>0</v>
      </c>
      <c r="K95" s="35">
        <f t="shared" si="4"/>
        <v>0</v>
      </c>
      <c r="L95" s="35">
        <f t="shared" si="5"/>
        <v>17</v>
      </c>
      <c r="M95" s="35">
        <f t="shared" si="5"/>
        <v>5</v>
      </c>
      <c r="N95" s="35">
        <f t="shared" si="5"/>
        <v>0</v>
      </c>
      <c r="O95" s="35">
        <f t="shared" si="5"/>
        <v>0</v>
      </c>
      <c r="P95" s="35">
        <f t="shared" si="5"/>
        <v>0</v>
      </c>
      <c r="Q95" s="35">
        <f t="shared" si="5"/>
        <v>0</v>
      </c>
      <c r="R95" s="35">
        <f t="shared" si="5"/>
        <v>0</v>
      </c>
      <c r="S95" s="35">
        <f t="shared" si="5"/>
        <v>0</v>
      </c>
      <c r="T95" s="35">
        <f t="shared" si="5"/>
        <v>0</v>
      </c>
      <c r="U95" s="35">
        <f t="shared" si="5"/>
        <v>0</v>
      </c>
      <c r="V95" s="35">
        <f t="shared" si="5"/>
        <v>0</v>
      </c>
      <c r="W95" s="35">
        <f t="shared" si="5"/>
        <v>0</v>
      </c>
      <c r="X95" s="35">
        <f t="shared" si="5"/>
        <v>0</v>
      </c>
      <c r="Y95" s="35">
        <f t="shared" si="5"/>
        <v>0</v>
      </c>
      <c r="Z95" s="35">
        <f t="shared" si="6"/>
        <v>39</v>
      </c>
    </row>
    <row r="96" spans="1:26" ht="14.25" customHeight="1" x14ac:dyDescent="0.25">
      <c r="A96" s="8" t="s">
        <v>118</v>
      </c>
      <c r="B96" s="35">
        <f t="shared" si="4"/>
        <v>0</v>
      </c>
      <c r="C96" s="35">
        <f t="shared" si="4"/>
        <v>0</v>
      </c>
      <c r="D96" s="35">
        <f t="shared" si="4"/>
        <v>0</v>
      </c>
      <c r="E96" s="35">
        <f t="shared" si="4"/>
        <v>0</v>
      </c>
      <c r="F96" s="35">
        <f t="shared" si="4"/>
        <v>2</v>
      </c>
      <c r="G96" s="35">
        <f t="shared" si="4"/>
        <v>3</v>
      </c>
      <c r="H96" s="35">
        <f t="shared" si="4"/>
        <v>22.5</v>
      </c>
      <c r="I96" s="35">
        <f t="shared" si="4"/>
        <v>0</v>
      </c>
      <c r="J96" s="35">
        <f t="shared" si="4"/>
        <v>0</v>
      </c>
      <c r="K96" s="35">
        <f t="shared" si="4"/>
        <v>0</v>
      </c>
      <c r="L96" s="35">
        <f t="shared" si="5"/>
        <v>1</v>
      </c>
      <c r="M96" s="35">
        <f t="shared" si="5"/>
        <v>10.5</v>
      </c>
      <c r="N96" s="35">
        <f t="shared" si="5"/>
        <v>0</v>
      </c>
      <c r="O96" s="35">
        <f t="shared" si="5"/>
        <v>0</v>
      </c>
      <c r="P96" s="35">
        <f t="shared" si="5"/>
        <v>0</v>
      </c>
      <c r="Q96" s="35">
        <f t="shared" si="5"/>
        <v>0</v>
      </c>
      <c r="R96" s="35">
        <f t="shared" si="5"/>
        <v>0</v>
      </c>
      <c r="S96" s="35">
        <f t="shared" si="5"/>
        <v>0</v>
      </c>
      <c r="T96" s="35">
        <f t="shared" si="5"/>
        <v>0</v>
      </c>
      <c r="U96" s="35">
        <f t="shared" si="5"/>
        <v>0</v>
      </c>
      <c r="V96" s="35">
        <f t="shared" si="5"/>
        <v>0</v>
      </c>
      <c r="W96" s="35">
        <f t="shared" si="5"/>
        <v>0</v>
      </c>
      <c r="X96" s="35">
        <f t="shared" si="5"/>
        <v>0</v>
      </c>
      <c r="Y96" s="35">
        <f t="shared" si="5"/>
        <v>0</v>
      </c>
      <c r="Z96" s="35">
        <f t="shared" si="6"/>
        <v>39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24" ht="15.75" customHeight="1" x14ac:dyDescent="0.25"/>
    <row r="178" spans="1:24" ht="14.25" customHeight="1" x14ac:dyDescent="0.25">
      <c r="B178" s="74" t="s">
        <v>8</v>
      </c>
      <c r="C178" s="74" t="s">
        <v>787</v>
      </c>
      <c r="D178" s="74" t="s">
        <v>47</v>
      </c>
      <c r="E178" s="76" t="s">
        <v>59</v>
      </c>
      <c r="F178" s="133" t="s">
        <v>788</v>
      </c>
      <c r="G178" s="133" t="s">
        <v>789</v>
      </c>
      <c r="H178" s="133" t="s">
        <v>790</v>
      </c>
      <c r="I178" s="133" t="s">
        <v>791</v>
      </c>
      <c r="J178" s="133" t="s">
        <v>792</v>
      </c>
      <c r="K178" s="133" t="s">
        <v>793</v>
      </c>
      <c r="L178" s="133" t="s">
        <v>794</v>
      </c>
      <c r="M178" s="133" t="s">
        <v>795</v>
      </c>
      <c r="N178" s="48" t="s">
        <v>796</v>
      </c>
      <c r="O178" s="48" t="s">
        <v>38</v>
      </c>
      <c r="P178" s="74" t="s">
        <v>797</v>
      </c>
      <c r="Q178" s="74" t="s">
        <v>50</v>
      </c>
      <c r="R178" s="74" t="s">
        <v>79</v>
      </c>
      <c r="S178" s="74" t="s">
        <v>798</v>
      </c>
      <c r="T178" s="74" t="s">
        <v>799</v>
      </c>
      <c r="U178" s="74" t="s">
        <v>800</v>
      </c>
      <c r="V178" s="74" t="s">
        <v>801</v>
      </c>
      <c r="W178" s="74"/>
      <c r="X178" s="74" t="s">
        <v>802</v>
      </c>
    </row>
    <row r="179" spans="1:24" ht="14.25" customHeight="1" x14ac:dyDescent="0.25">
      <c r="A179" s="8" t="s">
        <v>803</v>
      </c>
      <c r="B179" s="8" t="e">
        <f t="shared" ref="B179:V179" si="7">+SUMIF(#REF!,B$178,#REF!)</f>
        <v>#REF!</v>
      </c>
      <c r="C179" s="8" t="e">
        <f t="shared" si="7"/>
        <v>#REF!</v>
      </c>
      <c r="D179" s="8" t="e">
        <f t="shared" si="7"/>
        <v>#REF!</v>
      </c>
      <c r="E179" s="8" t="e">
        <f t="shared" si="7"/>
        <v>#REF!</v>
      </c>
      <c r="F179" s="35" t="e">
        <f t="shared" si="7"/>
        <v>#REF!</v>
      </c>
      <c r="G179" s="35" t="e">
        <f t="shared" si="7"/>
        <v>#REF!</v>
      </c>
      <c r="H179" s="35" t="e">
        <f t="shared" si="7"/>
        <v>#REF!</v>
      </c>
      <c r="I179" s="35" t="e">
        <f t="shared" si="7"/>
        <v>#REF!</v>
      </c>
      <c r="J179" s="35" t="e">
        <f t="shared" si="7"/>
        <v>#REF!</v>
      </c>
      <c r="K179" s="35" t="e">
        <f t="shared" si="7"/>
        <v>#REF!</v>
      </c>
      <c r="L179" s="35" t="e">
        <f t="shared" si="7"/>
        <v>#REF!</v>
      </c>
      <c r="M179" s="35" t="e">
        <f t="shared" si="7"/>
        <v>#REF!</v>
      </c>
      <c r="N179" s="35" t="e">
        <f t="shared" si="7"/>
        <v>#REF!</v>
      </c>
      <c r="O179" s="35" t="e">
        <f t="shared" si="7"/>
        <v>#REF!</v>
      </c>
      <c r="P179" s="8" t="e">
        <f t="shared" si="7"/>
        <v>#REF!</v>
      </c>
      <c r="Q179" s="8" t="e">
        <f t="shared" si="7"/>
        <v>#REF!</v>
      </c>
      <c r="R179" s="8" t="e">
        <f t="shared" si="7"/>
        <v>#REF!</v>
      </c>
      <c r="S179" s="8" t="e">
        <f t="shared" si="7"/>
        <v>#REF!</v>
      </c>
      <c r="T179" s="8" t="e">
        <f t="shared" si="7"/>
        <v>#REF!</v>
      </c>
      <c r="U179" s="8" t="e">
        <f t="shared" si="7"/>
        <v>#REF!</v>
      </c>
      <c r="V179" s="8" t="e">
        <f t="shared" si="7"/>
        <v>#REF!</v>
      </c>
      <c r="W179" s="8"/>
      <c r="X179" s="8" t="e">
        <f>+SUMIF(#REF!,X$178,#REF!)</f>
        <v>#REF!</v>
      </c>
    </row>
    <row r="180" spans="1:24" ht="14.25" customHeight="1" x14ac:dyDescent="0.25">
      <c r="A180" s="8" t="s">
        <v>804</v>
      </c>
      <c r="B180" s="8">
        <f t="shared" ref="B180:V180" si="8">+SUMIF($H$3:$H$12,B$178,$M$3:$M$12)</f>
        <v>0</v>
      </c>
      <c r="C180" s="8">
        <f t="shared" si="8"/>
        <v>0</v>
      </c>
      <c r="D180" s="8">
        <f t="shared" si="8"/>
        <v>0</v>
      </c>
      <c r="E180" s="8">
        <f t="shared" si="8"/>
        <v>0</v>
      </c>
      <c r="F180" s="35">
        <f t="shared" si="8"/>
        <v>0</v>
      </c>
      <c r="G180" s="35">
        <f t="shared" si="8"/>
        <v>0</v>
      </c>
      <c r="H180" s="35">
        <f t="shared" si="8"/>
        <v>0</v>
      </c>
      <c r="I180" s="35">
        <f t="shared" si="8"/>
        <v>0</v>
      </c>
      <c r="J180" s="35">
        <f t="shared" si="8"/>
        <v>0</v>
      </c>
      <c r="K180" s="35">
        <f t="shared" si="8"/>
        <v>0</v>
      </c>
      <c r="L180" s="35">
        <f t="shared" si="8"/>
        <v>0</v>
      </c>
      <c r="M180" s="35">
        <f t="shared" si="8"/>
        <v>0</v>
      </c>
      <c r="N180" s="35">
        <f t="shared" si="8"/>
        <v>0</v>
      </c>
      <c r="O180" s="35">
        <f t="shared" si="8"/>
        <v>0</v>
      </c>
      <c r="P180" s="8">
        <f t="shared" si="8"/>
        <v>0</v>
      </c>
      <c r="Q180" s="8">
        <f t="shared" si="8"/>
        <v>0</v>
      </c>
      <c r="R180" s="8">
        <f t="shared" si="8"/>
        <v>0</v>
      </c>
      <c r="S180" s="8">
        <f t="shared" si="8"/>
        <v>0</v>
      </c>
      <c r="T180" s="8">
        <f t="shared" si="8"/>
        <v>0</v>
      </c>
      <c r="U180" s="8">
        <f t="shared" si="8"/>
        <v>0</v>
      </c>
      <c r="V180" s="8">
        <f t="shared" si="8"/>
        <v>0</v>
      </c>
      <c r="W180" s="8"/>
      <c r="X180" s="8">
        <f>+SUMIF($H$3:$H$12,X$178,$M$3:$M$12)</f>
        <v>0</v>
      </c>
    </row>
    <row r="181" spans="1:24" ht="14.25" customHeight="1" x14ac:dyDescent="0.25">
      <c r="A181" s="8" t="s">
        <v>805</v>
      </c>
      <c r="B181" s="8" t="e">
        <f t="shared" ref="B181:V181" si="9">+SUMIF(#REF!,B$178,#REF!)</f>
        <v>#REF!</v>
      </c>
      <c r="C181" s="8" t="e">
        <f t="shared" si="9"/>
        <v>#REF!</v>
      </c>
      <c r="D181" s="8" t="e">
        <f t="shared" si="9"/>
        <v>#REF!</v>
      </c>
      <c r="E181" s="8" t="e">
        <f t="shared" si="9"/>
        <v>#REF!</v>
      </c>
      <c r="F181" s="35" t="e">
        <f t="shared" si="9"/>
        <v>#REF!</v>
      </c>
      <c r="G181" s="35" t="e">
        <f t="shared" si="9"/>
        <v>#REF!</v>
      </c>
      <c r="H181" s="35" t="e">
        <f t="shared" si="9"/>
        <v>#REF!</v>
      </c>
      <c r="I181" s="35" t="e">
        <f t="shared" si="9"/>
        <v>#REF!</v>
      </c>
      <c r="J181" s="35" t="e">
        <f t="shared" si="9"/>
        <v>#REF!</v>
      </c>
      <c r="K181" s="35" t="e">
        <f t="shared" si="9"/>
        <v>#REF!</v>
      </c>
      <c r="L181" s="35" t="e">
        <f t="shared" si="9"/>
        <v>#REF!</v>
      </c>
      <c r="M181" s="35" t="e">
        <f t="shared" si="9"/>
        <v>#REF!</v>
      </c>
      <c r="N181" s="35" t="e">
        <f t="shared" si="9"/>
        <v>#REF!</v>
      </c>
      <c r="O181" s="35" t="e">
        <f t="shared" si="9"/>
        <v>#REF!</v>
      </c>
      <c r="P181" s="8" t="e">
        <f t="shared" si="9"/>
        <v>#REF!</v>
      </c>
      <c r="Q181" s="8" t="e">
        <f t="shared" si="9"/>
        <v>#REF!</v>
      </c>
      <c r="R181" s="8" t="e">
        <f t="shared" si="9"/>
        <v>#REF!</v>
      </c>
      <c r="S181" s="8" t="e">
        <f t="shared" si="9"/>
        <v>#REF!</v>
      </c>
      <c r="T181" s="8" t="e">
        <f t="shared" si="9"/>
        <v>#REF!</v>
      </c>
      <c r="U181" s="8" t="e">
        <f t="shared" si="9"/>
        <v>#REF!</v>
      </c>
      <c r="V181" s="8" t="e">
        <f t="shared" si="9"/>
        <v>#REF!</v>
      </c>
      <c r="W181" s="8"/>
      <c r="X181" s="8" t="e">
        <f>+SUMIF(#REF!,X$178,#REF!)</f>
        <v>#REF!</v>
      </c>
    </row>
    <row r="182" spans="1:24" ht="14.25" customHeight="1" x14ac:dyDescent="0.25">
      <c r="A182" s="8" t="s">
        <v>806</v>
      </c>
      <c r="B182" s="8">
        <f t="shared" ref="B182:V182" si="10">+SUMIF($H$13:$H$60,B$178,$M$13:$M$60)</f>
        <v>0</v>
      </c>
      <c r="C182" s="8">
        <f t="shared" si="10"/>
        <v>0</v>
      </c>
      <c r="D182" s="8">
        <f t="shared" si="10"/>
        <v>0</v>
      </c>
      <c r="E182" s="8">
        <f t="shared" si="10"/>
        <v>0</v>
      </c>
      <c r="F182" s="35">
        <f t="shared" si="10"/>
        <v>0</v>
      </c>
      <c r="G182" s="35">
        <f t="shared" si="10"/>
        <v>0</v>
      </c>
      <c r="H182" s="35">
        <f t="shared" si="10"/>
        <v>0</v>
      </c>
      <c r="I182" s="35">
        <f t="shared" si="10"/>
        <v>0</v>
      </c>
      <c r="J182" s="35">
        <f t="shared" si="10"/>
        <v>0</v>
      </c>
      <c r="K182" s="35">
        <f t="shared" si="10"/>
        <v>0</v>
      </c>
      <c r="L182" s="35">
        <f t="shared" si="10"/>
        <v>0</v>
      </c>
      <c r="M182" s="35">
        <f t="shared" si="10"/>
        <v>0</v>
      </c>
      <c r="N182" s="35">
        <f t="shared" si="10"/>
        <v>0</v>
      </c>
      <c r="O182" s="35">
        <f t="shared" si="10"/>
        <v>0</v>
      </c>
      <c r="P182" s="8">
        <f t="shared" si="10"/>
        <v>0</v>
      </c>
      <c r="Q182" s="8">
        <f t="shared" si="10"/>
        <v>0</v>
      </c>
      <c r="R182" s="8">
        <f t="shared" si="10"/>
        <v>0</v>
      </c>
      <c r="S182" s="8">
        <f t="shared" si="10"/>
        <v>0</v>
      </c>
      <c r="T182" s="8">
        <f t="shared" si="10"/>
        <v>0</v>
      </c>
      <c r="U182" s="8">
        <f t="shared" si="10"/>
        <v>0</v>
      </c>
      <c r="V182" s="8">
        <f t="shared" si="10"/>
        <v>0</v>
      </c>
      <c r="W182" s="8"/>
      <c r="X182" s="8">
        <f>+SUMIF($H$13:$H$60,X$178,$M$13:$M$60)</f>
        <v>0</v>
      </c>
    </row>
    <row r="183" spans="1:24" ht="14.25" customHeight="1" x14ac:dyDescent="0.25">
      <c r="A183" s="8" t="s">
        <v>775</v>
      </c>
      <c r="B183" s="8" t="e">
        <f t="shared" ref="B183:V183" si="11">SUM(B179:B182)</f>
        <v>#REF!</v>
      </c>
      <c r="C183" s="8" t="e">
        <f t="shared" si="11"/>
        <v>#REF!</v>
      </c>
      <c r="D183" s="8" t="e">
        <f t="shared" si="11"/>
        <v>#REF!</v>
      </c>
      <c r="E183" s="8" t="e">
        <f t="shared" si="11"/>
        <v>#REF!</v>
      </c>
      <c r="F183" s="35" t="e">
        <f t="shared" si="11"/>
        <v>#REF!</v>
      </c>
      <c r="G183" s="35" t="e">
        <f t="shared" si="11"/>
        <v>#REF!</v>
      </c>
      <c r="H183" s="35" t="e">
        <f t="shared" si="11"/>
        <v>#REF!</v>
      </c>
      <c r="I183" s="35" t="e">
        <f t="shared" si="11"/>
        <v>#REF!</v>
      </c>
      <c r="J183" s="35" t="e">
        <f t="shared" si="11"/>
        <v>#REF!</v>
      </c>
      <c r="K183" s="35" t="e">
        <f t="shared" si="11"/>
        <v>#REF!</v>
      </c>
      <c r="L183" s="35" t="e">
        <f t="shared" si="11"/>
        <v>#REF!</v>
      </c>
      <c r="M183" s="35" t="e">
        <f t="shared" si="11"/>
        <v>#REF!</v>
      </c>
      <c r="N183" s="35" t="e">
        <f t="shared" si="11"/>
        <v>#REF!</v>
      </c>
      <c r="O183" s="35" t="e">
        <f t="shared" si="11"/>
        <v>#REF!</v>
      </c>
      <c r="P183" s="8" t="e">
        <f t="shared" si="11"/>
        <v>#REF!</v>
      </c>
      <c r="Q183" s="8" t="e">
        <f t="shared" si="11"/>
        <v>#REF!</v>
      </c>
      <c r="R183" s="8" t="e">
        <f t="shared" si="11"/>
        <v>#REF!</v>
      </c>
      <c r="S183" s="8" t="e">
        <f t="shared" si="11"/>
        <v>#REF!</v>
      </c>
      <c r="T183" s="8" t="e">
        <f t="shared" si="11"/>
        <v>#REF!</v>
      </c>
      <c r="U183" s="8" t="e">
        <f t="shared" si="11"/>
        <v>#REF!</v>
      </c>
      <c r="V183" s="8" t="e">
        <f t="shared" si="11"/>
        <v>#REF!</v>
      </c>
      <c r="W183" s="8"/>
      <c r="X183" s="8" t="e">
        <f>SUM(X179:X182)</f>
        <v>#REF!</v>
      </c>
    </row>
    <row r="184" spans="1:24" ht="15.75" customHeight="1" x14ac:dyDescent="0.25"/>
    <row r="185" spans="1:24" ht="15.75" customHeight="1" x14ac:dyDescent="0.25"/>
    <row r="186" spans="1:24" ht="15.75" customHeight="1" x14ac:dyDescent="0.25"/>
    <row r="187" spans="1:24" ht="15.75" customHeight="1" x14ac:dyDescent="0.25"/>
    <row r="188" spans="1:24" ht="15.75" customHeight="1" x14ac:dyDescent="0.25"/>
    <row r="189" spans="1:24" ht="15.75" customHeight="1" x14ac:dyDescent="0.25"/>
    <row r="190" spans="1:24" ht="15.75" customHeight="1" x14ac:dyDescent="0.25"/>
    <row r="191" spans="1:24" ht="15.75" customHeight="1" x14ac:dyDescent="0.25"/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</sheetData>
  <sortState xmlns:xlrd2="http://schemas.microsoft.com/office/spreadsheetml/2017/richdata2" ref="F3:O88">
    <sortCondition ref="K3:K88"/>
    <sortCondition descending="1" ref="N3:N88"/>
    <sortCondition descending="1" ref="O3:O88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896"/>
  <sheetViews>
    <sheetView workbookViewId="0">
      <pane ySplit="2" topLeftCell="A78" activePane="bottomLeft" state="frozen"/>
      <selection pane="bottomLeft" activeCell="A91" sqref="A91:XFD195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25" customWidth="1"/>
    <col min="16" max="25" width="8.42578125" customWidth="1"/>
  </cols>
  <sheetData>
    <row r="1" spans="1:15" ht="14.25" customHeight="1" x14ac:dyDescent="0.25">
      <c r="A1" s="113" t="s">
        <v>834</v>
      </c>
      <c r="B1" s="114" t="s">
        <v>837</v>
      </c>
      <c r="C1" s="114" t="s">
        <v>838</v>
      </c>
      <c r="D1" s="115" t="s">
        <v>839</v>
      </c>
      <c r="E1" s="77"/>
      <c r="F1" s="35"/>
      <c r="G1" s="35"/>
      <c r="H1" s="35"/>
      <c r="I1" s="35"/>
      <c r="J1" s="35"/>
      <c r="K1" s="35"/>
      <c r="L1" s="35"/>
      <c r="M1" s="35"/>
      <c r="N1" s="176" t="s">
        <v>840</v>
      </c>
      <c r="O1" s="177"/>
    </row>
    <row r="2" spans="1:15" ht="14.25" customHeight="1" x14ac:dyDescent="0.25">
      <c r="A2" s="88" t="s">
        <v>841</v>
      </c>
      <c r="B2" s="89" t="s">
        <v>816</v>
      </c>
      <c r="C2" s="89" t="s">
        <v>817</v>
      </c>
      <c r="D2" s="89" t="s">
        <v>818</v>
      </c>
      <c r="E2" s="89"/>
      <c r="F2" s="89" t="s">
        <v>819</v>
      </c>
      <c r="G2" s="89" t="s">
        <v>765</v>
      </c>
      <c r="H2" s="89" t="s">
        <v>766</v>
      </c>
      <c r="I2" s="89" t="s">
        <v>767</v>
      </c>
      <c r="J2" s="89" t="s">
        <v>2</v>
      </c>
      <c r="K2" s="89" t="s">
        <v>5</v>
      </c>
      <c r="L2" s="90" t="s">
        <v>768</v>
      </c>
      <c r="M2" s="89" t="s">
        <v>769</v>
      </c>
      <c r="N2" s="91" t="s">
        <v>820</v>
      </c>
      <c r="O2" s="91" t="s">
        <v>821</v>
      </c>
    </row>
    <row r="3" spans="1:15" ht="14.25" customHeight="1" x14ac:dyDescent="0.25">
      <c r="A3" s="92"/>
      <c r="B3" s="93"/>
      <c r="C3" s="93"/>
      <c r="D3" s="94"/>
      <c r="E3" s="94"/>
    </row>
    <row r="4" spans="1:15" ht="14.25" customHeight="1" x14ac:dyDescent="0.25">
      <c r="A4" s="96"/>
      <c r="B4" s="97"/>
      <c r="C4" s="97"/>
      <c r="D4" s="98"/>
      <c r="E4" s="98"/>
      <c r="F4" s="94">
        <v>631</v>
      </c>
      <c r="G4" s="66" t="str">
        <f>+VLOOKUP(F4,[1]Participants!$A$1:$F$802,2,FALSE)</f>
        <v>Karrik Gibson</v>
      </c>
      <c r="H4" s="66" t="str">
        <f>+VLOOKUP(F4,[1]Participants!$A$1:$F$802,4,FALSE)</f>
        <v>BCS</v>
      </c>
      <c r="I4" s="66" t="str">
        <f>+VLOOKUP(F4,[1]Participants!$A$1:$F$802,5,FALSE)</f>
        <v>M</v>
      </c>
      <c r="J4" s="66">
        <f>+VLOOKUP(F4,[1]Participants!$A$1:$F$802,3,FALSE)</f>
        <v>5</v>
      </c>
      <c r="K4" s="13" t="str">
        <f>+VLOOKUP(F4,[1]Participants!$A$1:$G$802,7,FALSE)</f>
        <v>JV BOYS</v>
      </c>
      <c r="L4" s="95">
        <v>1</v>
      </c>
      <c r="M4" s="66">
        <v>10</v>
      </c>
      <c r="N4" s="122">
        <v>13</v>
      </c>
      <c r="O4" s="123">
        <v>0</v>
      </c>
    </row>
    <row r="5" spans="1:15" ht="14.25" customHeight="1" x14ac:dyDescent="0.25">
      <c r="A5" s="92"/>
      <c r="B5" s="93"/>
      <c r="C5" s="93"/>
      <c r="D5" s="94"/>
      <c r="E5" s="94"/>
      <c r="F5" s="98">
        <v>1416</v>
      </c>
      <c r="G5" s="61" t="str">
        <f>+VLOOKUP(F5,[1]Participants!$A$1:$F$802,2,FALSE)</f>
        <v>Ian Hamilton</v>
      </c>
      <c r="H5" s="61" t="str">
        <f>+VLOOKUP(F5,[1]Participants!$A$1:$F$802,4,FALSE)</f>
        <v>SJS</v>
      </c>
      <c r="I5" s="61" t="str">
        <f>+VLOOKUP(F5,[1]Participants!$A$1:$F$802,5,FALSE)</f>
        <v>M</v>
      </c>
      <c r="J5" s="61">
        <f>+VLOOKUP(F5,[1]Participants!$A$1:$F$802,3,FALSE)</f>
        <v>6</v>
      </c>
      <c r="K5" s="13" t="str">
        <f>+VLOOKUP(F5,[1]Participants!$A$1:$G$802,7,FALSE)</f>
        <v>JV BOYS</v>
      </c>
      <c r="L5" s="124">
        <f>L4+1</f>
        <v>2</v>
      </c>
      <c r="M5" s="61">
        <v>8</v>
      </c>
      <c r="N5" s="61">
        <v>12</v>
      </c>
      <c r="O5" s="123">
        <v>0</v>
      </c>
    </row>
    <row r="6" spans="1:15" ht="14.25" customHeight="1" x14ac:dyDescent="0.25">
      <c r="A6" s="96"/>
      <c r="B6" s="97"/>
      <c r="C6" s="97"/>
      <c r="D6" s="98"/>
      <c r="E6" s="98"/>
      <c r="F6" s="98">
        <v>659</v>
      </c>
      <c r="G6" s="61" t="str">
        <f>+VLOOKUP(F6,[1]Participants!$A$1:$F$802,2,FALSE)</f>
        <v>Noah Bandurski</v>
      </c>
      <c r="H6" s="61" t="str">
        <f>+VLOOKUP(F6,[1]Participants!$A$1:$F$802,4,FALSE)</f>
        <v>BTA</v>
      </c>
      <c r="I6" s="61" t="str">
        <f>+VLOOKUP(F6,[1]Participants!$A$1:$F$802,5,FALSE)</f>
        <v>M</v>
      </c>
      <c r="J6" s="61">
        <f>+VLOOKUP(F6,[1]Participants!$A$1:$F$802,3,FALSE)</f>
        <v>5</v>
      </c>
      <c r="K6" s="13" t="str">
        <f>+VLOOKUP(F6,[1]Participants!$A$1:$G$802,7,FALSE)</f>
        <v>JV BOYS</v>
      </c>
      <c r="L6" s="124">
        <f t="shared" ref="L6:L31" si="0">L5+1</f>
        <v>3</v>
      </c>
      <c r="M6" s="61">
        <v>6</v>
      </c>
      <c r="N6" s="61">
        <v>11</v>
      </c>
      <c r="O6" s="123">
        <v>7</v>
      </c>
    </row>
    <row r="7" spans="1:15" ht="14.25" customHeight="1" x14ac:dyDescent="0.25">
      <c r="A7" s="92"/>
      <c r="B7" s="93"/>
      <c r="C7" s="93"/>
      <c r="D7" s="94"/>
      <c r="E7" s="94"/>
      <c r="F7" s="61">
        <v>34</v>
      </c>
      <c r="G7" s="66" t="str">
        <f>+VLOOKUP(F7,[1]Participants!$A$1:$F$802,2,FALSE)</f>
        <v>Liam Greene</v>
      </c>
      <c r="H7" s="66" t="str">
        <f>+VLOOKUP(F7,[1]Participants!$A$1:$F$802,4,FALSE)</f>
        <v>BFS</v>
      </c>
      <c r="I7" s="66" t="str">
        <f>+VLOOKUP(F7,[1]Participants!$A$1:$F$802,5,FALSE)</f>
        <v>M</v>
      </c>
      <c r="J7" s="66">
        <f>+VLOOKUP(F7,[1]Participants!$A$1:$F$802,3,FALSE)</f>
        <v>6</v>
      </c>
      <c r="K7" s="13" t="str">
        <f>+VLOOKUP(F7,[1]Participants!$A$1:$G$802,7,FALSE)</f>
        <v>JV BOYS</v>
      </c>
      <c r="L7" s="124">
        <f t="shared" si="0"/>
        <v>4</v>
      </c>
      <c r="M7" s="66">
        <v>5</v>
      </c>
      <c r="N7" s="122">
        <v>11</v>
      </c>
      <c r="O7" s="123">
        <v>0</v>
      </c>
    </row>
    <row r="8" spans="1:15" ht="14.25" customHeight="1" x14ac:dyDescent="0.25">
      <c r="A8" s="96"/>
      <c r="B8" s="97"/>
      <c r="C8" s="97"/>
      <c r="D8" s="98"/>
      <c r="E8" s="98"/>
      <c r="F8" s="61">
        <v>35</v>
      </c>
      <c r="G8" s="61" t="str">
        <f>+VLOOKUP(F8,[1]Participants!$A$1:$F$802,2,FALSE)</f>
        <v>Cole Miller</v>
      </c>
      <c r="H8" s="61" t="str">
        <f>+VLOOKUP(F8,[1]Participants!$A$1:$F$802,4,FALSE)</f>
        <v>BFS</v>
      </c>
      <c r="I8" s="61" t="str">
        <f>+VLOOKUP(F8,[1]Participants!$A$1:$F$802,5,FALSE)</f>
        <v>M</v>
      </c>
      <c r="J8" s="61">
        <f>+VLOOKUP(F8,[1]Participants!$A$1:$F$802,3,FALSE)</f>
        <v>6</v>
      </c>
      <c r="K8" s="13" t="str">
        <f>+VLOOKUP(F8,[1]Participants!$A$1:$G$802,7,FALSE)</f>
        <v>JV BOYS</v>
      </c>
      <c r="L8" s="124">
        <f t="shared" si="0"/>
        <v>5</v>
      </c>
      <c r="M8" s="61">
        <v>4</v>
      </c>
      <c r="N8" s="61">
        <v>10</v>
      </c>
      <c r="O8" s="123">
        <v>10</v>
      </c>
    </row>
    <row r="9" spans="1:15" ht="14.25" customHeight="1" x14ac:dyDescent="0.25">
      <c r="A9" s="92"/>
      <c r="B9" s="93"/>
      <c r="C9" s="93"/>
      <c r="D9" s="94"/>
      <c r="E9" s="94"/>
      <c r="F9" s="61">
        <v>30</v>
      </c>
      <c r="G9" s="66" t="str">
        <f>+VLOOKUP(F9,[1]Participants!$A$1:$F$802,2,FALSE)</f>
        <v>Benjamin Buchanan</v>
      </c>
      <c r="H9" s="66" t="str">
        <f>+VLOOKUP(F9,[1]Participants!$A$1:$F$802,4,FALSE)</f>
        <v>BFS</v>
      </c>
      <c r="I9" s="66" t="str">
        <f>+VLOOKUP(F9,[1]Participants!$A$1:$F$802,5,FALSE)</f>
        <v>M</v>
      </c>
      <c r="J9" s="66">
        <f>+VLOOKUP(F9,[1]Participants!$A$1:$F$802,3,FALSE)</f>
        <v>5</v>
      </c>
      <c r="K9" s="13" t="str">
        <f>+VLOOKUP(F9,[1]Participants!$A$1:$G$802,7,FALSE)</f>
        <v>JV BOYS</v>
      </c>
      <c r="L9" s="124">
        <f t="shared" si="0"/>
        <v>6</v>
      </c>
      <c r="M9" s="66">
        <v>3</v>
      </c>
      <c r="N9" s="122">
        <v>10</v>
      </c>
      <c r="O9" s="123">
        <v>5.5</v>
      </c>
    </row>
    <row r="10" spans="1:15" ht="14.25" customHeight="1" x14ac:dyDescent="0.25">
      <c r="A10" s="96"/>
      <c r="B10" s="97"/>
      <c r="C10" s="97"/>
      <c r="D10" s="98"/>
      <c r="E10" s="98"/>
      <c r="F10" s="98">
        <v>879</v>
      </c>
      <c r="G10" s="61" t="str">
        <f>+VLOOKUP(F10,[1]Participants!$A$1:$F$802,2,FALSE)</f>
        <v>Thomas McGovern</v>
      </c>
      <c r="H10" s="61" t="str">
        <f>+VLOOKUP(F10,[1]Participants!$A$1:$F$802,4,FALSE)</f>
        <v>GAA</v>
      </c>
      <c r="I10" s="61" t="str">
        <f>+VLOOKUP(F10,[1]Participants!$A$1:$F$802,5,FALSE)</f>
        <v>M</v>
      </c>
      <c r="J10" s="61">
        <f>+VLOOKUP(F10,[1]Participants!$A$1:$F$802,3,FALSE)</f>
        <v>5</v>
      </c>
      <c r="K10" s="13" t="str">
        <f>+VLOOKUP(F10,[1]Participants!$A$1:$G$802,7,FALSE)</f>
        <v>JV BOYS</v>
      </c>
      <c r="L10" s="124">
        <f t="shared" si="0"/>
        <v>7</v>
      </c>
      <c r="M10" s="61">
        <v>2</v>
      </c>
      <c r="N10" s="61">
        <v>10</v>
      </c>
      <c r="O10" s="123">
        <v>4</v>
      </c>
    </row>
    <row r="11" spans="1:15" ht="14.25" customHeight="1" x14ac:dyDescent="0.25">
      <c r="A11" s="92"/>
      <c r="B11" s="93"/>
      <c r="C11" s="93"/>
      <c r="D11" s="94"/>
      <c r="E11" s="94"/>
      <c r="F11" s="94">
        <v>950</v>
      </c>
      <c r="G11" s="66" t="str">
        <f>+VLOOKUP(F11,[1]Participants!$A$1:$F$802,2,FALSE)</f>
        <v>DANTE SPAGNOLO</v>
      </c>
      <c r="H11" s="66" t="str">
        <f>+VLOOKUP(F11,[1]Participants!$A$1:$F$802,4,FALSE)</f>
        <v>HCA</v>
      </c>
      <c r="I11" s="66" t="str">
        <f>+VLOOKUP(F11,[1]Participants!$A$1:$F$802,5,FALSE)</f>
        <v>M</v>
      </c>
      <c r="J11" s="66">
        <f>+VLOOKUP(F11,[1]Participants!$A$1:$F$802,3,FALSE)</f>
        <v>5</v>
      </c>
      <c r="K11" s="13" t="str">
        <f>+VLOOKUP(F11,[1]Participants!$A$1:$G$802,7,FALSE)</f>
        <v>JV BOYS</v>
      </c>
      <c r="L11" s="124">
        <f t="shared" si="0"/>
        <v>8</v>
      </c>
      <c r="M11" s="66">
        <v>1</v>
      </c>
      <c r="N11" s="122">
        <v>10</v>
      </c>
      <c r="O11" s="123">
        <v>2.5</v>
      </c>
    </row>
    <row r="12" spans="1:15" ht="14.25" customHeight="1" x14ac:dyDescent="0.25">
      <c r="A12" s="96"/>
      <c r="B12" s="97"/>
      <c r="C12" s="97"/>
      <c r="D12" s="98"/>
      <c r="E12" s="98"/>
      <c r="F12" s="94">
        <v>629</v>
      </c>
      <c r="G12" s="66" t="str">
        <f>+VLOOKUP(F12,[1]Participants!$A$1:$F$802,2,FALSE)</f>
        <v>Fred Edwards</v>
      </c>
      <c r="H12" s="66" t="str">
        <f>+VLOOKUP(F12,[1]Participants!$A$1:$F$802,4,FALSE)</f>
        <v>BCS</v>
      </c>
      <c r="I12" s="66" t="str">
        <f>+VLOOKUP(F12,[1]Participants!$A$1:$F$802,5,FALSE)</f>
        <v>M</v>
      </c>
      <c r="J12" s="66">
        <f>+VLOOKUP(F12,[1]Participants!$A$1:$F$802,3,FALSE)</f>
        <v>5</v>
      </c>
      <c r="K12" s="13" t="str">
        <f>+VLOOKUP(F12,[1]Participants!$A$1:$G$802,7,FALSE)</f>
        <v>JV BOYS</v>
      </c>
      <c r="L12" s="124">
        <f t="shared" si="0"/>
        <v>9</v>
      </c>
      <c r="M12" s="66"/>
      <c r="N12" s="122">
        <v>10</v>
      </c>
      <c r="O12" s="123">
        <v>0.5</v>
      </c>
    </row>
    <row r="13" spans="1:15" ht="14.25" customHeight="1" x14ac:dyDescent="0.25">
      <c r="A13" s="92"/>
      <c r="B13" s="93"/>
      <c r="C13" s="93"/>
      <c r="D13" s="94"/>
      <c r="E13" s="94"/>
      <c r="F13" s="98">
        <v>630</v>
      </c>
      <c r="G13" s="61" t="str">
        <f>+VLOOKUP(F13,[1]Participants!$A$1:$F$802,2,FALSE)</f>
        <v>Joseph Hauser</v>
      </c>
      <c r="H13" s="61" t="str">
        <f>+VLOOKUP(F13,[1]Participants!$A$1:$F$802,4,FALSE)</f>
        <v>BCS</v>
      </c>
      <c r="I13" s="61" t="str">
        <f>+VLOOKUP(F13,[1]Participants!$A$1:$F$802,5,FALSE)</f>
        <v>M</v>
      </c>
      <c r="J13" s="61">
        <f>+VLOOKUP(F13,[1]Participants!$A$1:$F$802,3,FALSE)</f>
        <v>5</v>
      </c>
      <c r="K13" s="13" t="str">
        <f>+VLOOKUP(F13,[1]Participants!$A$1:$G$802,7,FALSE)</f>
        <v>JV BOYS</v>
      </c>
      <c r="L13" s="124">
        <f t="shared" si="0"/>
        <v>10</v>
      </c>
      <c r="M13" s="61"/>
      <c r="N13" s="61">
        <v>10</v>
      </c>
      <c r="O13" s="123">
        <v>0</v>
      </c>
    </row>
    <row r="14" spans="1:15" ht="14.25" customHeight="1" x14ac:dyDescent="0.25">
      <c r="A14" s="96"/>
      <c r="B14" s="97"/>
      <c r="C14" s="97"/>
      <c r="D14" s="98"/>
      <c r="E14" s="98"/>
      <c r="F14" s="94">
        <v>365</v>
      </c>
      <c r="G14" s="66" t="str">
        <f>+VLOOKUP(F14,[1]Participants!$A$1:$F$802,2,FALSE)</f>
        <v>Leo Predis</v>
      </c>
      <c r="H14" s="66" t="str">
        <f>+VLOOKUP(F14,[1]Participants!$A$1:$F$802,4,FALSE)</f>
        <v>AAP</v>
      </c>
      <c r="I14" s="66" t="str">
        <f>+VLOOKUP(F14,[1]Participants!$A$1:$F$802,5,FALSE)</f>
        <v>M</v>
      </c>
      <c r="J14" s="66">
        <f>+VLOOKUP(F14,[1]Participants!$A$1:$F$802,3,FALSE)</f>
        <v>5</v>
      </c>
      <c r="K14" s="13" t="str">
        <f>+VLOOKUP(F14,[1]Participants!$A$1:$G$802,7,FALSE)</f>
        <v>JV BOYS</v>
      </c>
      <c r="L14" s="124">
        <f t="shared" si="0"/>
        <v>11</v>
      </c>
      <c r="M14" s="66"/>
      <c r="N14" s="122">
        <v>9</v>
      </c>
      <c r="O14" s="123">
        <v>10</v>
      </c>
    </row>
    <row r="15" spans="1:15" ht="14.25" customHeight="1" x14ac:dyDescent="0.25">
      <c r="A15" s="92"/>
      <c r="B15" s="93"/>
      <c r="C15" s="93"/>
      <c r="D15" s="94"/>
      <c r="E15" s="94"/>
      <c r="F15" s="94">
        <v>953</v>
      </c>
      <c r="G15" s="66" t="str">
        <f>+VLOOKUP(F15,[1]Participants!$A$1:$F$802,2,FALSE)</f>
        <v>ISAAC MCDEVITT</v>
      </c>
      <c r="H15" s="66" t="str">
        <f>+VLOOKUP(F15,[1]Participants!$A$1:$F$802,4,FALSE)</f>
        <v>HCA</v>
      </c>
      <c r="I15" s="66" t="str">
        <f>+VLOOKUP(F15,[1]Participants!$A$1:$F$802,5,FALSE)</f>
        <v>M</v>
      </c>
      <c r="J15" s="66">
        <f>+VLOOKUP(F15,[1]Participants!$A$1:$F$802,3,FALSE)</f>
        <v>6</v>
      </c>
      <c r="K15" s="13" t="str">
        <f>+VLOOKUP(F15,[1]Participants!$A$1:$G$802,7,FALSE)</f>
        <v>JV BOYS</v>
      </c>
      <c r="L15" s="124">
        <f t="shared" si="0"/>
        <v>12</v>
      </c>
      <c r="M15" s="66"/>
      <c r="N15" s="122">
        <v>9</v>
      </c>
      <c r="O15" s="123">
        <v>8</v>
      </c>
    </row>
    <row r="16" spans="1:15" ht="14.25" customHeight="1" x14ac:dyDescent="0.25">
      <c r="A16" s="96"/>
      <c r="B16" s="97"/>
      <c r="C16" s="97"/>
      <c r="D16" s="98"/>
      <c r="E16" s="98"/>
      <c r="F16" s="98">
        <v>633</v>
      </c>
      <c r="G16" s="61" t="str">
        <f>+VLOOKUP(F16,[1]Participants!$A$1:$F$802,2,FALSE)</f>
        <v>Anthony Edwards</v>
      </c>
      <c r="H16" s="61" t="str">
        <f>+VLOOKUP(F16,[1]Participants!$A$1:$F$802,4,FALSE)</f>
        <v>BCS</v>
      </c>
      <c r="I16" s="61" t="str">
        <f>+VLOOKUP(F16,[1]Participants!$A$1:$F$802,5,FALSE)</f>
        <v>M</v>
      </c>
      <c r="J16" s="61">
        <f>+VLOOKUP(F16,[1]Participants!$A$1:$F$802,3,FALSE)</f>
        <v>6</v>
      </c>
      <c r="K16" s="13" t="str">
        <f>+VLOOKUP(F16,[1]Participants!$A$1:$G$802,7,FALSE)</f>
        <v>JV BOYS</v>
      </c>
      <c r="L16" s="124">
        <f t="shared" si="0"/>
        <v>13</v>
      </c>
      <c r="M16" s="61"/>
      <c r="N16" s="61">
        <v>9</v>
      </c>
      <c r="O16" s="123">
        <v>7</v>
      </c>
    </row>
    <row r="17" spans="6:15" ht="14.25" customHeight="1" x14ac:dyDescent="0.25">
      <c r="F17" s="98">
        <v>1616</v>
      </c>
      <c r="G17" s="61" t="str">
        <f>+VLOOKUP(F17,[1]Participants!$A$1:$F$802,2,FALSE)</f>
        <v>Giovanni Bianco</v>
      </c>
      <c r="H17" s="61" t="str">
        <f>+VLOOKUP(F17,[1]Participants!$A$1:$F$802,4,FALSE)</f>
        <v>SPP</v>
      </c>
      <c r="I17" s="61" t="str">
        <f>+VLOOKUP(F17,[1]Participants!$A$1:$F$802,5,FALSE)</f>
        <v>M</v>
      </c>
      <c r="J17" s="61">
        <f>+VLOOKUP(F17,[1]Participants!$A$1:$F$802,3,FALSE)</f>
        <v>6</v>
      </c>
      <c r="K17" s="13" t="str">
        <f>+VLOOKUP(F17,[1]Participants!$A$1:$G$802,7,FALSE)</f>
        <v>JV BOYS</v>
      </c>
      <c r="L17" s="124">
        <f t="shared" si="0"/>
        <v>14</v>
      </c>
      <c r="M17" s="61"/>
      <c r="N17" s="61">
        <v>9</v>
      </c>
      <c r="O17" s="123">
        <v>6</v>
      </c>
    </row>
    <row r="18" spans="6:15" ht="14.25" customHeight="1" x14ac:dyDescent="0.25">
      <c r="F18" s="94">
        <v>660</v>
      </c>
      <c r="G18" s="66" t="str">
        <f>+VLOOKUP(F18,[1]Participants!$A$1:$F$802,2,FALSE)</f>
        <v>Franceso Papa</v>
      </c>
      <c r="H18" s="66" t="str">
        <f>+VLOOKUP(F18,[1]Participants!$A$1:$F$802,4,FALSE)</f>
        <v>BTA</v>
      </c>
      <c r="I18" s="66" t="str">
        <f>+VLOOKUP(F18,[1]Participants!$A$1:$F$802,5,FALSE)</f>
        <v>M</v>
      </c>
      <c r="J18" s="66">
        <f>+VLOOKUP(F18,[1]Participants!$A$1:$F$802,3,FALSE)</f>
        <v>5</v>
      </c>
      <c r="K18" s="13" t="str">
        <f>+VLOOKUP(F18,[1]Participants!$A$1:$G$802,7,FALSE)</f>
        <v>JV BOYS</v>
      </c>
      <c r="L18" s="124">
        <f t="shared" si="0"/>
        <v>15</v>
      </c>
      <c r="M18" s="66"/>
      <c r="N18" s="122">
        <v>9</v>
      </c>
      <c r="O18" s="123">
        <v>5</v>
      </c>
    </row>
    <row r="19" spans="6:15" ht="14.25" customHeight="1" x14ac:dyDescent="0.25">
      <c r="F19" s="98">
        <v>661</v>
      </c>
      <c r="G19" s="61" t="str">
        <f>+VLOOKUP(F19,[1]Participants!$A$1:$F$802,2,FALSE)</f>
        <v>Ryan Chase</v>
      </c>
      <c r="H19" s="61" t="str">
        <f>+VLOOKUP(F19,[1]Participants!$A$1:$F$802,4,FALSE)</f>
        <v>BTA</v>
      </c>
      <c r="I19" s="61" t="str">
        <f>+VLOOKUP(F19,[1]Participants!$A$1:$F$802,5,FALSE)</f>
        <v>M</v>
      </c>
      <c r="J19" s="61">
        <f>+VLOOKUP(F19,[1]Participants!$A$1:$F$802,3,FALSE)</f>
        <v>5</v>
      </c>
      <c r="K19" s="13" t="str">
        <f>+VLOOKUP(F19,[1]Participants!$A$1:$G$802,7,FALSE)</f>
        <v>JV BOYS</v>
      </c>
      <c r="L19" s="124">
        <f t="shared" si="0"/>
        <v>16</v>
      </c>
      <c r="M19" s="61"/>
      <c r="N19" s="61">
        <v>9</v>
      </c>
      <c r="O19" s="123">
        <v>5</v>
      </c>
    </row>
    <row r="20" spans="6:15" ht="14.25" customHeight="1" x14ac:dyDescent="0.25">
      <c r="F20" s="98">
        <v>952</v>
      </c>
      <c r="G20" s="61" t="str">
        <f>+VLOOKUP(F20,[1]Participants!$A$1:$F$802,2,FALSE)</f>
        <v>JACK MAHONY</v>
      </c>
      <c r="H20" s="61" t="str">
        <f>+VLOOKUP(F20,[1]Participants!$A$1:$F$802,4,FALSE)</f>
        <v>HCA</v>
      </c>
      <c r="I20" s="61" t="str">
        <f>+VLOOKUP(F20,[1]Participants!$A$1:$F$802,5,FALSE)</f>
        <v>M</v>
      </c>
      <c r="J20" s="61">
        <f>+VLOOKUP(F20,[1]Participants!$A$1:$F$802,3,FALSE)</f>
        <v>6</v>
      </c>
      <c r="K20" s="13" t="str">
        <f>+VLOOKUP(F20,[1]Participants!$A$1:$G$802,7,FALSE)</f>
        <v>JV BOYS</v>
      </c>
      <c r="L20" s="124">
        <f t="shared" si="0"/>
        <v>17</v>
      </c>
      <c r="M20" s="61"/>
      <c r="N20" s="61">
        <v>9</v>
      </c>
      <c r="O20" s="123">
        <v>5</v>
      </c>
    </row>
    <row r="21" spans="6:15" ht="14.25" customHeight="1" x14ac:dyDescent="0.25">
      <c r="F21" s="94">
        <v>634</v>
      </c>
      <c r="G21" s="66" t="str">
        <f>+VLOOKUP(F21,[1]Participants!$A$1:$F$802,2,FALSE)</f>
        <v>Raylan Senft</v>
      </c>
      <c r="H21" s="66" t="str">
        <f>+VLOOKUP(F21,[1]Participants!$A$1:$F$802,4,FALSE)</f>
        <v>BCS</v>
      </c>
      <c r="I21" s="66" t="str">
        <f>+VLOOKUP(F21,[1]Participants!$A$1:$F$802,5,FALSE)</f>
        <v>M</v>
      </c>
      <c r="J21" s="66">
        <f>+VLOOKUP(F21,[1]Participants!$A$1:$F$802,3,FALSE)</f>
        <v>6</v>
      </c>
      <c r="K21" s="13" t="str">
        <f>+VLOOKUP(F21,[1]Participants!$A$1:$G$802,7,FALSE)</f>
        <v>JV BOYS</v>
      </c>
      <c r="L21" s="124">
        <f t="shared" si="0"/>
        <v>18</v>
      </c>
      <c r="M21" s="66"/>
      <c r="N21" s="122">
        <v>9</v>
      </c>
      <c r="O21" s="123">
        <v>3</v>
      </c>
    </row>
    <row r="22" spans="6:15" ht="14.25" customHeight="1" x14ac:dyDescent="0.25">
      <c r="F22" s="94">
        <v>38</v>
      </c>
      <c r="G22" s="66" t="str">
        <f>+VLOOKUP(F22,[1]Participants!$A$1:$F$802,2,FALSE)</f>
        <v>Michael Ramaley</v>
      </c>
      <c r="H22" s="66" t="str">
        <f>+VLOOKUP(F22,[1]Participants!$A$1:$F$802,4,FALSE)</f>
        <v>BFS</v>
      </c>
      <c r="I22" s="66" t="str">
        <f>+VLOOKUP(F22,[1]Participants!$A$1:$F$802,5,FALSE)</f>
        <v>M</v>
      </c>
      <c r="J22" s="66">
        <f>+VLOOKUP(F22,[1]Participants!$A$1:$F$802,3,FALSE)</f>
        <v>5</v>
      </c>
      <c r="K22" s="13" t="str">
        <f>+VLOOKUP(F22,[1]Participants!$A$1:$G$802,7,FALSE)</f>
        <v>JV BOYS</v>
      </c>
      <c r="L22" s="124">
        <f t="shared" si="0"/>
        <v>19</v>
      </c>
      <c r="M22" s="66"/>
      <c r="N22" s="122">
        <v>9</v>
      </c>
      <c r="O22" s="123">
        <v>2.5</v>
      </c>
    </row>
    <row r="23" spans="6:15" ht="14.25" customHeight="1" x14ac:dyDescent="0.25">
      <c r="F23" s="94">
        <v>878</v>
      </c>
      <c r="G23" s="66" t="str">
        <f>+VLOOKUP(F23,[1]Participants!$A$1:$F$802,2,FALSE)</f>
        <v>Lorenzo Garrett</v>
      </c>
      <c r="H23" s="66" t="str">
        <f>+VLOOKUP(F23,[1]Participants!$A$1:$F$802,4,FALSE)</f>
        <v>GAA</v>
      </c>
      <c r="I23" s="66" t="str">
        <f>+VLOOKUP(F23,[1]Participants!$A$1:$F$802,5,FALSE)</f>
        <v>M</v>
      </c>
      <c r="J23" s="66">
        <f>+VLOOKUP(F23,[1]Participants!$A$1:$F$802,3,FALSE)</f>
        <v>5</v>
      </c>
      <c r="K23" s="13" t="str">
        <f>+VLOOKUP(F23,[1]Participants!$A$1:$G$802,7,FALSE)</f>
        <v>JV BOYS</v>
      </c>
      <c r="L23" s="124">
        <f t="shared" si="0"/>
        <v>20</v>
      </c>
      <c r="M23" s="66"/>
      <c r="N23" s="122">
        <v>9</v>
      </c>
      <c r="O23" s="123">
        <v>2</v>
      </c>
    </row>
    <row r="24" spans="6:15" ht="14.25" customHeight="1" x14ac:dyDescent="0.25">
      <c r="F24" s="98">
        <v>954</v>
      </c>
      <c r="G24" s="61" t="str">
        <f>+VLOOKUP(F24,[1]Participants!$A$1:$F$802,2,FALSE)</f>
        <v>DANIEL ODONNELL</v>
      </c>
      <c r="H24" s="61" t="str">
        <f>+VLOOKUP(F24,[1]Participants!$A$1:$F$802,4,FALSE)</f>
        <v>HCA</v>
      </c>
      <c r="I24" s="61" t="str">
        <f>+VLOOKUP(F24,[1]Participants!$A$1:$F$802,5,FALSE)</f>
        <v>M</v>
      </c>
      <c r="J24" s="61">
        <f>+VLOOKUP(F24,[1]Participants!$A$1:$F$802,3,FALSE)</f>
        <v>6</v>
      </c>
      <c r="K24" s="13" t="str">
        <f>+VLOOKUP(F24,[1]Participants!$A$1:$G$802,7,FALSE)</f>
        <v>JV BOYS</v>
      </c>
      <c r="L24" s="124">
        <f t="shared" si="0"/>
        <v>21</v>
      </c>
      <c r="M24" s="61"/>
      <c r="N24" s="61">
        <v>9</v>
      </c>
      <c r="O24" s="123">
        <v>2</v>
      </c>
    </row>
    <row r="25" spans="6:15" ht="14.25" customHeight="1" x14ac:dyDescent="0.25">
      <c r="F25" s="61">
        <v>33</v>
      </c>
      <c r="G25" s="61" t="str">
        <f>+VLOOKUP(F25,[1]Participants!$A$1:$F$802,2,FALSE)</f>
        <v>Drew Frederick</v>
      </c>
      <c r="H25" s="61" t="str">
        <f>+VLOOKUP(F25,[1]Participants!$A$1:$F$802,4,FALSE)</f>
        <v>BFS</v>
      </c>
      <c r="I25" s="61" t="str">
        <f>+VLOOKUP(F25,[1]Participants!$A$1:$F$802,5,FALSE)</f>
        <v>M</v>
      </c>
      <c r="J25" s="61">
        <f>+VLOOKUP(F25,[1]Participants!$A$1:$F$802,3,FALSE)</f>
        <v>5</v>
      </c>
      <c r="K25" s="13" t="str">
        <f>+VLOOKUP(F25,[1]Participants!$A$1:$G$802,7,FALSE)</f>
        <v>JV BOYS</v>
      </c>
      <c r="L25" s="124">
        <f t="shared" si="0"/>
        <v>22</v>
      </c>
      <c r="M25" s="61"/>
      <c r="N25" s="61">
        <v>8</v>
      </c>
      <c r="O25" s="123">
        <v>8</v>
      </c>
    </row>
    <row r="26" spans="6:15" ht="14.25" customHeight="1" x14ac:dyDescent="0.25">
      <c r="F26" s="98">
        <v>1618</v>
      </c>
      <c r="G26" s="61" t="str">
        <f>+VLOOKUP(F26,[1]Participants!$A$1:$F$802,2,FALSE)</f>
        <v>Emerson Ochtun</v>
      </c>
      <c r="H26" s="61" t="str">
        <f>+VLOOKUP(F26,[1]Participants!$A$1:$F$802,4,FALSE)</f>
        <v>SPP</v>
      </c>
      <c r="I26" s="61" t="str">
        <f>+VLOOKUP(F26,[1]Participants!$A$1:$F$802,5,FALSE)</f>
        <v>M</v>
      </c>
      <c r="J26" s="61">
        <f>+VLOOKUP(F26,[1]Participants!$A$1:$F$802,3,FALSE)</f>
        <v>6</v>
      </c>
      <c r="K26" s="13" t="str">
        <f>+VLOOKUP(F26,[1]Participants!$A$1:$G$802,7,FALSE)</f>
        <v>JV BOYS</v>
      </c>
      <c r="L26" s="124">
        <f t="shared" si="0"/>
        <v>23</v>
      </c>
      <c r="M26" s="61"/>
      <c r="N26" s="61">
        <v>8</v>
      </c>
      <c r="O26" s="123">
        <v>5</v>
      </c>
    </row>
    <row r="27" spans="6:15" ht="14.25" customHeight="1" x14ac:dyDescent="0.25">
      <c r="F27" s="94">
        <v>1267</v>
      </c>
      <c r="G27" s="66" t="str">
        <f>+VLOOKUP(F27,[1]Participants!$A$1:$F$802,2,FALSE)</f>
        <v>Brandon Ashley</v>
      </c>
      <c r="H27" s="66" t="str">
        <f>+VLOOKUP(F27,[1]Participants!$A$1:$F$802,4,FALSE)</f>
        <v>NCA</v>
      </c>
      <c r="I27" s="66" t="str">
        <f>+VLOOKUP(F27,[1]Participants!$A$1:$F$802,5,FALSE)</f>
        <v>M</v>
      </c>
      <c r="J27" s="66">
        <f>+VLOOKUP(F27,[1]Participants!$A$1:$F$802,3,FALSE)</f>
        <v>5</v>
      </c>
      <c r="K27" s="13" t="str">
        <f>+VLOOKUP(F27,[1]Participants!$A$1:$G$802,7,FALSE)</f>
        <v>JV BOYS</v>
      </c>
      <c r="L27" s="124">
        <f t="shared" si="0"/>
        <v>24</v>
      </c>
      <c r="M27" s="66"/>
      <c r="N27" s="122">
        <v>7</v>
      </c>
      <c r="O27" s="123">
        <v>7</v>
      </c>
    </row>
    <row r="28" spans="6:15" ht="14.25" customHeight="1" x14ac:dyDescent="0.25">
      <c r="F28" s="94">
        <v>41</v>
      </c>
      <c r="G28" s="66" t="str">
        <f>+VLOOKUP(F28,[1]Participants!$A$1:$F$802,2,FALSE)</f>
        <v>Liam Straub</v>
      </c>
      <c r="H28" s="66" t="str">
        <f>+VLOOKUP(F28,[1]Participants!$A$1:$F$802,4,FALSE)</f>
        <v>BFS</v>
      </c>
      <c r="I28" s="66" t="str">
        <f>+VLOOKUP(F28,[1]Participants!$A$1:$F$802,5,FALSE)</f>
        <v>M</v>
      </c>
      <c r="J28" s="66">
        <f>+VLOOKUP(F28,[1]Participants!$A$1:$F$802,3,FALSE)</f>
        <v>6</v>
      </c>
      <c r="K28" s="13" t="str">
        <f>+VLOOKUP(F28,[1]Participants!$A$1:$G$802,7,FALSE)</f>
        <v>JV BOYS</v>
      </c>
      <c r="L28" s="124">
        <f t="shared" si="0"/>
        <v>25</v>
      </c>
      <c r="M28" s="66"/>
      <c r="N28" s="122">
        <v>7</v>
      </c>
      <c r="O28" s="123">
        <v>6</v>
      </c>
    </row>
    <row r="29" spans="6:15" ht="14.25" customHeight="1" x14ac:dyDescent="0.25">
      <c r="F29" s="98">
        <v>1270</v>
      </c>
      <c r="G29" s="61" t="str">
        <f>+VLOOKUP(F29,[1]Participants!$A$1:$F$802,2,FALSE)</f>
        <v>Edward Jaworski</v>
      </c>
      <c r="H29" s="61" t="str">
        <f>+VLOOKUP(F29,[1]Participants!$A$1:$F$802,4,FALSE)</f>
        <v>NCA</v>
      </c>
      <c r="I29" s="61" t="str">
        <f>+VLOOKUP(F29,[1]Participants!$A$1:$F$802,5,FALSE)</f>
        <v>M</v>
      </c>
      <c r="J29" s="61">
        <f>+VLOOKUP(F29,[1]Participants!$A$1:$F$802,3,FALSE)</f>
        <v>5</v>
      </c>
      <c r="K29" s="13" t="str">
        <f>+VLOOKUP(F29,[1]Participants!$A$1:$G$802,7,FALSE)</f>
        <v>JV BOYS</v>
      </c>
      <c r="L29" s="124">
        <f t="shared" si="0"/>
        <v>26</v>
      </c>
      <c r="M29" s="61"/>
      <c r="N29" s="61">
        <v>7</v>
      </c>
      <c r="O29" s="123">
        <v>2.5</v>
      </c>
    </row>
    <row r="30" spans="6:15" ht="14.25" customHeight="1" x14ac:dyDescent="0.25">
      <c r="F30" s="94">
        <v>1617</v>
      </c>
      <c r="G30" s="66" t="str">
        <f>+VLOOKUP(F30,[1]Participants!$A$1:$F$802,2,FALSE)</f>
        <v>Benny Votilla</v>
      </c>
      <c r="H30" s="66" t="str">
        <f>+VLOOKUP(F30,[1]Participants!$A$1:$F$802,4,FALSE)</f>
        <v>SPP</v>
      </c>
      <c r="I30" s="66" t="str">
        <f>+VLOOKUP(F30,[1]Participants!$A$1:$F$802,5,FALSE)</f>
        <v>M</v>
      </c>
      <c r="J30" s="66">
        <f>+VLOOKUP(F30,[1]Participants!$A$1:$F$802,3,FALSE)</f>
        <v>6</v>
      </c>
      <c r="K30" s="13" t="str">
        <f>+VLOOKUP(F30,[1]Participants!$A$1:$G$802,7,FALSE)</f>
        <v>JV BOYS</v>
      </c>
      <c r="L30" s="124">
        <f t="shared" si="0"/>
        <v>27</v>
      </c>
      <c r="M30" s="66"/>
      <c r="N30" s="122">
        <v>7</v>
      </c>
      <c r="O30" s="123">
        <v>0</v>
      </c>
    </row>
    <row r="31" spans="6:15" ht="14.25" customHeight="1" x14ac:dyDescent="0.25">
      <c r="F31" s="98">
        <v>39</v>
      </c>
      <c r="G31" s="61" t="str">
        <f>+VLOOKUP(F31,[1]Participants!$A$1:$F$802,2,FALSE)</f>
        <v>Jack Ries</v>
      </c>
      <c r="H31" s="61" t="str">
        <f>+VLOOKUP(F31,[1]Participants!$A$1:$F$802,4,FALSE)</f>
        <v>BFS</v>
      </c>
      <c r="I31" s="61" t="str">
        <f>+VLOOKUP(F31,[1]Participants!$A$1:$F$802,5,FALSE)</f>
        <v>M</v>
      </c>
      <c r="J31" s="61">
        <f>+VLOOKUP(F31,[1]Participants!$A$1:$F$802,3,FALSE)</f>
        <v>6</v>
      </c>
      <c r="K31" s="13" t="str">
        <f>+VLOOKUP(F31,[1]Participants!$A$1:$G$802,7,FALSE)</f>
        <v>JV BOYS</v>
      </c>
      <c r="L31" s="124">
        <f t="shared" si="0"/>
        <v>28</v>
      </c>
      <c r="M31" s="61"/>
      <c r="N31" s="61">
        <v>6</v>
      </c>
      <c r="O31" s="123">
        <v>4</v>
      </c>
    </row>
    <row r="32" spans="6:15" ht="15" customHeight="1" x14ac:dyDescent="0.25">
      <c r="F32" s="98"/>
      <c r="G32" s="61"/>
      <c r="H32" s="61"/>
      <c r="I32" s="61"/>
      <c r="J32" s="61"/>
      <c r="K32" s="13"/>
      <c r="L32" s="124"/>
      <c r="M32" s="61"/>
      <c r="N32" s="61"/>
      <c r="O32" s="123"/>
    </row>
    <row r="33" spans="6:15" ht="14.25" customHeight="1" x14ac:dyDescent="0.25">
      <c r="F33" s="98">
        <v>379</v>
      </c>
      <c r="G33" s="61" t="str">
        <f>+VLOOKUP(F33,[1]Participants!$A$1:$F$802,2,FALSE)</f>
        <v>Rosa Yuo</v>
      </c>
      <c r="H33" s="61" t="str">
        <f>+VLOOKUP(F33,[1]Participants!$A$1:$F$802,4,FALSE)</f>
        <v>AAP</v>
      </c>
      <c r="I33" s="61" t="str">
        <f>+VLOOKUP(F33,[1]Participants!$A$1:$F$802,5,FALSE)</f>
        <v>F</v>
      </c>
      <c r="J33" s="61">
        <f>+VLOOKUP(F33,[1]Participants!$A$1:$F$802,3,FALSE)</f>
        <v>6</v>
      </c>
      <c r="K33" s="13" t="str">
        <f>+VLOOKUP(F33,[1]Participants!$A$1:$G$802,7,FALSE)</f>
        <v>JV GIRLS</v>
      </c>
      <c r="L33" s="124">
        <v>1</v>
      </c>
      <c r="M33" s="61">
        <v>10</v>
      </c>
      <c r="N33" s="61">
        <v>11</v>
      </c>
      <c r="O33" s="123">
        <v>5</v>
      </c>
    </row>
    <row r="34" spans="6:15" ht="14.25" customHeight="1" x14ac:dyDescent="0.25">
      <c r="F34" s="98">
        <v>52</v>
      </c>
      <c r="G34" s="61" t="str">
        <f>+VLOOKUP(F34,[1]Participants!$A$1:$F$802,2,FALSE)</f>
        <v>Bridie Straub</v>
      </c>
      <c r="H34" s="61" t="str">
        <f>+VLOOKUP(F34,[1]Participants!$A$1:$F$802,4,FALSE)</f>
        <v>BFS</v>
      </c>
      <c r="I34" s="61" t="str">
        <f>+VLOOKUP(F34,[1]Participants!$A$1:$F$802,5,FALSE)</f>
        <v>F</v>
      </c>
      <c r="J34" s="61">
        <f>+VLOOKUP(F34,[1]Participants!$A$1:$F$802,3,FALSE)</f>
        <v>6</v>
      </c>
      <c r="K34" s="13" t="str">
        <f>+VLOOKUP(F34,[1]Participants!$A$1:$G$802,7,FALSE)</f>
        <v>JV GIRLS</v>
      </c>
      <c r="L34" s="124">
        <f>L33+1</f>
        <v>2</v>
      </c>
      <c r="M34" s="61">
        <v>8</v>
      </c>
      <c r="N34" s="61">
        <v>11</v>
      </c>
      <c r="O34" s="123">
        <v>3</v>
      </c>
    </row>
    <row r="35" spans="6:15" ht="14.25" customHeight="1" x14ac:dyDescent="0.25">
      <c r="F35" s="94">
        <v>662</v>
      </c>
      <c r="G35" s="66" t="str">
        <f>+VLOOKUP(F35,[1]Participants!$A$1:$F$802,2,FALSE)</f>
        <v>Jaidlyn Megill</v>
      </c>
      <c r="H35" s="66" t="str">
        <f>+VLOOKUP(F35,[1]Participants!$A$1:$F$802,4,FALSE)</f>
        <v>BTA</v>
      </c>
      <c r="I35" s="66" t="str">
        <f>+VLOOKUP(F35,[1]Participants!$A$1:$F$802,5,FALSE)</f>
        <v>F</v>
      </c>
      <c r="J35" s="66">
        <f>+VLOOKUP(F35,[1]Participants!$A$1:$F$802,3,FALSE)</f>
        <v>5</v>
      </c>
      <c r="K35" s="13" t="str">
        <f>+VLOOKUP(F35,[1]Participants!$A$1:$G$802,7,FALSE)</f>
        <v>JV GIRLS</v>
      </c>
      <c r="L35" s="124">
        <f t="shared" ref="L35:L44" si="1">L34+1</f>
        <v>3</v>
      </c>
      <c r="M35" s="66">
        <v>6</v>
      </c>
      <c r="N35" s="122">
        <v>10</v>
      </c>
      <c r="O35" s="122">
        <v>10.5</v>
      </c>
    </row>
    <row r="36" spans="6:15" ht="14.25" customHeight="1" x14ac:dyDescent="0.25">
      <c r="F36" s="98">
        <v>663</v>
      </c>
      <c r="G36" s="61" t="str">
        <f>+VLOOKUP(F36,[1]Participants!$A$1:$F$802,2,FALSE)</f>
        <v>Katalina Barnett</v>
      </c>
      <c r="H36" s="61" t="str">
        <f>+VLOOKUP(F36,[1]Participants!$A$1:$F$802,4,FALSE)</f>
        <v>BTA</v>
      </c>
      <c r="I36" s="61" t="str">
        <f>+VLOOKUP(F36,[1]Participants!$A$1:$F$802,5,FALSE)</f>
        <v>F</v>
      </c>
      <c r="J36" s="61">
        <f>+VLOOKUP(F36,[1]Participants!$A$1:$F$802,3,FALSE)</f>
        <v>5</v>
      </c>
      <c r="K36" s="13" t="str">
        <f>+VLOOKUP(F36,[1]Participants!$A$1:$G$802,7,FALSE)</f>
        <v>JV GIRLS</v>
      </c>
      <c r="L36" s="124">
        <f t="shared" si="1"/>
        <v>4</v>
      </c>
      <c r="M36" s="61">
        <v>5</v>
      </c>
      <c r="N36" s="61">
        <v>10</v>
      </c>
      <c r="O36" s="123">
        <v>4.5</v>
      </c>
    </row>
    <row r="37" spans="6:15" ht="14.25" customHeight="1" x14ac:dyDescent="0.25">
      <c r="F37" s="94">
        <v>667</v>
      </c>
      <c r="G37" s="66" t="str">
        <f>+VLOOKUP(F37,[1]Participants!$A$1:$F$802,2,FALSE)</f>
        <v>Allie Scheerbaum</v>
      </c>
      <c r="H37" s="66" t="str">
        <f>+VLOOKUP(F37,[1]Participants!$A$1:$F$802,4,FALSE)</f>
        <v>BTA</v>
      </c>
      <c r="I37" s="66" t="str">
        <f>+VLOOKUP(F37,[1]Participants!$A$1:$F$802,5,FALSE)</f>
        <v>F</v>
      </c>
      <c r="J37" s="66">
        <f>+VLOOKUP(F37,[1]Participants!$A$1:$F$802,3,FALSE)</f>
        <v>6</v>
      </c>
      <c r="K37" s="13" t="str">
        <f>+VLOOKUP(F37,[1]Participants!$A$1:$G$802,7,FALSE)</f>
        <v>JV GIRLS</v>
      </c>
      <c r="L37" s="124">
        <f t="shared" si="1"/>
        <v>5</v>
      </c>
      <c r="M37" s="66">
        <v>4</v>
      </c>
      <c r="N37" s="122">
        <v>10</v>
      </c>
      <c r="O37" s="123">
        <v>2</v>
      </c>
    </row>
    <row r="38" spans="6:15" ht="14.25" customHeight="1" x14ac:dyDescent="0.25">
      <c r="F38" s="94">
        <v>51</v>
      </c>
      <c r="G38" s="66" t="str">
        <f>+VLOOKUP(F38,[1]Participants!$A$1:$F$802,2,FALSE)</f>
        <v>Ella Notte</v>
      </c>
      <c r="H38" s="66" t="str">
        <f>+VLOOKUP(F38,[1]Participants!$A$1:$F$802,4,FALSE)</f>
        <v>BFS</v>
      </c>
      <c r="I38" s="66" t="str">
        <f>+VLOOKUP(F38,[1]Participants!$A$1:$F$802,5,FALSE)</f>
        <v>F</v>
      </c>
      <c r="J38" s="66">
        <f>+VLOOKUP(F38,[1]Participants!$A$1:$F$802,3,FALSE)</f>
        <v>6</v>
      </c>
      <c r="K38" s="13" t="str">
        <f>+VLOOKUP(F38,[1]Participants!$A$1:$G$802,7,FALSE)</f>
        <v>JV GIRLS</v>
      </c>
      <c r="L38" s="124">
        <f t="shared" si="1"/>
        <v>6</v>
      </c>
      <c r="M38" s="66">
        <v>3</v>
      </c>
      <c r="N38" s="122">
        <v>10</v>
      </c>
      <c r="O38" s="123">
        <v>0</v>
      </c>
    </row>
    <row r="39" spans="6:15" ht="14.25" customHeight="1" x14ac:dyDescent="0.25">
      <c r="F39" s="98">
        <v>47</v>
      </c>
      <c r="G39" s="61" t="str">
        <f>+VLOOKUP(F39,[1]Participants!$A$1:$F$802,2,FALSE)</f>
        <v>Charlie Kane</v>
      </c>
      <c r="H39" s="61" t="str">
        <f>+VLOOKUP(F39,[1]Participants!$A$1:$F$802,4,FALSE)</f>
        <v>BFS</v>
      </c>
      <c r="I39" s="61" t="str">
        <f>+VLOOKUP(F39,[1]Participants!$A$1:$F$802,5,FALSE)</f>
        <v>F</v>
      </c>
      <c r="J39" s="61">
        <f>+VLOOKUP(F39,[1]Participants!$A$1:$F$802,3,FALSE)</f>
        <v>5</v>
      </c>
      <c r="K39" s="13" t="str">
        <f>+VLOOKUP(F39,[1]Participants!$A$1:$G$802,7,FALSE)</f>
        <v>JV GIRLS</v>
      </c>
      <c r="L39" s="124">
        <f t="shared" si="1"/>
        <v>7</v>
      </c>
      <c r="M39" s="61">
        <v>2</v>
      </c>
      <c r="N39" s="61">
        <v>9</v>
      </c>
      <c r="O39" s="123">
        <v>10</v>
      </c>
    </row>
    <row r="40" spans="6:15" ht="14.25" customHeight="1" x14ac:dyDescent="0.25">
      <c r="F40" s="94">
        <v>638</v>
      </c>
      <c r="G40" s="66" t="str">
        <f>+VLOOKUP(F40,[1]Participants!$A$1:$F$802,2,FALSE)</f>
        <v>Madelyn Miklavic</v>
      </c>
      <c r="H40" s="66" t="str">
        <f>+VLOOKUP(F40,[1]Participants!$A$1:$F$802,4,FALSE)</f>
        <v>BCS</v>
      </c>
      <c r="I40" s="66" t="str">
        <f>+VLOOKUP(F40,[1]Participants!$A$1:$F$802,5,FALSE)</f>
        <v>F</v>
      </c>
      <c r="J40" s="66">
        <f>+VLOOKUP(F40,[1]Participants!$A$1:$F$802,3,FALSE)</f>
        <v>6</v>
      </c>
      <c r="K40" s="13" t="str">
        <f>+VLOOKUP(F40,[1]Participants!$A$1:$G$802,7,FALSE)</f>
        <v>JV GIRLS</v>
      </c>
      <c r="L40" s="124">
        <f t="shared" si="1"/>
        <v>8</v>
      </c>
      <c r="M40" s="66">
        <v>1</v>
      </c>
      <c r="N40" s="122">
        <v>9</v>
      </c>
      <c r="O40" s="123">
        <v>7.5</v>
      </c>
    </row>
    <row r="41" spans="6:15" ht="14.25" customHeight="1" x14ac:dyDescent="0.25">
      <c r="F41" s="98">
        <v>669</v>
      </c>
      <c r="G41" s="61" t="str">
        <f>+VLOOKUP(F41,[1]Participants!$A$1:$F$802,2,FALSE)</f>
        <v>Reagan Straub</v>
      </c>
      <c r="H41" s="61" t="str">
        <f>+VLOOKUP(F41,[1]Participants!$A$1:$F$802,4,FALSE)</f>
        <v>BTA</v>
      </c>
      <c r="I41" s="61" t="str">
        <f>+VLOOKUP(F41,[1]Participants!$A$1:$F$802,5,FALSE)</f>
        <v>F</v>
      </c>
      <c r="J41" s="61">
        <f>+VLOOKUP(F41,[1]Participants!$A$1:$F$802,3,FALSE)</f>
        <v>6</v>
      </c>
      <c r="K41" s="13" t="str">
        <f>+VLOOKUP(F41,[1]Participants!$A$1:$G$802,7,FALSE)</f>
        <v>JV GIRLS</v>
      </c>
      <c r="L41" s="124">
        <f t="shared" si="1"/>
        <v>9</v>
      </c>
      <c r="M41" s="61"/>
      <c r="N41" s="61">
        <v>9</v>
      </c>
      <c r="O41" s="123">
        <v>0</v>
      </c>
    </row>
    <row r="42" spans="6:15" ht="14.25" customHeight="1" x14ac:dyDescent="0.25">
      <c r="F42" s="98">
        <v>637</v>
      </c>
      <c r="G42" s="61" t="str">
        <f>+VLOOKUP(F42,[1]Participants!$A$1:$F$802,2,FALSE)</f>
        <v>Olivia Yeager</v>
      </c>
      <c r="H42" s="61" t="str">
        <f>+VLOOKUP(F42,[1]Participants!$A$1:$F$802,4,FALSE)</f>
        <v>BCS</v>
      </c>
      <c r="I42" s="61" t="str">
        <f>+VLOOKUP(F42,[1]Participants!$A$1:$F$802,5,FALSE)</f>
        <v>F</v>
      </c>
      <c r="J42" s="61">
        <f>+VLOOKUP(F42,[1]Participants!$A$1:$F$802,3,FALSE)</f>
        <v>5</v>
      </c>
      <c r="K42" s="13" t="str">
        <f>+VLOOKUP(F42,[1]Participants!$A$1:$G$802,7,FALSE)</f>
        <v>JV GIRLS</v>
      </c>
      <c r="L42" s="124">
        <f t="shared" si="1"/>
        <v>10</v>
      </c>
      <c r="M42" s="61"/>
      <c r="N42" s="61">
        <v>8</v>
      </c>
      <c r="O42" s="123">
        <v>10</v>
      </c>
    </row>
    <row r="43" spans="6:15" ht="14.25" customHeight="1" x14ac:dyDescent="0.25">
      <c r="F43" s="94">
        <v>1276</v>
      </c>
      <c r="G43" s="66" t="str">
        <f>+VLOOKUP(F43,[1]Participants!$A$1:$F$802,2,FALSE)</f>
        <v>Lily Derkach</v>
      </c>
      <c r="H43" s="66" t="str">
        <f>+VLOOKUP(F43,[1]Participants!$A$1:$F$802,4,FALSE)</f>
        <v>NCA</v>
      </c>
      <c r="I43" s="66" t="str">
        <f>+VLOOKUP(F43,[1]Participants!$A$1:$F$802,5,FALSE)</f>
        <v>F</v>
      </c>
      <c r="J43" s="66">
        <f>+VLOOKUP(F43,[1]Participants!$A$1:$F$802,3,FALSE)</f>
        <v>5</v>
      </c>
      <c r="K43" s="13" t="str">
        <f>+VLOOKUP(F43,[1]Participants!$A$1:$G$802,7,FALSE)</f>
        <v>JV GIRLS</v>
      </c>
      <c r="L43" s="124">
        <f t="shared" si="1"/>
        <v>11</v>
      </c>
      <c r="M43" s="66"/>
      <c r="N43" s="122">
        <v>8</v>
      </c>
      <c r="O43" s="123">
        <v>4</v>
      </c>
    </row>
    <row r="44" spans="6:15" ht="14.25" customHeight="1" x14ac:dyDescent="0.25">
      <c r="F44" s="94">
        <v>1512</v>
      </c>
      <c r="G44" s="66" t="str">
        <f>+VLOOKUP(F44,[1]Participants!$A$1:$F$802,2,FALSE)</f>
        <v>Lyla McElravy</v>
      </c>
      <c r="H44" s="66" t="str">
        <f>+VLOOKUP(F44,[1]Participants!$A$1:$F$802,4,FALSE)</f>
        <v>SKS</v>
      </c>
      <c r="I44" s="66" t="str">
        <f>+VLOOKUP(F44,[1]Participants!$A$1:$F$802,5,FALSE)</f>
        <v>F</v>
      </c>
      <c r="J44" s="66">
        <f>+VLOOKUP(F44,[1]Participants!$A$1:$F$802,3,FALSE)</f>
        <v>5</v>
      </c>
      <c r="K44" s="13" t="str">
        <f>+VLOOKUP(F44,[1]Participants!$A$1:$G$802,7,FALSE)</f>
        <v>JV GIRLS</v>
      </c>
      <c r="L44" s="124">
        <f t="shared" si="1"/>
        <v>12</v>
      </c>
      <c r="M44" s="66"/>
      <c r="N44" s="122">
        <v>8</v>
      </c>
      <c r="O44" s="123">
        <v>0</v>
      </c>
    </row>
    <row r="45" spans="6:15" ht="14.25" customHeight="1" x14ac:dyDescent="0.25">
      <c r="F45" s="94"/>
      <c r="G45" s="66"/>
      <c r="H45" s="66"/>
      <c r="I45" s="66"/>
      <c r="J45" s="66"/>
      <c r="K45" s="13"/>
      <c r="L45" s="95"/>
      <c r="M45" s="66"/>
      <c r="N45" s="122"/>
      <c r="O45" s="123"/>
    </row>
    <row r="46" spans="6:15" ht="14.25" customHeight="1" x14ac:dyDescent="0.25">
      <c r="F46" s="94"/>
      <c r="G46" s="66"/>
      <c r="H46" s="66"/>
      <c r="I46" s="66"/>
      <c r="J46" s="66"/>
      <c r="K46" s="13"/>
      <c r="L46" s="95"/>
      <c r="M46" s="66"/>
      <c r="N46" s="122"/>
      <c r="O46" s="123"/>
    </row>
    <row r="47" spans="6:15" ht="14.25" customHeight="1" x14ac:dyDescent="0.25">
      <c r="F47" s="94">
        <v>962</v>
      </c>
      <c r="G47" s="61" t="str">
        <f>+VLOOKUP(F47,Participants!$A$1:$F$798,2,FALSE)</f>
        <v>ROMAN SPAGNOLO</v>
      </c>
      <c r="H47" s="61" t="str">
        <f>+VLOOKUP(F47,Participants!$A$1:$F$798,4,FALSE)</f>
        <v>HCA</v>
      </c>
      <c r="I47" s="61" t="str">
        <f>+VLOOKUP(F47,Participants!$A$1:$F$798,5,FALSE)</f>
        <v>M</v>
      </c>
      <c r="J47" s="61">
        <f>+VLOOKUP(F47,Participants!$A$1:$F$798,3,FALSE)</f>
        <v>8</v>
      </c>
      <c r="K47" s="13" t="str">
        <f>+VLOOKUP(F47,Participants!$A$1:$G$798,7,FALSE)</f>
        <v>VARSITY BOYS</v>
      </c>
      <c r="L47" s="124">
        <v>1</v>
      </c>
      <c r="M47" s="61">
        <v>10</v>
      </c>
      <c r="N47" s="122">
        <v>14</v>
      </c>
      <c r="O47" s="123">
        <v>10</v>
      </c>
    </row>
    <row r="48" spans="6:15" ht="14.25" customHeight="1" x14ac:dyDescent="0.25">
      <c r="F48" s="98">
        <v>389</v>
      </c>
      <c r="G48" s="61" t="str">
        <f>+VLOOKUP(F48,Participants!$A$1:$F$798,2,FALSE)</f>
        <v>Reid Fowler</v>
      </c>
      <c r="H48" s="61" t="str">
        <f>+VLOOKUP(F48,Participants!$A$1:$F$798,4,FALSE)</f>
        <v>AAP</v>
      </c>
      <c r="I48" s="61" t="str">
        <f>+VLOOKUP(F48,Participants!$A$1:$F$798,5,FALSE)</f>
        <v>M</v>
      </c>
      <c r="J48" s="61">
        <f>+VLOOKUP(F48,Participants!$A$1:$F$798,3,FALSE)</f>
        <v>8</v>
      </c>
      <c r="K48" s="13" t="str">
        <f>+VLOOKUP(F48,Participants!$A$1:$G$798,7,FALSE)</f>
        <v>VARSITY BOYS</v>
      </c>
      <c r="L48" s="99">
        <f>L47+1</f>
        <v>2</v>
      </c>
      <c r="M48" s="61">
        <v>8</v>
      </c>
      <c r="N48" s="61">
        <v>14</v>
      </c>
      <c r="O48" s="123">
        <v>0</v>
      </c>
    </row>
    <row r="49" spans="6:16" ht="14.25" customHeight="1" x14ac:dyDescent="0.25">
      <c r="F49" s="98">
        <v>904</v>
      </c>
      <c r="G49" s="66" t="str">
        <f>+VLOOKUP(F49,Participants!$A$1:$F$798,2,FALSE)</f>
        <v>Grady Molinero</v>
      </c>
      <c r="H49" s="66" t="str">
        <f>+VLOOKUP(F49,Participants!$A$1:$F$798,4,FALSE)</f>
        <v>GAA</v>
      </c>
      <c r="I49" s="66" t="str">
        <f>+VLOOKUP(F49,Participants!$A$1:$F$798,5,FALSE)</f>
        <v>M</v>
      </c>
      <c r="J49" s="66">
        <f>+VLOOKUP(F49,Participants!$A$1:$F$798,3,FALSE)</f>
        <v>7</v>
      </c>
      <c r="K49" s="13" t="str">
        <f>+VLOOKUP(F49,Participants!$A$1:$G$798,7,FALSE)</f>
        <v>VARSITY BOYS</v>
      </c>
      <c r="L49" s="99">
        <f t="shared" ref="L49:L62" si="2">L48+1</f>
        <v>3</v>
      </c>
      <c r="M49" s="66">
        <v>6</v>
      </c>
      <c r="N49" s="122">
        <v>13</v>
      </c>
      <c r="O49" s="123">
        <v>10</v>
      </c>
    </row>
    <row r="50" spans="6:16" ht="14.25" customHeight="1" x14ac:dyDescent="0.25">
      <c r="F50" s="98">
        <v>639</v>
      </c>
      <c r="G50" s="61" t="str">
        <f>+VLOOKUP(F50,Participants!$A$1:$F$798,2,FALSE)</f>
        <v>Tommy Edwards</v>
      </c>
      <c r="H50" s="61" t="str">
        <f>+VLOOKUP(F50,Participants!$A$1:$F$798,4,FALSE)</f>
        <v>BCS</v>
      </c>
      <c r="I50" s="61" t="str">
        <f>+VLOOKUP(F50,Participants!$A$1:$F$798,5,FALSE)</f>
        <v>M</v>
      </c>
      <c r="J50" s="61">
        <f>+VLOOKUP(F50,Participants!$A$1:$F$798,3,FALSE)</f>
        <v>8</v>
      </c>
      <c r="K50" s="13" t="str">
        <f>+VLOOKUP(F50,Participants!$A$1:$G$798,7,FALSE)</f>
        <v>VARSITY BOYS</v>
      </c>
      <c r="L50" s="99">
        <f t="shared" si="2"/>
        <v>4</v>
      </c>
      <c r="M50" s="61">
        <v>5</v>
      </c>
      <c r="N50" s="61">
        <v>13</v>
      </c>
      <c r="O50" s="123">
        <v>8</v>
      </c>
    </row>
    <row r="51" spans="6:16" ht="14.25" customHeight="1" x14ac:dyDescent="0.25">
      <c r="F51" s="98">
        <v>672</v>
      </c>
      <c r="G51" s="61" t="str">
        <f>+VLOOKUP(F51,Participants!$A$1:$F$798,2,FALSE)</f>
        <v>Lucas Kibler</v>
      </c>
      <c r="H51" s="61" t="str">
        <f>+VLOOKUP(F51,Participants!$A$1:$F$798,4,FALSE)</f>
        <v>BTA</v>
      </c>
      <c r="I51" s="61" t="str">
        <f>+VLOOKUP(F51,Participants!$A$1:$F$798,5,FALSE)</f>
        <v>M</v>
      </c>
      <c r="J51" s="61">
        <f>+VLOOKUP(F51,Participants!$A$1:$F$798,3,FALSE)</f>
        <v>8</v>
      </c>
      <c r="K51" s="13" t="str">
        <f>+VLOOKUP(F51,Participants!$A$1:$G$798,7,FALSE)</f>
        <v>VARSITY BOYS</v>
      </c>
      <c r="L51" s="99">
        <f t="shared" si="2"/>
        <v>5</v>
      </c>
      <c r="M51" s="61">
        <v>4</v>
      </c>
      <c r="N51" s="61">
        <v>12</v>
      </c>
      <c r="O51" s="123">
        <v>8</v>
      </c>
    </row>
    <row r="52" spans="6:16" ht="14.25" customHeight="1" x14ac:dyDescent="0.25">
      <c r="F52" s="98">
        <v>56</v>
      </c>
      <c r="G52" s="61" t="str">
        <f>+VLOOKUP(F52,Participants!$A$1:$F$798,2,FALSE)</f>
        <v>Kolten Kumer</v>
      </c>
      <c r="H52" s="61" t="str">
        <f>+VLOOKUP(F52,Participants!$A$1:$F$798,4,FALSE)</f>
        <v>BFS</v>
      </c>
      <c r="I52" s="61" t="str">
        <f>+VLOOKUP(F52,Participants!$A$1:$F$798,5,FALSE)</f>
        <v>M</v>
      </c>
      <c r="J52" s="61">
        <f>+VLOOKUP(F52,Participants!$A$1:$F$798,3,FALSE)</f>
        <v>7</v>
      </c>
      <c r="K52" s="13" t="str">
        <f>+VLOOKUP(F52,Participants!$A$1:$G$798,7,FALSE)</f>
        <v>VARSITY BOYS</v>
      </c>
      <c r="L52" s="99">
        <f t="shared" si="2"/>
        <v>6</v>
      </c>
      <c r="M52" s="61">
        <v>3</v>
      </c>
      <c r="N52" s="122">
        <v>12</v>
      </c>
      <c r="O52" s="123">
        <v>6</v>
      </c>
    </row>
    <row r="53" spans="6:16" ht="14.25" customHeight="1" x14ac:dyDescent="0.25">
      <c r="F53" s="94">
        <v>640</v>
      </c>
      <c r="G53" s="66" t="str">
        <f>+VLOOKUP(F53,Participants!$A$1:$F$798,2,FALSE)</f>
        <v>Theodore Miller</v>
      </c>
      <c r="H53" s="66" t="str">
        <f>+VLOOKUP(F53,Participants!$A$1:$F$798,4,FALSE)</f>
        <v>BCS</v>
      </c>
      <c r="I53" s="66" t="str">
        <f>+VLOOKUP(F53,Participants!$A$1:$F$798,5,FALSE)</f>
        <v>M</v>
      </c>
      <c r="J53" s="66">
        <f>+VLOOKUP(F53,Participants!$A$1:$F$798,3,FALSE)</f>
        <v>8</v>
      </c>
      <c r="K53" s="13" t="str">
        <f>+VLOOKUP(F53,Participants!$A$1:$G$798,7,FALSE)</f>
        <v>VARSITY BOYS</v>
      </c>
      <c r="L53" s="99">
        <f t="shared" si="2"/>
        <v>7</v>
      </c>
      <c r="M53" s="66">
        <v>2</v>
      </c>
      <c r="N53" s="122">
        <v>12</v>
      </c>
      <c r="O53" s="123">
        <v>1</v>
      </c>
    </row>
    <row r="54" spans="6:16" ht="14.25" customHeight="1" x14ac:dyDescent="0.25">
      <c r="F54" s="98">
        <v>64</v>
      </c>
      <c r="G54" s="61" t="str">
        <f>+VLOOKUP(F54,Participants!$A$1:$F$798,2,FALSE)</f>
        <v>Eric Wheeler</v>
      </c>
      <c r="H54" s="61" t="str">
        <f>+VLOOKUP(F54,Participants!$A$1:$F$798,4,FALSE)</f>
        <v>BFS</v>
      </c>
      <c r="I54" s="61" t="str">
        <f>+VLOOKUP(F54,Participants!$A$1:$F$798,5,FALSE)</f>
        <v>M</v>
      </c>
      <c r="J54" s="61">
        <f>+VLOOKUP(F54,Participants!$A$1:$F$798,3,FALSE)</f>
        <v>8</v>
      </c>
      <c r="K54" s="13" t="str">
        <f>+VLOOKUP(F54,Participants!$A$1:$G$798,7,FALSE)</f>
        <v>VARSITY BOYS</v>
      </c>
      <c r="L54" s="99">
        <f t="shared" si="2"/>
        <v>8</v>
      </c>
      <c r="M54" s="61">
        <v>1</v>
      </c>
      <c r="N54" s="122">
        <v>12</v>
      </c>
      <c r="O54" s="123">
        <v>0</v>
      </c>
    </row>
    <row r="55" spans="6:16" ht="14.25" customHeight="1" x14ac:dyDescent="0.25">
      <c r="F55" s="94">
        <v>59</v>
      </c>
      <c r="G55" s="66" t="str">
        <f>+VLOOKUP(F55,Participants!$A$1:$F$798,2,FALSE)</f>
        <v>Mason Moritz</v>
      </c>
      <c r="H55" s="66" t="str">
        <f>+VLOOKUP(F55,Participants!$A$1:$F$798,4,FALSE)</f>
        <v>BFS</v>
      </c>
      <c r="I55" s="66" t="str">
        <f>+VLOOKUP(F55,Participants!$A$1:$F$798,5,FALSE)</f>
        <v>M</v>
      </c>
      <c r="J55" s="66">
        <f>+VLOOKUP(F55,Participants!$A$1:$F$798,3,FALSE)</f>
        <v>7</v>
      </c>
      <c r="K55" s="13" t="str">
        <f>+VLOOKUP(F55,Participants!$A$1:$G$798,7,FALSE)</f>
        <v>VARSITY BOYS</v>
      </c>
      <c r="L55" s="99">
        <f t="shared" si="2"/>
        <v>9</v>
      </c>
      <c r="M55" s="66"/>
      <c r="N55" s="61">
        <v>11</v>
      </c>
      <c r="O55" s="123">
        <v>11</v>
      </c>
    </row>
    <row r="56" spans="6:16" ht="14.25" customHeight="1" x14ac:dyDescent="0.25">
      <c r="F56" s="98">
        <v>963</v>
      </c>
      <c r="G56" s="66" t="str">
        <f>+VLOOKUP(F56,Participants!$A$1:$F$798,2,FALSE)</f>
        <v>SANTINO STUDENY</v>
      </c>
      <c r="H56" s="66" t="str">
        <f>+VLOOKUP(F56,Participants!$A$1:$F$798,4,FALSE)</f>
        <v>HCA</v>
      </c>
      <c r="I56" s="66" t="str">
        <f>+VLOOKUP(F56,Participants!$A$1:$F$798,5,FALSE)</f>
        <v>M</v>
      </c>
      <c r="J56" s="66">
        <f>+VLOOKUP(F56,Participants!$A$1:$F$798,3,FALSE)</f>
        <v>8</v>
      </c>
      <c r="K56" s="13" t="str">
        <f>+VLOOKUP(F56,Participants!$A$1:$G$798,7,FALSE)</f>
        <v>VARSITY BOYS</v>
      </c>
      <c r="L56" s="99">
        <f t="shared" si="2"/>
        <v>10</v>
      </c>
      <c r="M56" s="66"/>
      <c r="N56" s="61">
        <v>10</v>
      </c>
      <c r="O56" s="123">
        <v>5</v>
      </c>
    </row>
    <row r="57" spans="6:16" ht="14.25" customHeight="1" x14ac:dyDescent="0.25">
      <c r="F57" s="98">
        <v>900</v>
      </c>
      <c r="G57" s="66" t="str">
        <f>+VLOOKUP(F57,Participants!$A$1:$F$798,2,FALSE)</f>
        <v>Oladosu Asambe</v>
      </c>
      <c r="H57" s="66" t="str">
        <f>+VLOOKUP(F57,Participants!$A$1:$F$798,4,FALSE)</f>
        <v>GAA</v>
      </c>
      <c r="I57" s="66" t="str">
        <f>+VLOOKUP(F57,Participants!$A$1:$F$798,5,FALSE)</f>
        <v>M</v>
      </c>
      <c r="J57" s="66">
        <f>+VLOOKUP(F57,Participants!$A$1:$F$798,3,FALSE)</f>
        <v>7</v>
      </c>
      <c r="K57" s="13" t="str">
        <f>+VLOOKUP(F57,Participants!$A$1:$G$798,7,FALSE)</f>
        <v>VARSITY BOYS</v>
      </c>
      <c r="L57" s="99">
        <f t="shared" si="2"/>
        <v>11</v>
      </c>
      <c r="M57" s="66"/>
      <c r="N57" s="122">
        <v>10</v>
      </c>
      <c r="O57" s="123">
        <v>0</v>
      </c>
    </row>
    <row r="58" spans="6:16" ht="14.25" customHeight="1" x14ac:dyDescent="0.25">
      <c r="F58" s="94">
        <v>1622</v>
      </c>
      <c r="G58" s="66" t="str">
        <f>+VLOOKUP(F58,Participants!$A$1:$F$798,2,FALSE)</f>
        <v>Luke Martin</v>
      </c>
      <c r="H58" s="66" t="str">
        <f>+VLOOKUP(F58,Participants!$A$1:$F$798,4,FALSE)</f>
        <v>SPP</v>
      </c>
      <c r="I58" s="66" t="str">
        <f>+VLOOKUP(F58,Participants!$A$1:$F$798,5,FALSE)</f>
        <v>M</v>
      </c>
      <c r="J58" s="66">
        <f>+VLOOKUP(F58,Participants!$A$1:$F$798,3,FALSE)</f>
        <v>7</v>
      </c>
      <c r="K58" s="13" t="str">
        <f>+VLOOKUP(F58,Participants!$A$1:$G$798,7,FALSE)</f>
        <v>VARSITY BOYS</v>
      </c>
      <c r="L58" s="99">
        <f t="shared" si="2"/>
        <v>12</v>
      </c>
      <c r="M58" s="66"/>
      <c r="N58" s="122">
        <v>9</v>
      </c>
      <c r="O58" s="123">
        <v>10</v>
      </c>
    </row>
    <row r="59" spans="6:16" ht="14.25" customHeight="1" x14ac:dyDescent="0.25">
      <c r="F59" s="126">
        <v>1623</v>
      </c>
      <c r="G59" s="127" t="str">
        <f>+VLOOKUP(F59,[1]Participants!$A$1:$F$802,2,FALSE)</f>
        <v>Jake Liller</v>
      </c>
      <c r="H59" s="127" t="str">
        <f>+VLOOKUP(F59,[1]Participants!$A$1:$F$802,4,FALSE)</f>
        <v>SPP</v>
      </c>
      <c r="I59" s="127" t="str">
        <f>+VLOOKUP(F59,[1]Participants!$A$1:$F$802,5,FALSE)</f>
        <v>M</v>
      </c>
      <c r="J59" s="127">
        <f>+VLOOKUP(F59,[1]Participants!$A$1:$F$802,3,FALSE)</f>
        <v>7</v>
      </c>
      <c r="K59" s="128" t="str">
        <f>+VLOOKUP(F59,[1]Participants!$A$1:$G$802,7,FALSE)</f>
        <v>VARSITY BOYS</v>
      </c>
      <c r="L59" s="99">
        <f t="shared" si="2"/>
        <v>13</v>
      </c>
      <c r="M59" s="127"/>
      <c r="N59" s="129">
        <v>8</v>
      </c>
      <c r="O59" s="130">
        <v>10</v>
      </c>
      <c r="P59" s="131" t="s">
        <v>906</v>
      </c>
    </row>
    <row r="60" spans="6:16" ht="14.25" customHeight="1" x14ac:dyDescent="0.25">
      <c r="F60" s="94">
        <v>901</v>
      </c>
      <c r="G60" s="61" t="str">
        <f>+VLOOKUP(F60,Participants!$A$1:$F$798,2,FALSE)</f>
        <v>Jude Franc</v>
      </c>
      <c r="H60" s="61" t="str">
        <f>+VLOOKUP(F60,Participants!$A$1:$F$798,4,FALSE)</f>
        <v>GAA</v>
      </c>
      <c r="I60" s="61" t="str">
        <f>+VLOOKUP(F60,Participants!$A$1:$F$798,5,FALSE)</f>
        <v>M</v>
      </c>
      <c r="J60" s="61">
        <f>+VLOOKUP(F60,Participants!$A$1:$F$798,3,FALSE)</f>
        <v>7</v>
      </c>
      <c r="K60" s="13" t="str">
        <f>+VLOOKUP(F60,Participants!$A$1:$G$798,7,FALSE)</f>
        <v>VARSITY BOYS</v>
      </c>
      <c r="L60" s="99">
        <f t="shared" si="2"/>
        <v>14</v>
      </c>
      <c r="M60" s="61"/>
      <c r="N60" s="61">
        <v>8</v>
      </c>
      <c r="O60" s="123">
        <v>9</v>
      </c>
    </row>
    <row r="61" spans="6:16" ht="14.25" customHeight="1" x14ac:dyDescent="0.25">
      <c r="F61" s="94">
        <v>670</v>
      </c>
      <c r="G61" s="66" t="str">
        <f>+VLOOKUP(F61,Participants!$A$1:$F$798,2,FALSE)</f>
        <v>Andrew Pillar</v>
      </c>
      <c r="H61" s="66" t="str">
        <f>+VLOOKUP(F61,Participants!$A$1:$F$798,4,FALSE)</f>
        <v>BTA</v>
      </c>
      <c r="I61" s="66" t="str">
        <f>+VLOOKUP(F61,Participants!$A$1:$F$798,5,FALSE)</f>
        <v>M</v>
      </c>
      <c r="J61" s="66">
        <f>+VLOOKUP(F61,Participants!$A$1:$F$798,3,FALSE)</f>
        <v>8</v>
      </c>
      <c r="K61" s="13" t="str">
        <f>+VLOOKUP(F61,Participants!$A$1:$G$798,7,FALSE)</f>
        <v>VARSITY BOYS</v>
      </c>
      <c r="L61" s="99">
        <f t="shared" si="2"/>
        <v>15</v>
      </c>
      <c r="M61" s="66"/>
      <c r="N61" s="122">
        <v>7</v>
      </c>
      <c r="O61" s="123">
        <v>6</v>
      </c>
    </row>
    <row r="62" spans="6:16" ht="14.25" customHeight="1" x14ac:dyDescent="0.25">
      <c r="F62" s="98">
        <v>1282</v>
      </c>
      <c r="G62" s="61" t="str">
        <f>+VLOOKUP(F62,Participants!$A$1:$F$798,2,FALSE)</f>
        <v>Maximus  Rossmiller</v>
      </c>
      <c r="H62" s="61" t="str">
        <f>+VLOOKUP(F62,Participants!$A$1:$F$798,4,FALSE)</f>
        <v>NCA</v>
      </c>
      <c r="I62" s="61" t="str">
        <f>+VLOOKUP(F62,Participants!$A$1:$F$798,5,FALSE)</f>
        <v>M</v>
      </c>
      <c r="J62" s="61">
        <f>+VLOOKUP(F62,Participants!$A$1:$F$798,3,FALSE)</f>
        <v>7</v>
      </c>
      <c r="K62" s="13" t="str">
        <f>+VLOOKUP(F62,Participants!$A$1:$G$798,7,FALSE)</f>
        <v>VARSITY BOYS</v>
      </c>
      <c r="L62" s="99">
        <f t="shared" si="2"/>
        <v>16</v>
      </c>
      <c r="M62" s="61"/>
      <c r="N62" s="61">
        <v>6</v>
      </c>
      <c r="O62" s="123">
        <v>7</v>
      </c>
    </row>
    <row r="63" spans="6:16" ht="14.25" customHeight="1" x14ac:dyDescent="0.25">
      <c r="F63" s="98"/>
      <c r="G63" s="61"/>
      <c r="H63" s="61"/>
      <c r="I63" s="61"/>
      <c r="J63" s="61"/>
      <c r="K63" s="13"/>
      <c r="L63" s="124"/>
      <c r="M63" s="61"/>
      <c r="N63" s="61"/>
      <c r="O63" s="123"/>
    </row>
    <row r="64" spans="6:16" ht="14.25" customHeight="1" x14ac:dyDescent="0.25">
      <c r="F64" s="94">
        <v>75</v>
      </c>
      <c r="G64" s="66" t="str">
        <f>+VLOOKUP(F64,Participants!$A$1:$F$798,2,FALSE)</f>
        <v>Claire Karsman</v>
      </c>
      <c r="H64" s="66" t="str">
        <f>+VLOOKUP(F64,Participants!$A$1:$F$798,4,FALSE)</f>
        <v>BFS</v>
      </c>
      <c r="I64" s="66" t="str">
        <f>+VLOOKUP(F64,Participants!$A$1:$F$798,5,FALSE)</f>
        <v>F</v>
      </c>
      <c r="J64" s="66">
        <f>+VLOOKUP(F64,Participants!$A$1:$F$798,3,FALSE)</f>
        <v>8</v>
      </c>
      <c r="K64" s="13" t="str">
        <f>+VLOOKUP(F64,Participants!$A$1:$G$798,7,FALSE)</f>
        <v>VARSITY GIRLS</v>
      </c>
      <c r="L64" s="95">
        <v>1</v>
      </c>
      <c r="M64" s="66">
        <v>10</v>
      </c>
      <c r="N64" s="61">
        <v>15</v>
      </c>
      <c r="O64" s="123">
        <v>6</v>
      </c>
    </row>
    <row r="65" spans="6:15" ht="14.25" customHeight="1" x14ac:dyDescent="0.25">
      <c r="F65" s="94">
        <v>676</v>
      </c>
      <c r="G65" s="66" t="str">
        <f>+VLOOKUP(F65,Participants!$A$1:$F$798,2,FALSE)</f>
        <v>Ashlyn Murray</v>
      </c>
      <c r="H65" s="66" t="str">
        <f>+VLOOKUP(F65,Participants!$A$1:$F$798,4,FALSE)</f>
        <v>BTA</v>
      </c>
      <c r="I65" s="66" t="str">
        <f>+VLOOKUP(F65,Participants!$A$1:$F$798,5,FALSE)</f>
        <v>F</v>
      </c>
      <c r="J65" s="66">
        <f>+VLOOKUP(F65,Participants!$A$1:$F$798,3,FALSE)</f>
        <v>7</v>
      </c>
      <c r="K65" s="13" t="str">
        <f>+VLOOKUP(F65,Participants!$A$1:$G$798,7,FALSE)</f>
        <v>VARSITY GIRLS</v>
      </c>
      <c r="L65" s="132">
        <f>L64+1</f>
        <v>2</v>
      </c>
      <c r="M65" s="66">
        <v>8</v>
      </c>
      <c r="N65" s="122">
        <v>14</v>
      </c>
      <c r="O65" s="123">
        <v>8</v>
      </c>
    </row>
    <row r="66" spans="6:15" ht="14.25" customHeight="1" x14ac:dyDescent="0.25">
      <c r="F66" s="98">
        <v>78</v>
      </c>
      <c r="G66" s="61" t="str">
        <f>+VLOOKUP(F66,Participants!$A$1:$F$798,2,FALSE)</f>
        <v>Kaitlyn Lindenfelser</v>
      </c>
      <c r="H66" s="61" t="str">
        <f>+VLOOKUP(F66,Participants!$A$1:$F$798,4,FALSE)</f>
        <v>BFS</v>
      </c>
      <c r="I66" s="61" t="str">
        <f>+VLOOKUP(F66,Participants!$A$1:$F$798,5,FALSE)</f>
        <v>F</v>
      </c>
      <c r="J66" s="61">
        <f>+VLOOKUP(F66,Participants!$A$1:$F$798,3,FALSE)</f>
        <v>7</v>
      </c>
      <c r="K66" s="13" t="str">
        <f>+VLOOKUP(F66,Participants!$A$1:$G$798,7,FALSE)</f>
        <v>VARSITY GIRLS</v>
      </c>
      <c r="L66" s="132">
        <f t="shared" ref="L66:L90" si="3">L65+1</f>
        <v>3</v>
      </c>
      <c r="M66" s="61">
        <v>6</v>
      </c>
      <c r="N66" s="122">
        <v>14</v>
      </c>
      <c r="O66" s="123">
        <v>7</v>
      </c>
    </row>
    <row r="67" spans="6:15" ht="14.25" customHeight="1" x14ac:dyDescent="0.25">
      <c r="F67" s="98">
        <v>679</v>
      </c>
      <c r="G67" s="66" t="str">
        <f>+VLOOKUP(F67,Participants!$A$1:$F$798,2,FALSE)</f>
        <v>Callie Kandravy</v>
      </c>
      <c r="H67" s="66" t="str">
        <f>+VLOOKUP(F67,Participants!$A$1:$F$798,4,FALSE)</f>
        <v>BTA</v>
      </c>
      <c r="I67" s="66" t="str">
        <f>+VLOOKUP(F67,Participants!$A$1:$F$798,5,FALSE)</f>
        <v>F</v>
      </c>
      <c r="J67" s="66">
        <f>+VLOOKUP(F67,Participants!$A$1:$F$798,3,FALSE)</f>
        <v>8</v>
      </c>
      <c r="K67" s="13" t="str">
        <f>+VLOOKUP(F67,Participants!$A$1:$G$798,7,FALSE)</f>
        <v>VARSITY GIRLS</v>
      </c>
      <c r="L67" s="132">
        <f t="shared" si="3"/>
        <v>4</v>
      </c>
      <c r="M67" s="66">
        <v>5</v>
      </c>
      <c r="N67" s="122">
        <v>13</v>
      </c>
      <c r="O67" s="123">
        <v>5</v>
      </c>
    </row>
    <row r="68" spans="6:15" ht="14.25" customHeight="1" x14ac:dyDescent="0.25">
      <c r="F68" s="98">
        <v>71</v>
      </c>
      <c r="G68" s="61" t="str">
        <f>+VLOOKUP(F68,Participants!$A$1:$F$798,2,FALSE)</f>
        <v>Elena Farrah</v>
      </c>
      <c r="H68" s="61" t="str">
        <f>+VLOOKUP(F68,Participants!$A$1:$F$798,4,FALSE)</f>
        <v>BFS</v>
      </c>
      <c r="I68" s="61" t="str">
        <f>+VLOOKUP(F68,Participants!$A$1:$F$798,5,FALSE)</f>
        <v>F</v>
      </c>
      <c r="J68" s="61">
        <f>+VLOOKUP(F68,Participants!$A$1:$F$798,3,FALSE)</f>
        <v>8</v>
      </c>
      <c r="K68" s="13" t="str">
        <f>+VLOOKUP(F68,Participants!$A$1:$G$798,7,FALSE)</f>
        <v>VARSITY GIRLS</v>
      </c>
      <c r="L68" s="132">
        <f t="shared" si="3"/>
        <v>5</v>
      </c>
      <c r="M68" s="61">
        <v>4</v>
      </c>
      <c r="N68" s="122">
        <v>13</v>
      </c>
      <c r="O68" s="123">
        <v>2</v>
      </c>
    </row>
    <row r="69" spans="6:15" ht="14.25" customHeight="1" x14ac:dyDescent="0.25">
      <c r="F69" s="94">
        <v>79</v>
      </c>
      <c r="G69" s="66" t="str">
        <f>+VLOOKUP(F69,Participants!$A$1:$F$798,2,FALSE)</f>
        <v>Jocelyn Miller</v>
      </c>
      <c r="H69" s="66" t="str">
        <f>+VLOOKUP(F69,Participants!$A$1:$F$798,4,FALSE)</f>
        <v>BFS</v>
      </c>
      <c r="I69" s="66" t="str">
        <f>+VLOOKUP(F69,Participants!$A$1:$F$798,5,FALSE)</f>
        <v>F</v>
      </c>
      <c r="J69" s="66">
        <f>+VLOOKUP(F69,Participants!$A$1:$F$798,3,FALSE)</f>
        <v>7</v>
      </c>
      <c r="K69" s="13" t="str">
        <f>+VLOOKUP(F69,Participants!$A$1:$G$798,7,FALSE)</f>
        <v>VARSITY GIRLS</v>
      </c>
      <c r="L69" s="132">
        <f t="shared" si="3"/>
        <v>6</v>
      </c>
      <c r="M69" s="66">
        <v>2</v>
      </c>
      <c r="N69" s="61">
        <v>12</v>
      </c>
      <c r="O69" s="123">
        <v>5</v>
      </c>
    </row>
    <row r="70" spans="6:15" ht="14.25" customHeight="1" x14ac:dyDescent="0.25">
      <c r="F70" s="94">
        <v>65</v>
      </c>
      <c r="G70" s="66" t="str">
        <f>+VLOOKUP(F70,Participants!$A$1:$F$798,2,FALSE)</f>
        <v>Avery Arendosh</v>
      </c>
      <c r="H70" s="66" t="str">
        <f>+VLOOKUP(F70,Participants!$A$1:$F$798,4,FALSE)</f>
        <v>BFS</v>
      </c>
      <c r="I70" s="66" t="str">
        <f>+VLOOKUP(F70,Participants!$A$1:$F$798,5,FALSE)</f>
        <v>F</v>
      </c>
      <c r="J70" s="66">
        <f>+VLOOKUP(F70,Participants!$A$1:$F$798,3,FALSE)</f>
        <v>7</v>
      </c>
      <c r="K70" s="13" t="str">
        <f>+VLOOKUP(F70,Participants!$A$1:$G$798,7,FALSE)</f>
        <v>VARSITY GIRLS</v>
      </c>
      <c r="L70" s="132">
        <f t="shared" si="3"/>
        <v>7</v>
      </c>
      <c r="M70" s="66">
        <v>2</v>
      </c>
      <c r="N70" s="61">
        <v>12</v>
      </c>
      <c r="O70" s="123">
        <v>3</v>
      </c>
    </row>
    <row r="71" spans="6:15" ht="14.25" customHeight="1" x14ac:dyDescent="0.25">
      <c r="F71" s="94">
        <v>678</v>
      </c>
      <c r="G71" s="61" t="str">
        <f>+VLOOKUP(F71,Participants!$A$1:$F$798,2,FALSE)</f>
        <v>Kaylie Mitchell</v>
      </c>
      <c r="H71" s="61" t="str">
        <f>+VLOOKUP(F71,Participants!$A$1:$F$798,4,FALSE)</f>
        <v>BTA</v>
      </c>
      <c r="I71" s="61" t="str">
        <f>+VLOOKUP(F71,Participants!$A$1:$F$798,5,FALSE)</f>
        <v>F</v>
      </c>
      <c r="J71" s="61">
        <f>+VLOOKUP(F71,Participants!$A$1:$F$798,3,FALSE)</f>
        <v>8</v>
      </c>
      <c r="K71" s="13" t="str">
        <f>+VLOOKUP(F71,Participants!$A$1:$G$798,7,FALSE)</f>
        <v>VARSITY GIRLS</v>
      </c>
      <c r="L71" s="132">
        <f t="shared" si="3"/>
        <v>8</v>
      </c>
      <c r="M71" s="61">
        <v>2</v>
      </c>
      <c r="N71" s="61">
        <v>12</v>
      </c>
      <c r="O71" s="123">
        <v>3</v>
      </c>
    </row>
    <row r="72" spans="6:15" ht="14.25" customHeight="1" x14ac:dyDescent="0.25">
      <c r="F72" s="94">
        <v>402</v>
      </c>
      <c r="G72" s="66" t="str">
        <f>+VLOOKUP(F72,Participants!$A$1:$F$798,2,FALSE)</f>
        <v>Francesca Buzzelli</v>
      </c>
      <c r="H72" s="66" t="str">
        <f>+VLOOKUP(F72,Participants!$A$1:$F$798,4,FALSE)</f>
        <v>AAP</v>
      </c>
      <c r="I72" s="66" t="str">
        <f>+VLOOKUP(F72,Participants!$A$1:$F$798,5,FALSE)</f>
        <v>F</v>
      </c>
      <c r="J72" s="66">
        <f>+VLOOKUP(F72,Participants!$A$1:$F$798,3,FALSE)</f>
        <v>8</v>
      </c>
      <c r="K72" s="13" t="str">
        <f>+VLOOKUP(F72,Participants!$A$1:$G$798,7,FALSE)</f>
        <v>VARSITY GIRLS</v>
      </c>
      <c r="L72" s="132">
        <f t="shared" si="3"/>
        <v>9</v>
      </c>
      <c r="M72" s="66"/>
      <c r="N72" s="122">
        <v>12</v>
      </c>
      <c r="O72" s="123">
        <v>0</v>
      </c>
    </row>
    <row r="73" spans="6:15" ht="14.25" customHeight="1" x14ac:dyDescent="0.25">
      <c r="F73" s="94">
        <v>1625</v>
      </c>
      <c r="G73" s="66" t="str">
        <f>+VLOOKUP(F73,Participants!$A$1:$F$798,2,FALSE)</f>
        <v>Marley Cianfaglione</v>
      </c>
      <c r="H73" s="66" t="str">
        <f>+VLOOKUP(F73,Participants!$A$1:$F$798,4,FALSE)</f>
        <v>SPP</v>
      </c>
      <c r="I73" s="66" t="str">
        <f>+VLOOKUP(F73,Participants!$A$1:$F$798,5,FALSE)</f>
        <v>F</v>
      </c>
      <c r="J73" s="66">
        <f>+VLOOKUP(F73,Participants!$A$1:$F$798,3,FALSE)</f>
        <v>8</v>
      </c>
      <c r="K73" s="13" t="str">
        <f>+VLOOKUP(F73,Participants!$A$1:$G$798,7,FALSE)</f>
        <v>VARSITY GIRLS</v>
      </c>
      <c r="L73" s="132">
        <f t="shared" si="3"/>
        <v>10</v>
      </c>
      <c r="M73" s="66"/>
      <c r="N73" s="122">
        <v>11</v>
      </c>
      <c r="O73" s="123">
        <v>10</v>
      </c>
    </row>
    <row r="74" spans="6:15" ht="14.25" customHeight="1" x14ac:dyDescent="0.25">
      <c r="F74" s="94">
        <v>681</v>
      </c>
      <c r="G74" s="61" t="str">
        <f>+VLOOKUP(F74,Participants!$A$1:$F$798,2,FALSE)</f>
        <v>Jillian Jones</v>
      </c>
      <c r="H74" s="61" t="str">
        <f>+VLOOKUP(F74,Participants!$A$1:$F$798,4,FALSE)</f>
        <v>BTA</v>
      </c>
      <c r="I74" s="61" t="str">
        <f>+VLOOKUP(F74,Participants!$A$1:$F$798,5,FALSE)</f>
        <v>F</v>
      </c>
      <c r="J74" s="61">
        <f>+VLOOKUP(F74,Participants!$A$1:$F$798,3,FALSE)</f>
        <v>8</v>
      </c>
      <c r="K74" s="13" t="str">
        <f>+VLOOKUP(F74,Participants!$A$1:$G$798,7,FALSE)</f>
        <v>VARSITY GIRLS</v>
      </c>
      <c r="L74" s="132">
        <f t="shared" si="3"/>
        <v>11</v>
      </c>
      <c r="M74" s="61"/>
      <c r="N74" s="61">
        <v>11</v>
      </c>
      <c r="O74" s="123">
        <v>7</v>
      </c>
    </row>
    <row r="75" spans="6:15" ht="14.25" customHeight="1" x14ac:dyDescent="0.25">
      <c r="F75" s="98">
        <v>66</v>
      </c>
      <c r="G75" s="61" t="str">
        <f>+VLOOKUP(F75,Participants!$A$1:$F$798,2,FALSE)</f>
        <v>Magdalene Carroll</v>
      </c>
      <c r="H75" s="61" t="str">
        <f>+VLOOKUP(F75,Participants!$A$1:$F$798,4,FALSE)</f>
        <v>BFS</v>
      </c>
      <c r="I75" s="61" t="str">
        <f>+VLOOKUP(F75,Participants!$A$1:$F$798,5,FALSE)</f>
        <v>F</v>
      </c>
      <c r="J75" s="61">
        <f>+VLOOKUP(F75,Participants!$A$1:$F$798,3,FALSE)</f>
        <v>8</v>
      </c>
      <c r="K75" s="13" t="str">
        <f>+VLOOKUP(F75,Participants!$A$1:$G$798,7,FALSE)</f>
        <v>VARSITY GIRLS</v>
      </c>
      <c r="L75" s="132">
        <f t="shared" si="3"/>
        <v>12</v>
      </c>
      <c r="M75" s="61"/>
      <c r="N75" s="122">
        <v>11</v>
      </c>
      <c r="O75" s="123">
        <v>0</v>
      </c>
    </row>
    <row r="76" spans="6:15" ht="14.25" customHeight="1" x14ac:dyDescent="0.25">
      <c r="F76" s="98">
        <v>971</v>
      </c>
      <c r="G76" s="66" t="str">
        <f>+VLOOKUP(F76,Participants!$A$1:$F$798,2,FALSE)</f>
        <v>KELSEY KULIFAY</v>
      </c>
      <c r="H76" s="66" t="str">
        <f>+VLOOKUP(F76,Participants!$A$1:$F$798,4,FALSE)</f>
        <v>HCA</v>
      </c>
      <c r="I76" s="66" t="str">
        <f>+VLOOKUP(F76,Participants!$A$1:$F$798,5,FALSE)</f>
        <v>F</v>
      </c>
      <c r="J76" s="66">
        <f>+VLOOKUP(F76,Participants!$A$1:$F$798,3,FALSE)</f>
        <v>8</v>
      </c>
      <c r="K76" s="13" t="str">
        <f>+VLOOKUP(F76,Participants!$A$1:$G$798,7,FALSE)</f>
        <v>VARSITY GIRLS</v>
      </c>
      <c r="L76" s="132">
        <f t="shared" si="3"/>
        <v>13</v>
      </c>
      <c r="M76" s="66"/>
      <c r="N76" s="61">
        <v>11</v>
      </c>
      <c r="O76" s="123">
        <v>0</v>
      </c>
    </row>
    <row r="77" spans="6:15" ht="14.25" customHeight="1" x14ac:dyDescent="0.25">
      <c r="F77" s="94">
        <v>68</v>
      </c>
      <c r="G77" s="66" t="str">
        <f>+VLOOKUP(F77,Participants!$A$1:$F$798,2,FALSE)</f>
        <v>Elaina Davis</v>
      </c>
      <c r="H77" s="66" t="str">
        <f>+VLOOKUP(F77,Participants!$A$1:$F$798,4,FALSE)</f>
        <v>BFS</v>
      </c>
      <c r="I77" s="66" t="str">
        <f>+VLOOKUP(F77,Participants!$A$1:$F$798,5,FALSE)</f>
        <v>F</v>
      </c>
      <c r="J77" s="66">
        <f>+VLOOKUP(F77,Participants!$A$1:$F$798,3,FALSE)</f>
        <v>8</v>
      </c>
      <c r="K77" s="13" t="str">
        <f>+VLOOKUP(F77,Participants!$A$1:$G$798,7,FALSE)</f>
        <v>VARSITY GIRLS</v>
      </c>
      <c r="L77" s="132">
        <f t="shared" si="3"/>
        <v>14</v>
      </c>
      <c r="M77" s="66"/>
      <c r="N77" s="61">
        <v>10</v>
      </c>
      <c r="O77" s="123">
        <v>10</v>
      </c>
    </row>
    <row r="78" spans="6:15" ht="14.25" customHeight="1" x14ac:dyDescent="0.25">
      <c r="F78" s="94">
        <v>916</v>
      </c>
      <c r="G78" s="61" t="str">
        <f>+VLOOKUP(F78,Participants!$A$1:$F$798,2,FALSE)</f>
        <v>Isla Spinelli</v>
      </c>
      <c r="H78" s="61" t="str">
        <f>+VLOOKUP(F78,Participants!$A$1:$F$798,4,FALSE)</f>
        <v>GAA</v>
      </c>
      <c r="I78" s="61" t="str">
        <f>+VLOOKUP(F78,Participants!$A$1:$F$798,5,FALSE)</f>
        <v>F</v>
      </c>
      <c r="J78" s="61">
        <f>+VLOOKUP(F78,Participants!$A$1:$F$798,3,FALSE)</f>
        <v>7</v>
      </c>
      <c r="K78" s="13" t="str">
        <f>+VLOOKUP(F78,Participants!$A$1:$G$798,7,FALSE)</f>
        <v>VARSITY GIRLS</v>
      </c>
      <c r="L78" s="132">
        <f t="shared" si="3"/>
        <v>15</v>
      </c>
      <c r="M78" s="61"/>
      <c r="N78" s="61">
        <v>10</v>
      </c>
      <c r="O78" s="123">
        <v>9</v>
      </c>
    </row>
    <row r="79" spans="6:15" ht="14.25" customHeight="1" x14ac:dyDescent="0.25">
      <c r="F79" s="98">
        <v>394</v>
      </c>
      <c r="G79" s="61" t="str">
        <f>+VLOOKUP(F79,Participants!$A$1:$F$798,2,FALSE)</f>
        <v>Alessandra Park</v>
      </c>
      <c r="H79" s="61" t="str">
        <f>+VLOOKUP(F79,Participants!$A$1:$F$798,4,FALSE)</f>
        <v>AAP</v>
      </c>
      <c r="I79" s="61" t="str">
        <f>+VLOOKUP(F79,Participants!$A$1:$F$798,5,FALSE)</f>
        <v>F</v>
      </c>
      <c r="J79" s="61">
        <f>+VLOOKUP(F79,Participants!$A$1:$F$798,3,FALSE)</f>
        <v>7</v>
      </c>
      <c r="K79" s="13" t="str">
        <f>+VLOOKUP(F79,Participants!$A$1:$G$798,7,FALSE)</f>
        <v>VARSITY GIRLS</v>
      </c>
      <c r="L79" s="132">
        <f t="shared" si="3"/>
        <v>16</v>
      </c>
      <c r="M79" s="61"/>
      <c r="N79" s="61">
        <v>10</v>
      </c>
      <c r="O79" s="123">
        <v>4</v>
      </c>
    </row>
    <row r="80" spans="6:15" ht="14.25" customHeight="1" x14ac:dyDescent="0.25">
      <c r="F80" s="94">
        <v>922</v>
      </c>
      <c r="G80" s="61" t="str">
        <f>+VLOOKUP(F80,Participants!$A$1:$F$798,2,FALSE)</f>
        <v>Juliet Snover</v>
      </c>
      <c r="H80" s="61" t="str">
        <f>+VLOOKUP(F80,Participants!$A$1:$F$798,4,FALSE)</f>
        <v>GAA</v>
      </c>
      <c r="I80" s="61" t="str">
        <f>+VLOOKUP(F80,Participants!$A$1:$F$798,5,FALSE)</f>
        <v>F</v>
      </c>
      <c r="J80" s="61">
        <f>+VLOOKUP(F80,Participants!$A$1:$F$798,3,FALSE)</f>
        <v>8</v>
      </c>
      <c r="K80" s="13" t="str">
        <f>+VLOOKUP(F80,Participants!$A$1:$G$798,7,FALSE)</f>
        <v>VARSITY GIRLS</v>
      </c>
      <c r="L80" s="132">
        <f t="shared" si="3"/>
        <v>17</v>
      </c>
      <c r="M80" s="61"/>
      <c r="N80" s="61">
        <v>10</v>
      </c>
      <c r="O80" s="123">
        <v>4</v>
      </c>
    </row>
    <row r="81" spans="1:26" ht="14.25" customHeight="1" x14ac:dyDescent="0.25">
      <c r="F81" s="98">
        <v>968</v>
      </c>
      <c r="G81" s="66" t="str">
        <f>+VLOOKUP(F81,Participants!$A$1:$F$798,2,FALSE)</f>
        <v>OLIVIA ZORN</v>
      </c>
      <c r="H81" s="66" t="str">
        <f>+VLOOKUP(F81,Participants!$A$1:$F$798,4,FALSE)</f>
        <v>HCA</v>
      </c>
      <c r="I81" s="66" t="str">
        <f>+VLOOKUP(F81,Participants!$A$1:$F$798,5,FALSE)</f>
        <v>F</v>
      </c>
      <c r="J81" s="66">
        <f>+VLOOKUP(F81,Participants!$A$1:$F$798,3,FALSE)</f>
        <v>7</v>
      </c>
      <c r="K81" s="13" t="str">
        <f>+VLOOKUP(F81,Participants!$A$1:$G$798,7,FALSE)</f>
        <v>VARSITY GIRLS</v>
      </c>
      <c r="L81" s="132">
        <f t="shared" si="3"/>
        <v>18</v>
      </c>
      <c r="M81" s="66"/>
      <c r="N81" s="61">
        <v>9</v>
      </c>
      <c r="O81" s="123">
        <v>11</v>
      </c>
    </row>
    <row r="82" spans="1:26" ht="14.25" customHeight="1" x14ac:dyDescent="0.25">
      <c r="F82" s="98">
        <v>973</v>
      </c>
      <c r="G82" s="66" t="str">
        <f>+VLOOKUP(F82,Participants!$A$1:$F$798,2,FALSE)</f>
        <v>CAROLINE OPIELA</v>
      </c>
      <c r="H82" s="66" t="str">
        <f>+VLOOKUP(F82,Participants!$A$1:$F$798,4,FALSE)</f>
        <v>HCA</v>
      </c>
      <c r="I82" s="66" t="str">
        <f>+VLOOKUP(F82,Participants!$A$1:$F$798,5,FALSE)</f>
        <v>F</v>
      </c>
      <c r="J82" s="66">
        <f>+VLOOKUP(F82,Participants!$A$1:$F$798,3,FALSE)</f>
        <v>8</v>
      </c>
      <c r="K82" s="13" t="str">
        <f>+VLOOKUP(F82,Participants!$A$1:$G$798,7,FALSE)</f>
        <v>VARSITY GIRLS</v>
      </c>
      <c r="L82" s="132">
        <f t="shared" si="3"/>
        <v>19</v>
      </c>
      <c r="M82" s="66"/>
      <c r="N82" s="122">
        <v>9</v>
      </c>
      <c r="O82" s="123">
        <v>10</v>
      </c>
    </row>
    <row r="83" spans="1:26" ht="14.25" customHeight="1" x14ac:dyDescent="0.25">
      <c r="F83" s="94">
        <v>392</v>
      </c>
      <c r="G83" s="66" t="str">
        <f>+VLOOKUP(F83,Participants!$A$1:$F$798,2,FALSE)</f>
        <v>Reese Dippold</v>
      </c>
      <c r="H83" s="66" t="str">
        <f>+VLOOKUP(F83,Participants!$A$1:$F$798,4,FALSE)</f>
        <v>AAP</v>
      </c>
      <c r="I83" s="66" t="str">
        <f>+VLOOKUP(F83,Participants!$A$1:$F$798,5,FALSE)</f>
        <v>F</v>
      </c>
      <c r="J83" s="66">
        <f>+VLOOKUP(F83,Participants!$A$1:$F$798,3,FALSE)</f>
        <v>7</v>
      </c>
      <c r="K83" s="13" t="str">
        <f>+VLOOKUP(F83,Participants!$A$1:$G$798,7,FALSE)</f>
        <v>VARSITY GIRLS</v>
      </c>
      <c r="L83" s="132">
        <f t="shared" si="3"/>
        <v>20</v>
      </c>
      <c r="M83" s="66"/>
      <c r="N83" s="122">
        <v>9</v>
      </c>
      <c r="O83" s="123">
        <v>6</v>
      </c>
    </row>
    <row r="84" spans="1:26" ht="14.25" customHeight="1" x14ac:dyDescent="0.25">
      <c r="F84" s="94">
        <v>967</v>
      </c>
      <c r="G84" s="61" t="str">
        <f>+VLOOKUP(F84,Participants!$A$1:$F$798,2,FALSE)</f>
        <v>MADELINE WORGUL</v>
      </c>
      <c r="H84" s="61" t="str">
        <f>+VLOOKUP(F84,Participants!$A$1:$F$798,4,FALSE)</f>
        <v>HCA</v>
      </c>
      <c r="I84" s="61" t="str">
        <f>+VLOOKUP(F84,Participants!$A$1:$F$798,5,FALSE)</f>
        <v>F</v>
      </c>
      <c r="J84" s="61">
        <f>+VLOOKUP(F84,Participants!$A$1:$F$798,3,FALSE)</f>
        <v>7</v>
      </c>
      <c r="K84" s="13" t="str">
        <f>+VLOOKUP(F84,Participants!$A$1:$G$798,7,FALSE)</f>
        <v>VARSITY GIRLS</v>
      </c>
      <c r="L84" s="132">
        <f t="shared" si="3"/>
        <v>21</v>
      </c>
      <c r="M84" s="61"/>
      <c r="N84" s="122">
        <v>9</v>
      </c>
      <c r="O84" s="123">
        <v>6</v>
      </c>
    </row>
    <row r="85" spans="1:26" ht="14.25" customHeight="1" x14ac:dyDescent="0.25">
      <c r="F85" s="98">
        <v>1624</v>
      </c>
      <c r="G85" s="61" t="str">
        <f>+VLOOKUP(F85,Participants!$A$1:$F$798,2,FALSE)</f>
        <v>Ava Martin</v>
      </c>
      <c r="H85" s="61" t="str">
        <f>+VLOOKUP(F85,Participants!$A$1:$F$798,4,FALSE)</f>
        <v>SPP</v>
      </c>
      <c r="I85" s="61" t="str">
        <f>+VLOOKUP(F85,Participants!$A$1:$F$798,5,FALSE)</f>
        <v>F</v>
      </c>
      <c r="J85" s="61">
        <f>+VLOOKUP(F85,Participants!$A$1:$F$798,3,FALSE)</f>
        <v>8</v>
      </c>
      <c r="K85" s="13" t="str">
        <f>+VLOOKUP(F85,Participants!$A$1:$G$798,7,FALSE)</f>
        <v>VARSITY GIRLS</v>
      </c>
      <c r="L85" s="132">
        <f t="shared" si="3"/>
        <v>22</v>
      </c>
      <c r="M85" s="61"/>
      <c r="N85" s="61">
        <v>9</v>
      </c>
      <c r="O85" s="123">
        <v>6</v>
      </c>
    </row>
    <row r="86" spans="1:26" ht="14.25" customHeight="1" x14ac:dyDescent="0.25">
      <c r="F86" s="94">
        <v>970</v>
      </c>
      <c r="G86" s="61" t="str">
        <f>+VLOOKUP(F86,Participants!$A$1:$F$798,2,FALSE)</f>
        <v>RHYAN DVORSKY</v>
      </c>
      <c r="H86" s="61" t="str">
        <f>+VLOOKUP(F86,Participants!$A$1:$F$798,4,FALSE)</f>
        <v>HCA</v>
      </c>
      <c r="I86" s="61" t="str">
        <f>+VLOOKUP(F86,Participants!$A$1:$F$798,5,FALSE)</f>
        <v>F</v>
      </c>
      <c r="J86" s="61">
        <f>+VLOOKUP(F86,Participants!$A$1:$F$798,3,FALSE)</f>
        <v>8</v>
      </c>
      <c r="K86" s="13" t="str">
        <f>+VLOOKUP(F86,Participants!$A$1:$G$798,7,FALSE)</f>
        <v>VARSITY GIRLS</v>
      </c>
      <c r="L86" s="132">
        <f t="shared" si="3"/>
        <v>23</v>
      </c>
      <c r="M86" s="61"/>
      <c r="N86" s="122">
        <v>8</v>
      </c>
      <c r="O86" s="123">
        <v>5</v>
      </c>
    </row>
    <row r="87" spans="1:26" ht="14.25" customHeight="1" x14ac:dyDescent="0.25">
      <c r="F87" s="98">
        <v>918</v>
      </c>
      <c r="G87" s="66" t="str">
        <f>+VLOOKUP(F87,Participants!$A$1:$F$798,2,FALSE)</f>
        <v>Bridget Fraino</v>
      </c>
      <c r="H87" s="66" t="str">
        <f>+VLOOKUP(F87,Participants!$A$1:$F$798,4,FALSE)</f>
        <v>GAA</v>
      </c>
      <c r="I87" s="66" t="str">
        <f>+VLOOKUP(F87,Participants!$A$1:$F$798,5,FALSE)</f>
        <v>F</v>
      </c>
      <c r="J87" s="66">
        <f>+VLOOKUP(F87,Participants!$A$1:$F$798,3,FALSE)</f>
        <v>8</v>
      </c>
      <c r="K87" s="13" t="str">
        <f>+VLOOKUP(F87,Participants!$A$1:$G$798,7,FALSE)</f>
        <v>VARSITY GIRLS</v>
      </c>
      <c r="L87" s="132">
        <f t="shared" si="3"/>
        <v>24</v>
      </c>
      <c r="M87" s="66"/>
      <c r="N87" s="122">
        <v>7</v>
      </c>
      <c r="O87" s="123">
        <v>9</v>
      </c>
    </row>
    <row r="88" spans="1:26" ht="14.25" customHeight="1" x14ac:dyDescent="0.25">
      <c r="F88" s="98">
        <v>924</v>
      </c>
      <c r="G88" s="66" t="str">
        <f>+VLOOKUP(F88,Participants!$A$1:$F$798,2,FALSE)</f>
        <v>Isabella Trosky</v>
      </c>
      <c r="H88" s="66" t="str">
        <f>+VLOOKUP(F88,Participants!$A$1:$F$798,4,FALSE)</f>
        <v>GAA</v>
      </c>
      <c r="I88" s="66" t="str">
        <f>+VLOOKUP(F88,Participants!$A$1:$F$798,5,FALSE)</f>
        <v>F</v>
      </c>
      <c r="J88" s="66">
        <f>+VLOOKUP(F88,Participants!$A$1:$F$798,3,FALSE)</f>
        <v>8</v>
      </c>
      <c r="K88" s="13" t="str">
        <f>+VLOOKUP(F88,Participants!$A$1:$G$798,7,FALSE)</f>
        <v>VARSITY GIRLS</v>
      </c>
      <c r="L88" s="132">
        <f t="shared" si="3"/>
        <v>25</v>
      </c>
      <c r="M88" s="66"/>
      <c r="N88" s="122">
        <v>7</v>
      </c>
      <c r="O88" s="123">
        <v>6</v>
      </c>
    </row>
    <row r="89" spans="1:26" ht="14.25" customHeight="1" x14ac:dyDescent="0.25">
      <c r="F89" s="94">
        <v>972</v>
      </c>
      <c r="G89" s="61" t="str">
        <f>+VLOOKUP(F89,Participants!$A$1:$F$798,2,FALSE)</f>
        <v>LILY LUU</v>
      </c>
      <c r="H89" s="61" t="str">
        <f>+VLOOKUP(F89,Participants!$A$1:$F$798,4,FALSE)</f>
        <v>HCA</v>
      </c>
      <c r="I89" s="61" t="str">
        <f>+VLOOKUP(F89,Participants!$A$1:$F$798,5,FALSE)</f>
        <v>F</v>
      </c>
      <c r="J89" s="61">
        <f>+VLOOKUP(F89,Participants!$A$1:$F$798,3,FALSE)</f>
        <v>8</v>
      </c>
      <c r="K89" s="13" t="str">
        <f>+VLOOKUP(F89,Participants!$A$1:$G$798,7,FALSE)</f>
        <v>VARSITY GIRLS</v>
      </c>
      <c r="L89" s="132">
        <f t="shared" si="3"/>
        <v>26</v>
      </c>
      <c r="M89" s="61"/>
      <c r="N89" s="122">
        <v>7</v>
      </c>
      <c r="O89" s="123">
        <v>1</v>
      </c>
    </row>
    <row r="90" spans="1:26" ht="14.25" customHeight="1" x14ac:dyDescent="0.25">
      <c r="F90" s="98">
        <v>643</v>
      </c>
      <c r="G90" s="61" t="str">
        <f>+VLOOKUP(F90,Participants!$A$1:$F$798,2,FALSE)</f>
        <v>Cecelia Livengood</v>
      </c>
      <c r="H90" s="61" t="str">
        <f>+VLOOKUP(F90,Participants!$A$1:$F$798,4,FALSE)</f>
        <v>BCS</v>
      </c>
      <c r="I90" s="61" t="str">
        <f>+VLOOKUP(F90,Participants!$A$1:$F$798,5,FALSE)</f>
        <v>F</v>
      </c>
      <c r="J90" s="61">
        <f>+VLOOKUP(F90,Participants!$A$1:$F$798,3,FALSE)</f>
        <v>7</v>
      </c>
      <c r="K90" s="13" t="str">
        <f>+VLOOKUP(F90,Participants!$A$1:$G$798,7,FALSE)</f>
        <v>VARSITY GIRLS</v>
      </c>
      <c r="L90" s="132">
        <f t="shared" si="3"/>
        <v>27</v>
      </c>
      <c r="M90" s="61"/>
      <c r="N90" s="61">
        <v>5</v>
      </c>
      <c r="O90" s="123">
        <v>9</v>
      </c>
    </row>
    <row r="91" spans="1:26" ht="14.25" customHeight="1" x14ac:dyDescent="0.25">
      <c r="A91" s="113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26" ht="14.25" customHeight="1" x14ac:dyDescent="0.25">
      <c r="A92" s="113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26" ht="14.25" customHeight="1" x14ac:dyDescent="0.25">
      <c r="A93" s="113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26" ht="14.25" customHeight="1" x14ac:dyDescent="0.25">
      <c r="A94" s="100"/>
      <c r="B94" s="47" t="s">
        <v>155</v>
      </c>
      <c r="C94" s="47" t="s">
        <v>754</v>
      </c>
      <c r="D94" s="47" t="s">
        <v>15</v>
      </c>
      <c r="E94" s="47" t="s">
        <v>18</v>
      </c>
      <c r="F94" s="47" t="s">
        <v>10</v>
      </c>
      <c r="G94" s="47" t="s">
        <v>26</v>
      </c>
      <c r="H94" s="47" t="s">
        <v>21</v>
      </c>
      <c r="I94" s="47" t="s">
        <v>771</v>
      </c>
      <c r="J94" s="47" t="s">
        <v>772</v>
      </c>
      <c r="K94" s="47" t="s">
        <v>32</v>
      </c>
      <c r="L94" s="47" t="s">
        <v>35</v>
      </c>
      <c r="M94" s="47" t="s">
        <v>53</v>
      </c>
      <c r="N94" s="47" t="s">
        <v>41</v>
      </c>
      <c r="O94" s="47" t="s">
        <v>47</v>
      </c>
      <c r="P94" s="47" t="s">
        <v>62</v>
      </c>
      <c r="Q94" s="47" t="s">
        <v>56</v>
      </c>
      <c r="R94" s="47" t="s">
        <v>773</v>
      </c>
      <c r="S94" s="47" t="s">
        <v>65</v>
      </c>
      <c r="T94" s="47" t="s">
        <v>70</v>
      </c>
      <c r="U94" s="47" t="s">
        <v>526</v>
      </c>
      <c r="V94" s="47" t="s">
        <v>669</v>
      </c>
      <c r="W94" s="47" t="s">
        <v>774</v>
      </c>
      <c r="X94" s="47" t="s">
        <v>696</v>
      </c>
      <c r="Y94" s="47" t="s">
        <v>44</v>
      </c>
      <c r="Z94" s="48" t="s">
        <v>775</v>
      </c>
    </row>
    <row r="95" spans="1:26" ht="14.25" customHeight="1" x14ac:dyDescent="0.25">
      <c r="A95" s="100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4.25" customHeight="1" x14ac:dyDescent="0.25">
      <c r="A96" s="100" t="s">
        <v>106</v>
      </c>
      <c r="B96" s="35">
        <f t="shared" ref="B96:K99" si="4">+SUMIFS($M$2:$M$90,$K$2:$K$90,$A96,$H$2:$H$90,B$94)</f>
        <v>10</v>
      </c>
      <c r="C96" s="35">
        <f t="shared" si="4"/>
        <v>0</v>
      </c>
      <c r="D96" s="35">
        <f t="shared" si="4"/>
        <v>0</v>
      </c>
      <c r="E96" s="35">
        <f t="shared" si="4"/>
        <v>0</v>
      </c>
      <c r="F96" s="35">
        <f t="shared" si="4"/>
        <v>13</v>
      </c>
      <c r="G96" s="35">
        <f t="shared" si="4"/>
        <v>15</v>
      </c>
      <c r="H96" s="35">
        <f t="shared" si="4"/>
        <v>1</v>
      </c>
      <c r="I96" s="35">
        <f t="shared" si="4"/>
        <v>0</v>
      </c>
      <c r="J96" s="35">
        <f t="shared" si="4"/>
        <v>0</v>
      </c>
      <c r="K96" s="35">
        <f t="shared" si="4"/>
        <v>0</v>
      </c>
      <c r="L96" s="35">
        <f t="shared" ref="L96:Y99" si="5">+SUMIFS($M$2:$M$90,$K$2:$K$90,$A96,$H$2:$H$90,L$94)</f>
        <v>0</v>
      </c>
      <c r="M96" s="35">
        <f t="shared" si="5"/>
        <v>0</v>
      </c>
      <c r="N96" s="35">
        <f t="shared" si="5"/>
        <v>0</v>
      </c>
      <c r="O96" s="35">
        <f t="shared" si="5"/>
        <v>0</v>
      </c>
      <c r="P96" s="35">
        <f t="shared" si="5"/>
        <v>0</v>
      </c>
      <c r="Q96" s="35">
        <f t="shared" si="5"/>
        <v>0</v>
      </c>
      <c r="R96" s="35">
        <f t="shared" si="5"/>
        <v>0</v>
      </c>
      <c r="S96" s="35">
        <f t="shared" si="5"/>
        <v>0</v>
      </c>
      <c r="T96" s="35">
        <f t="shared" si="5"/>
        <v>0</v>
      </c>
      <c r="U96" s="35">
        <f t="shared" si="5"/>
        <v>0</v>
      </c>
      <c r="V96" s="35">
        <f t="shared" si="5"/>
        <v>0</v>
      </c>
      <c r="W96" s="35">
        <f t="shared" si="5"/>
        <v>0</v>
      </c>
      <c r="X96" s="35">
        <f t="shared" si="5"/>
        <v>0</v>
      </c>
      <c r="Y96" s="35">
        <f t="shared" si="5"/>
        <v>0</v>
      </c>
      <c r="Z96" s="35">
        <f t="shared" ref="Z96:Z99" si="6">SUM(B96:Y96)</f>
        <v>39</v>
      </c>
    </row>
    <row r="97" spans="1:26" ht="14.25" customHeight="1" x14ac:dyDescent="0.25">
      <c r="A97" s="100" t="s">
        <v>92</v>
      </c>
      <c r="B97" s="35">
        <f t="shared" si="4"/>
        <v>0</v>
      </c>
      <c r="C97" s="35">
        <f t="shared" si="4"/>
        <v>0</v>
      </c>
      <c r="D97" s="35">
        <f t="shared" si="4"/>
        <v>0</v>
      </c>
      <c r="E97" s="35">
        <f t="shared" si="4"/>
        <v>0</v>
      </c>
      <c r="F97" s="35">
        <f t="shared" si="4"/>
        <v>12</v>
      </c>
      <c r="G97" s="35">
        <f t="shared" si="4"/>
        <v>6</v>
      </c>
      <c r="H97" s="35">
        <f t="shared" si="4"/>
        <v>10</v>
      </c>
      <c r="I97" s="35">
        <f t="shared" si="4"/>
        <v>0</v>
      </c>
      <c r="J97" s="35">
        <f t="shared" si="4"/>
        <v>0</v>
      </c>
      <c r="K97" s="35">
        <f t="shared" si="4"/>
        <v>0</v>
      </c>
      <c r="L97" s="35">
        <f t="shared" si="5"/>
        <v>2</v>
      </c>
      <c r="M97" s="35">
        <f t="shared" si="5"/>
        <v>1</v>
      </c>
      <c r="N97" s="35">
        <f t="shared" si="5"/>
        <v>0</v>
      </c>
      <c r="O97" s="35">
        <f t="shared" si="5"/>
        <v>0</v>
      </c>
      <c r="P97" s="35">
        <f t="shared" si="5"/>
        <v>0</v>
      </c>
      <c r="Q97" s="35">
        <f t="shared" si="5"/>
        <v>0</v>
      </c>
      <c r="R97" s="35">
        <f t="shared" si="5"/>
        <v>0</v>
      </c>
      <c r="S97" s="35">
        <f t="shared" si="5"/>
        <v>0</v>
      </c>
      <c r="T97" s="35">
        <f t="shared" si="5"/>
        <v>0</v>
      </c>
      <c r="U97" s="35">
        <f t="shared" si="5"/>
        <v>0</v>
      </c>
      <c r="V97" s="35">
        <f t="shared" si="5"/>
        <v>0</v>
      </c>
      <c r="W97" s="35">
        <f t="shared" si="5"/>
        <v>0</v>
      </c>
      <c r="X97" s="35">
        <f t="shared" si="5"/>
        <v>0</v>
      </c>
      <c r="Y97" s="35">
        <f t="shared" si="5"/>
        <v>8</v>
      </c>
      <c r="Z97" s="35">
        <f t="shared" si="6"/>
        <v>39</v>
      </c>
    </row>
    <row r="98" spans="1:26" ht="14.25" customHeight="1" x14ac:dyDescent="0.25">
      <c r="A98" s="100" t="s">
        <v>131</v>
      </c>
      <c r="B98" s="35">
        <f t="shared" si="4"/>
        <v>0</v>
      </c>
      <c r="C98" s="35">
        <f t="shared" si="4"/>
        <v>0</v>
      </c>
      <c r="D98" s="35">
        <f t="shared" si="4"/>
        <v>0</v>
      </c>
      <c r="E98" s="35">
        <f t="shared" si="4"/>
        <v>0</v>
      </c>
      <c r="F98" s="35">
        <f t="shared" si="4"/>
        <v>24</v>
      </c>
      <c r="G98" s="35">
        <f t="shared" si="4"/>
        <v>15</v>
      </c>
      <c r="H98" s="35">
        <f t="shared" si="4"/>
        <v>0</v>
      </c>
      <c r="I98" s="35">
        <f t="shared" si="4"/>
        <v>0</v>
      </c>
      <c r="J98" s="35">
        <f t="shared" si="4"/>
        <v>0</v>
      </c>
      <c r="K98" s="35">
        <f t="shared" si="4"/>
        <v>0</v>
      </c>
      <c r="L98" s="35">
        <f t="shared" si="5"/>
        <v>0</v>
      </c>
      <c r="M98" s="35">
        <f t="shared" si="5"/>
        <v>0</v>
      </c>
      <c r="N98" s="35">
        <f t="shared" si="5"/>
        <v>0</v>
      </c>
      <c r="O98" s="35">
        <f t="shared" si="5"/>
        <v>0</v>
      </c>
      <c r="P98" s="35">
        <f t="shared" si="5"/>
        <v>0</v>
      </c>
      <c r="Q98" s="35">
        <f t="shared" si="5"/>
        <v>0</v>
      </c>
      <c r="R98" s="35">
        <f t="shared" si="5"/>
        <v>0</v>
      </c>
      <c r="S98" s="35">
        <f t="shared" si="5"/>
        <v>0</v>
      </c>
      <c r="T98" s="35">
        <f t="shared" si="5"/>
        <v>0</v>
      </c>
      <c r="U98" s="35">
        <f t="shared" si="5"/>
        <v>0</v>
      </c>
      <c r="V98" s="35">
        <f t="shared" si="5"/>
        <v>0</v>
      </c>
      <c r="W98" s="35">
        <f t="shared" si="5"/>
        <v>0</v>
      </c>
      <c r="X98" s="35">
        <f t="shared" si="5"/>
        <v>0</v>
      </c>
      <c r="Y98" s="35">
        <f t="shared" si="5"/>
        <v>0</v>
      </c>
      <c r="Z98" s="35">
        <f t="shared" si="6"/>
        <v>39</v>
      </c>
    </row>
    <row r="99" spans="1:26" ht="14.25" customHeight="1" x14ac:dyDescent="0.25">
      <c r="A99" s="100" t="s">
        <v>118</v>
      </c>
      <c r="B99" s="35">
        <f t="shared" si="4"/>
        <v>8</v>
      </c>
      <c r="C99" s="35">
        <f t="shared" si="4"/>
        <v>0</v>
      </c>
      <c r="D99" s="35">
        <f t="shared" si="4"/>
        <v>0</v>
      </c>
      <c r="E99" s="35">
        <f t="shared" si="4"/>
        <v>0</v>
      </c>
      <c r="F99" s="35">
        <f t="shared" si="4"/>
        <v>4</v>
      </c>
      <c r="G99" s="35">
        <f t="shared" si="4"/>
        <v>4</v>
      </c>
      <c r="H99" s="35">
        <f t="shared" si="4"/>
        <v>7</v>
      </c>
      <c r="I99" s="35">
        <f t="shared" si="4"/>
        <v>0</v>
      </c>
      <c r="J99" s="35">
        <f t="shared" si="4"/>
        <v>0</v>
      </c>
      <c r="K99" s="35">
        <f t="shared" si="4"/>
        <v>0</v>
      </c>
      <c r="L99" s="35">
        <f t="shared" si="5"/>
        <v>6</v>
      </c>
      <c r="M99" s="35">
        <f t="shared" si="5"/>
        <v>10</v>
      </c>
      <c r="N99" s="35">
        <f t="shared" si="5"/>
        <v>0</v>
      </c>
      <c r="O99" s="35">
        <f t="shared" si="5"/>
        <v>0</v>
      </c>
      <c r="P99" s="35">
        <f t="shared" si="5"/>
        <v>0</v>
      </c>
      <c r="Q99" s="35">
        <f t="shared" si="5"/>
        <v>0</v>
      </c>
      <c r="R99" s="35">
        <f t="shared" si="5"/>
        <v>0</v>
      </c>
      <c r="S99" s="35">
        <f t="shared" si="5"/>
        <v>0</v>
      </c>
      <c r="T99" s="35">
        <f t="shared" si="5"/>
        <v>0</v>
      </c>
      <c r="U99" s="35">
        <f t="shared" si="5"/>
        <v>0</v>
      </c>
      <c r="V99" s="35">
        <f t="shared" si="5"/>
        <v>0</v>
      </c>
      <c r="W99" s="35">
        <f t="shared" si="5"/>
        <v>0</v>
      </c>
      <c r="X99" s="35">
        <f t="shared" si="5"/>
        <v>0</v>
      </c>
      <c r="Y99" s="35">
        <f t="shared" si="5"/>
        <v>0</v>
      </c>
      <c r="Z99" s="35">
        <f t="shared" si="6"/>
        <v>39</v>
      </c>
    </row>
    <row r="100" spans="1:26" ht="15.75" customHeight="1" x14ac:dyDescent="0.25"/>
    <row r="101" spans="1:26" ht="15.75" customHeight="1" x14ac:dyDescent="0.25"/>
    <row r="102" spans="1:26" ht="15.75" customHeight="1" x14ac:dyDescent="0.25"/>
    <row r="103" spans="1:26" ht="15.75" customHeight="1" x14ac:dyDescent="0.25"/>
    <row r="104" spans="1:26" ht="15.75" customHeight="1" x14ac:dyDescent="0.25"/>
    <row r="105" spans="1:26" ht="15.75" customHeight="1" x14ac:dyDescent="0.25"/>
    <row r="106" spans="1:26" ht="15.75" customHeight="1" x14ac:dyDescent="0.25"/>
    <row r="107" spans="1:26" ht="15.75" customHeight="1" x14ac:dyDescent="0.25"/>
    <row r="108" spans="1:26" ht="15.75" customHeight="1" x14ac:dyDescent="0.25"/>
    <row r="109" spans="1:26" ht="15.75" customHeight="1" x14ac:dyDescent="0.25"/>
    <row r="110" spans="1:26" ht="15.75" customHeight="1" x14ac:dyDescent="0.25"/>
    <row r="111" spans="1:26" ht="15.75" customHeight="1" x14ac:dyDescent="0.25"/>
    <row r="112" spans="1:2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</sheetData>
  <sortState xmlns:xlrd2="http://schemas.microsoft.com/office/spreadsheetml/2017/richdata2" ref="F47:P90">
    <sortCondition ref="K47:K90"/>
    <sortCondition descending="1" ref="N47:N90"/>
    <sortCondition descending="1" ref="O47:O90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00"/>
  <sheetViews>
    <sheetView workbookViewId="0">
      <pane ySplit="1" topLeftCell="A2" activePane="bottomLeft" state="frozen"/>
      <selection pane="bottomLeft" activeCell="H54" sqref="H54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5" width="8.7109375" customWidth="1"/>
    <col min="26" max="26" width="11.42578125" customWidth="1"/>
  </cols>
  <sheetData>
    <row r="1" spans="1:26" ht="14.25" customHeight="1" x14ac:dyDescent="0.25">
      <c r="A1" s="75"/>
      <c r="B1" s="47" t="s">
        <v>155</v>
      </c>
      <c r="C1" s="47" t="s">
        <v>754</v>
      </c>
      <c r="D1" s="47" t="s">
        <v>15</v>
      </c>
      <c r="E1" s="47" t="s">
        <v>18</v>
      </c>
      <c r="F1" s="47" t="s">
        <v>10</v>
      </c>
      <c r="G1" s="47" t="s">
        <v>26</v>
      </c>
      <c r="H1" s="47" t="s">
        <v>21</v>
      </c>
      <c r="I1" s="47" t="s">
        <v>771</v>
      </c>
      <c r="J1" s="47" t="s">
        <v>772</v>
      </c>
      <c r="K1" s="47" t="s">
        <v>32</v>
      </c>
      <c r="L1" s="47" t="s">
        <v>35</v>
      </c>
      <c r="M1" s="47" t="s">
        <v>53</v>
      </c>
      <c r="N1" s="47" t="s">
        <v>41</v>
      </c>
      <c r="O1" s="47" t="s">
        <v>47</v>
      </c>
      <c r="P1" s="47" t="s">
        <v>62</v>
      </c>
      <c r="Q1" s="47" t="s">
        <v>56</v>
      </c>
      <c r="R1" s="47" t="s">
        <v>773</v>
      </c>
      <c r="S1" s="47" t="s">
        <v>65</v>
      </c>
      <c r="T1" s="47" t="s">
        <v>70</v>
      </c>
      <c r="U1" s="47" t="s">
        <v>526</v>
      </c>
      <c r="V1" s="47" t="s">
        <v>669</v>
      </c>
      <c r="W1" s="47" t="s">
        <v>774</v>
      </c>
      <c r="X1" s="47" t="s">
        <v>696</v>
      </c>
      <c r="Y1" s="47" t="s">
        <v>44</v>
      </c>
      <c r="Z1" s="75" t="s">
        <v>842</v>
      </c>
    </row>
    <row r="2" spans="1:26" ht="14.25" customHeight="1" x14ac:dyDescent="0.25">
      <c r="A2" s="46" t="s">
        <v>843</v>
      </c>
      <c r="B2" s="8">
        <f>+'100- All'!B99</f>
        <v>10</v>
      </c>
      <c r="C2" s="8">
        <f>+'100- All'!C99</f>
        <v>0</v>
      </c>
      <c r="D2" s="8">
        <f>+'100- All'!D99</f>
        <v>0</v>
      </c>
      <c r="E2" s="8">
        <f>+'100- All'!E99</f>
        <v>0</v>
      </c>
      <c r="F2" s="8">
        <f>+'100- All'!F99</f>
        <v>18</v>
      </c>
      <c r="G2" s="8">
        <f>+'100- All'!G99</f>
        <v>2</v>
      </c>
      <c r="H2" s="8">
        <f>+'100- All'!H99</f>
        <v>0</v>
      </c>
      <c r="I2" s="8">
        <f>+'100- All'!I99</f>
        <v>0</v>
      </c>
      <c r="J2" s="8">
        <f>+'100- All'!J99</f>
        <v>0</v>
      </c>
      <c r="K2" s="8">
        <f>+'100- All'!K99</f>
        <v>0</v>
      </c>
      <c r="L2" s="8">
        <f>+'100- All'!L99</f>
        <v>0</v>
      </c>
      <c r="M2" s="8">
        <f>+'100- All'!M99</f>
        <v>0</v>
      </c>
      <c r="N2" s="8">
        <f>+'100- All'!N99</f>
        <v>0</v>
      </c>
      <c r="O2" s="8">
        <f>+'100- All'!O99</f>
        <v>0</v>
      </c>
      <c r="P2" s="8">
        <f>+'100- All'!P99</f>
        <v>0</v>
      </c>
      <c r="Q2" s="8">
        <f>+'100- All'!Q99</f>
        <v>0</v>
      </c>
      <c r="R2" s="8">
        <f>+'100- All'!R99</f>
        <v>0</v>
      </c>
      <c r="S2" s="8">
        <f>+'100- All'!S99</f>
        <v>6</v>
      </c>
      <c r="T2" s="8">
        <f>+'100- All'!T99</f>
        <v>3</v>
      </c>
      <c r="U2" s="8">
        <f>+'100- All'!U99</f>
        <v>0</v>
      </c>
      <c r="V2" s="8">
        <f>+'100- All'!V99</f>
        <v>0</v>
      </c>
      <c r="W2" s="8">
        <f>+'100- All'!W99</f>
        <v>0</v>
      </c>
      <c r="X2" s="8">
        <f>+'100- All'!X99</f>
        <v>0</v>
      </c>
      <c r="Y2" s="8">
        <f>+'100- All'!Y99</f>
        <v>0</v>
      </c>
      <c r="Z2" s="77">
        <f t="shared" ref="Z2:Z15" si="0">SUM(B2:Y2)</f>
        <v>39</v>
      </c>
    </row>
    <row r="3" spans="1:26" ht="14.25" customHeight="1" x14ac:dyDescent="0.25">
      <c r="A3" s="46" t="s">
        <v>844</v>
      </c>
      <c r="B3" s="8">
        <f>'200-H'!B20</f>
        <v>0</v>
      </c>
      <c r="C3" s="8">
        <f>'200-H'!C20</f>
        <v>0</v>
      </c>
      <c r="D3" s="8">
        <f>'200-H'!D20</f>
        <v>0</v>
      </c>
      <c r="E3" s="8">
        <f>'200-H'!E20</f>
        <v>0</v>
      </c>
      <c r="F3" s="8">
        <f>'200-H'!F20</f>
        <v>0</v>
      </c>
      <c r="G3" s="8">
        <f>'200-H'!G20</f>
        <v>0</v>
      </c>
      <c r="H3" s="8">
        <f>'200-H'!H20</f>
        <v>0</v>
      </c>
      <c r="I3" s="8">
        <f>'200-H'!I20</f>
        <v>0</v>
      </c>
      <c r="J3" s="8">
        <f>'200-H'!J20</f>
        <v>0</v>
      </c>
      <c r="K3" s="8">
        <f>'200-H'!K20</f>
        <v>0</v>
      </c>
      <c r="L3" s="8">
        <f>'200-H'!L20</f>
        <v>0</v>
      </c>
      <c r="M3" s="8">
        <f>'200-H'!M20</f>
        <v>0</v>
      </c>
      <c r="N3" s="8">
        <f>'200-H'!N20</f>
        <v>0</v>
      </c>
      <c r="O3" s="8">
        <f>'200-H'!O20</f>
        <v>0</v>
      </c>
      <c r="P3" s="8">
        <f>'200-H'!P20</f>
        <v>0</v>
      </c>
      <c r="Q3" s="8">
        <f>'200-H'!Q20</f>
        <v>0</v>
      </c>
      <c r="R3" s="8">
        <f>'200-H'!R20</f>
        <v>0</v>
      </c>
      <c r="S3" s="8">
        <f>'200-H'!S20</f>
        <v>10</v>
      </c>
      <c r="T3" s="8">
        <f>'200-H'!T20</f>
        <v>0</v>
      </c>
      <c r="U3" s="8">
        <f>'200-H'!U20</f>
        <v>0</v>
      </c>
      <c r="V3" s="8">
        <f>'200-H'!V20</f>
        <v>0</v>
      </c>
      <c r="W3" s="8">
        <f>'200-H'!W20</f>
        <v>0</v>
      </c>
      <c r="X3" s="8">
        <f>'200-H'!X20</f>
        <v>0</v>
      </c>
      <c r="Y3" s="8">
        <f>'200-H'!Y20</f>
        <v>0</v>
      </c>
      <c r="Z3" s="77">
        <f t="shared" si="0"/>
        <v>10</v>
      </c>
    </row>
    <row r="4" spans="1:26" ht="14.25" customHeight="1" x14ac:dyDescent="0.25">
      <c r="A4" s="8" t="s">
        <v>845</v>
      </c>
      <c r="B4" s="8">
        <f>+'200 - All'!B90</f>
        <v>14</v>
      </c>
      <c r="C4" s="8">
        <f>+'200 - All'!C90</f>
        <v>0</v>
      </c>
      <c r="D4" s="8">
        <f>+'200 - All'!D90</f>
        <v>0</v>
      </c>
      <c r="E4" s="8">
        <f>+'200 - All'!E90</f>
        <v>0</v>
      </c>
      <c r="F4" s="8">
        <f>+'200 - All'!F90</f>
        <v>10</v>
      </c>
      <c r="G4" s="8">
        <f>+'200 - All'!G90</f>
        <v>0</v>
      </c>
      <c r="H4" s="8">
        <f>+'200 - All'!H90</f>
        <v>0</v>
      </c>
      <c r="I4" s="8">
        <f>+'200 - All'!I90</f>
        <v>0</v>
      </c>
      <c r="J4" s="8">
        <f>+'200 - All'!J90</f>
        <v>0</v>
      </c>
      <c r="K4" s="8">
        <f>+'200 - All'!K90</f>
        <v>0</v>
      </c>
      <c r="L4" s="8">
        <f>+'200 - All'!L90</f>
        <v>0</v>
      </c>
      <c r="M4" s="8">
        <f>+'200 - All'!M90</f>
        <v>0</v>
      </c>
      <c r="N4" s="8">
        <f>+'200 - All'!N90</f>
        <v>0</v>
      </c>
      <c r="O4" s="8">
        <f>+'200 - All'!O90</f>
        <v>0</v>
      </c>
      <c r="P4" s="8">
        <f>+'200 - All'!P90</f>
        <v>0</v>
      </c>
      <c r="Q4" s="8">
        <f>+'200 - All'!Q90</f>
        <v>0</v>
      </c>
      <c r="R4" s="8">
        <f>+'200 - All'!R90</f>
        <v>0</v>
      </c>
      <c r="S4" s="8">
        <f>+'200 - All'!S90</f>
        <v>14</v>
      </c>
      <c r="T4" s="8">
        <f>+'200 - All'!T90</f>
        <v>1</v>
      </c>
      <c r="U4" s="8">
        <f>+'200 - All'!U90</f>
        <v>0</v>
      </c>
      <c r="V4" s="8">
        <f>+'200 - All'!V90</f>
        <v>0</v>
      </c>
      <c r="W4" s="8">
        <f>+'200 - All'!W90</f>
        <v>0</v>
      </c>
      <c r="X4" s="8">
        <f>+'200 - All'!X90</f>
        <v>0</v>
      </c>
      <c r="Y4" s="8">
        <f>+'200 - All'!Y90</f>
        <v>0</v>
      </c>
      <c r="Z4" s="77">
        <f t="shared" si="0"/>
        <v>39</v>
      </c>
    </row>
    <row r="5" spans="1:26" ht="14.25" customHeight="1" x14ac:dyDescent="0.25">
      <c r="A5" s="8" t="s">
        <v>846</v>
      </c>
      <c r="B5" s="8">
        <f>+'400 - All'!B85</f>
        <v>9</v>
      </c>
      <c r="C5" s="8">
        <f>+'400 - All'!C85</f>
        <v>0</v>
      </c>
      <c r="D5" s="8">
        <f>+'400 - All'!D85</f>
        <v>0</v>
      </c>
      <c r="E5" s="8">
        <f>+'400 - All'!E85</f>
        <v>0</v>
      </c>
      <c r="F5" s="8">
        <f>+'400 - All'!F85</f>
        <v>14</v>
      </c>
      <c r="G5" s="8">
        <f>+'400 - All'!G85</f>
        <v>0</v>
      </c>
      <c r="H5" s="8">
        <f>+'400 - All'!H85</f>
        <v>0</v>
      </c>
      <c r="I5" s="8">
        <f>+'400 - All'!I85</f>
        <v>0</v>
      </c>
      <c r="J5" s="8">
        <f>+'400 - All'!J85</f>
        <v>0</v>
      </c>
      <c r="K5" s="8">
        <f>+'400 - All'!K85</f>
        <v>0</v>
      </c>
      <c r="L5" s="8">
        <f>+'400 - All'!L85</f>
        <v>5</v>
      </c>
      <c r="M5" s="8">
        <f>+'400 - All'!M85</f>
        <v>0</v>
      </c>
      <c r="N5" s="8">
        <f>+'400 - All'!N85</f>
        <v>0</v>
      </c>
      <c r="O5" s="8">
        <f>+'400 - All'!O85</f>
        <v>0</v>
      </c>
      <c r="P5" s="8">
        <f>+'400 - All'!P85</f>
        <v>0</v>
      </c>
      <c r="Q5" s="8">
        <f>+'400 - All'!Q85</f>
        <v>0</v>
      </c>
      <c r="R5" s="8">
        <f>+'400 - All'!R85</f>
        <v>0</v>
      </c>
      <c r="S5" s="8">
        <f>+'400 - All'!S85</f>
        <v>10</v>
      </c>
      <c r="T5" s="8">
        <f>+'400 - All'!T85</f>
        <v>1</v>
      </c>
      <c r="U5" s="8">
        <f>+'400 - All'!U85</f>
        <v>0</v>
      </c>
      <c r="V5" s="8">
        <f>+'400 - All'!V85</f>
        <v>0</v>
      </c>
      <c r="W5" s="8">
        <f>+'400 - All'!W85</f>
        <v>0</v>
      </c>
      <c r="X5" s="8">
        <f>+'400 - All'!X85</f>
        <v>0</v>
      </c>
      <c r="Y5" s="8">
        <f>+'400 - All'!Y85</f>
        <v>0</v>
      </c>
      <c r="Z5" s="77">
        <f t="shared" si="0"/>
        <v>39</v>
      </c>
    </row>
    <row r="6" spans="1:26" ht="14.25" customHeight="1" x14ac:dyDescent="0.25">
      <c r="A6" s="8" t="s">
        <v>847</v>
      </c>
      <c r="B6" s="8">
        <f>+'800 - ALL'!B46</f>
        <v>0</v>
      </c>
      <c r="C6" s="8">
        <f>+'800 - ALL'!C46</f>
        <v>1</v>
      </c>
      <c r="D6" s="8">
        <f>+'800 - ALL'!D46</f>
        <v>0</v>
      </c>
      <c r="E6" s="8">
        <f>+'800 - ALL'!E46</f>
        <v>0</v>
      </c>
      <c r="F6" s="8">
        <f>+'800 - ALL'!F46</f>
        <v>10</v>
      </c>
      <c r="G6" s="8">
        <f>+'800 - ALL'!G46</f>
        <v>0</v>
      </c>
      <c r="H6" s="8">
        <f>+'800 - ALL'!H46</f>
        <v>3.5</v>
      </c>
      <c r="I6" s="8">
        <f>+'800 - ALL'!I46</f>
        <v>0</v>
      </c>
      <c r="J6" s="8">
        <f>+'800 - ALL'!J46</f>
        <v>0</v>
      </c>
      <c r="K6" s="8">
        <f>+'800 - ALL'!K46</f>
        <v>0</v>
      </c>
      <c r="L6" s="8">
        <f>+'800 - ALL'!L46</f>
        <v>13</v>
      </c>
      <c r="M6" s="8">
        <f>+'800 - ALL'!M46</f>
        <v>0</v>
      </c>
      <c r="N6" s="8">
        <f>+'800 - ALL'!N46</f>
        <v>0</v>
      </c>
      <c r="O6" s="8">
        <f>+'800 - ALL'!O46</f>
        <v>0</v>
      </c>
      <c r="P6" s="8">
        <f>+'800 - ALL'!P46</f>
        <v>0</v>
      </c>
      <c r="Q6" s="8">
        <f>+'800 - ALL'!Q46</f>
        <v>0</v>
      </c>
      <c r="R6" s="8">
        <f>+'800 - ALL'!R46</f>
        <v>0</v>
      </c>
      <c r="S6" s="8">
        <f>+'800 - ALL'!S46</f>
        <v>8</v>
      </c>
      <c r="T6" s="8">
        <f>+'800 - ALL'!T46</f>
        <v>0</v>
      </c>
      <c r="U6" s="8">
        <f>+'800 - ALL'!U46</f>
        <v>0</v>
      </c>
      <c r="V6" s="8">
        <f>+'800 - ALL'!V46</f>
        <v>3.5</v>
      </c>
      <c r="W6" s="8">
        <f>+'800 - ALL'!W46</f>
        <v>0</v>
      </c>
      <c r="X6" s="8">
        <f>+'800 - ALL'!X46</f>
        <v>0</v>
      </c>
      <c r="Y6" s="8">
        <f>+'800 - ALL'!Y46</f>
        <v>0</v>
      </c>
      <c r="Z6" s="77">
        <f t="shared" si="0"/>
        <v>39</v>
      </c>
    </row>
    <row r="7" spans="1:26" ht="14.25" customHeight="1" x14ac:dyDescent="0.25">
      <c r="A7" s="8" t="s">
        <v>848</v>
      </c>
      <c r="B7" s="8">
        <f>+'1600mm - ALL'!B46</f>
        <v>0</v>
      </c>
      <c r="C7" s="8">
        <f>+'1600mm - ALL'!C46</f>
        <v>0</v>
      </c>
      <c r="D7" s="8">
        <f>+'1600mm - ALL'!D46</f>
        <v>0</v>
      </c>
      <c r="E7" s="8">
        <f>+'1600mm - ALL'!E46</f>
        <v>0</v>
      </c>
      <c r="F7" s="8">
        <f>+'1600mm - ALL'!F46</f>
        <v>10</v>
      </c>
      <c r="G7" s="8">
        <f>+'1600mm - ALL'!G46</f>
        <v>0</v>
      </c>
      <c r="H7" s="8">
        <f>+'1600mm - ALL'!H46</f>
        <v>0</v>
      </c>
      <c r="I7" s="8">
        <f>+'1600mm - ALL'!I46</f>
        <v>0</v>
      </c>
      <c r="J7" s="8">
        <f>+'1600mm - ALL'!J46</f>
        <v>0</v>
      </c>
      <c r="K7" s="8">
        <f>+'1600mm - ALL'!K46</f>
        <v>0</v>
      </c>
      <c r="L7" s="8">
        <f>+'1600mm - ALL'!L46</f>
        <v>19</v>
      </c>
      <c r="M7" s="8">
        <f>+'1600mm - ALL'!M46</f>
        <v>0</v>
      </c>
      <c r="N7" s="8">
        <f>+'1600mm - ALL'!N46</f>
        <v>0</v>
      </c>
      <c r="O7" s="8">
        <f>+'1600mm - ALL'!O46</f>
        <v>0</v>
      </c>
      <c r="P7" s="8">
        <f>+'1600mm - ALL'!P46</f>
        <v>0</v>
      </c>
      <c r="Q7" s="8">
        <f>+'1600mm - ALL'!Q46</f>
        <v>0</v>
      </c>
      <c r="R7" s="8">
        <f>+'1600mm - ALL'!R46</f>
        <v>0</v>
      </c>
      <c r="S7" s="8">
        <f>+'1600mm - ALL'!S46</f>
        <v>0</v>
      </c>
      <c r="T7" s="8">
        <f>+'1600mm - ALL'!T46</f>
        <v>0</v>
      </c>
      <c r="U7" s="8">
        <f>+'1600mm - ALL'!U46</f>
        <v>0</v>
      </c>
      <c r="V7" s="8">
        <f>+'1600mm - ALL'!V46</f>
        <v>0</v>
      </c>
      <c r="W7" s="8">
        <f>+'1600mm - ALL'!W46</f>
        <v>0</v>
      </c>
      <c r="X7" s="8">
        <f>+'1600mm - ALL'!X46</f>
        <v>0</v>
      </c>
      <c r="Y7" s="8">
        <f>+'1600mm - ALL'!Y46</f>
        <v>0</v>
      </c>
      <c r="Z7" s="77">
        <f t="shared" si="0"/>
        <v>29</v>
      </c>
    </row>
    <row r="8" spans="1:26" ht="14.25" customHeight="1" x14ac:dyDescent="0.25">
      <c r="A8" s="8" t="s">
        <v>849</v>
      </c>
      <c r="B8" s="8">
        <f>+'3200-ALL'!B60</f>
        <v>0</v>
      </c>
      <c r="C8" s="8">
        <f>+'3200-ALL'!C60</f>
        <v>0</v>
      </c>
      <c r="D8" s="8">
        <f>+'3200-ALL'!D60</f>
        <v>0</v>
      </c>
      <c r="E8" s="8">
        <f>+'3200-ALL'!E60</f>
        <v>0</v>
      </c>
      <c r="F8" s="8">
        <f>+'3200-ALL'!F60</f>
        <v>10</v>
      </c>
      <c r="G8" s="8">
        <f>+'3200-ALL'!G60</f>
        <v>0</v>
      </c>
      <c r="H8" s="8">
        <f>+'3200-ALL'!H60</f>
        <v>0</v>
      </c>
      <c r="I8" s="8">
        <f>+'3200-ALL'!I60</f>
        <v>0</v>
      </c>
      <c r="J8" s="8">
        <f>+'3200-ALL'!J60</f>
        <v>0</v>
      </c>
      <c r="K8" s="8">
        <f>+'3200-ALL'!K60</f>
        <v>0</v>
      </c>
      <c r="L8" s="8">
        <f>+'3200-ALL'!L60</f>
        <v>0</v>
      </c>
      <c r="M8" s="8">
        <f>+'3200-ALL'!M60</f>
        <v>0</v>
      </c>
      <c r="N8" s="8">
        <f>+'3200-ALL'!N60</f>
        <v>0</v>
      </c>
      <c r="O8" s="8">
        <f>+'3200-ALL'!O60</f>
        <v>0</v>
      </c>
      <c r="P8" s="8">
        <f>+'3200-ALL'!P60</f>
        <v>0</v>
      </c>
      <c r="Q8" s="8">
        <f>+'3200-ALL'!Q60</f>
        <v>0</v>
      </c>
      <c r="R8" s="8">
        <f>+'3200-ALL'!R60</f>
        <v>0</v>
      </c>
      <c r="S8" s="8">
        <f>+'3200-ALL'!S60</f>
        <v>0</v>
      </c>
      <c r="T8" s="8">
        <f>+'3200-ALL'!T60</f>
        <v>0</v>
      </c>
      <c r="U8" s="8">
        <f>+'3200-ALL'!U60</f>
        <v>0</v>
      </c>
      <c r="V8" s="8">
        <f>+'3200-ALL'!V60</f>
        <v>0</v>
      </c>
      <c r="W8" s="8">
        <f>+'3200-ALL'!W60</f>
        <v>0</v>
      </c>
      <c r="X8" s="8">
        <f>+'3200-ALL'!X60</f>
        <v>0</v>
      </c>
      <c r="Y8" s="8">
        <f>+'3200-ALL'!Y60</f>
        <v>0</v>
      </c>
      <c r="Z8" s="77">
        <f t="shared" si="0"/>
        <v>10</v>
      </c>
    </row>
    <row r="9" spans="1:26" ht="14.25" customHeight="1" x14ac:dyDescent="0.25">
      <c r="A9" s="8" t="s">
        <v>850</v>
      </c>
      <c r="B9" s="8">
        <f>+'4X800r'!B19</f>
        <v>0</v>
      </c>
      <c r="C9" s="8">
        <f>+'4X800r'!C19</f>
        <v>0</v>
      </c>
      <c r="D9" s="8">
        <f>+'4X800r'!D19</f>
        <v>0</v>
      </c>
      <c r="E9" s="8">
        <f>+'4X800r'!E19</f>
        <v>0</v>
      </c>
      <c r="F9" s="8">
        <f>+'4X800r'!F19</f>
        <v>0</v>
      </c>
      <c r="G9" s="8">
        <f>+'4X800r'!G19</f>
        <v>0</v>
      </c>
      <c r="H9" s="8">
        <f>+'4X800r'!H19</f>
        <v>0</v>
      </c>
      <c r="I9" s="8">
        <f>+'4X800r'!I19</f>
        <v>0</v>
      </c>
      <c r="J9" s="8">
        <f>+'4X800r'!J19</f>
        <v>0</v>
      </c>
      <c r="K9" s="8">
        <f>+'4X800r'!K19</f>
        <v>0</v>
      </c>
      <c r="L9" s="8">
        <f>+'4X800r'!L19</f>
        <v>10</v>
      </c>
      <c r="M9" s="8">
        <f>+'4X800r'!M19</f>
        <v>0</v>
      </c>
      <c r="N9" s="8">
        <f>+'4X800r'!N19</f>
        <v>0</v>
      </c>
      <c r="O9" s="8">
        <f>+'4X800r'!O19</f>
        <v>0</v>
      </c>
      <c r="P9" s="8">
        <f>+'4X800r'!P19</f>
        <v>0</v>
      </c>
      <c r="Q9" s="8">
        <f>+'4X800r'!Q19</f>
        <v>0</v>
      </c>
      <c r="R9" s="8">
        <f>+'4X800r'!R19</f>
        <v>0</v>
      </c>
      <c r="S9" s="8">
        <f>+'4X800r'!S19</f>
        <v>0</v>
      </c>
      <c r="T9" s="8">
        <f>+'4X800r'!T19</f>
        <v>0</v>
      </c>
      <c r="U9" s="8">
        <f>+'4X800r'!U19</f>
        <v>0</v>
      </c>
      <c r="V9" s="8">
        <f>+'4X800r'!V19</f>
        <v>0</v>
      </c>
      <c r="W9" s="8">
        <f>+'4X800r'!W19</f>
        <v>0</v>
      </c>
      <c r="X9" s="8">
        <f>+'4X800r'!X19</f>
        <v>0</v>
      </c>
      <c r="Y9" s="8">
        <f>+'4X800r'!Y19</f>
        <v>0</v>
      </c>
      <c r="Z9" s="77">
        <f t="shared" si="0"/>
        <v>10</v>
      </c>
    </row>
    <row r="10" spans="1:26" ht="14.25" customHeight="1" x14ac:dyDescent="0.25">
      <c r="A10" s="8" t="s">
        <v>851</v>
      </c>
      <c r="B10" s="8">
        <f>+'4x100 - ALL'!B33</f>
        <v>0</v>
      </c>
      <c r="C10" s="8">
        <f>+'4x100 - ALL'!C33</f>
        <v>0</v>
      </c>
      <c r="D10" s="8">
        <f>+'4x100 - ALL'!D33</f>
        <v>0</v>
      </c>
      <c r="E10" s="8">
        <f>+'4x100 - ALL'!E33</f>
        <v>0</v>
      </c>
      <c r="F10" s="8">
        <f>+'4x100 - ALL'!F33</f>
        <v>10</v>
      </c>
      <c r="G10" s="8">
        <f>+'4x100 - ALL'!G33</f>
        <v>6</v>
      </c>
      <c r="H10" s="8">
        <f>+'4x100 - ALL'!H33</f>
        <v>0</v>
      </c>
      <c r="I10" s="8">
        <f>+'4x100 - ALL'!I33</f>
        <v>0</v>
      </c>
      <c r="J10" s="8">
        <f>+'4x100 - ALL'!J33</f>
        <v>0</v>
      </c>
      <c r="K10" s="8">
        <f>+'4x100 - ALL'!K33</f>
        <v>0</v>
      </c>
      <c r="L10" s="8">
        <f>+'4x100 - ALL'!L33</f>
        <v>5</v>
      </c>
      <c r="M10" s="8">
        <f>+'4x100 - ALL'!M33</f>
        <v>0</v>
      </c>
      <c r="N10" s="8">
        <f>+'4x100 - ALL'!N33</f>
        <v>0</v>
      </c>
      <c r="O10" s="8">
        <f>+'4x100 - ALL'!O33</f>
        <v>0</v>
      </c>
      <c r="P10" s="8">
        <f>+'4x100 - ALL'!P33</f>
        <v>0</v>
      </c>
      <c r="Q10" s="8">
        <f>+'4x100 - ALL'!Q33</f>
        <v>0</v>
      </c>
      <c r="R10" s="8">
        <f>+'4x100 - ALL'!R33</f>
        <v>0</v>
      </c>
      <c r="S10" s="8">
        <f>+'4x100 - ALL'!S33</f>
        <v>8</v>
      </c>
      <c r="T10" s="8">
        <f>+'4x100 - ALL'!T33</f>
        <v>0</v>
      </c>
      <c r="U10" s="8">
        <f>+'4x100 - ALL'!U33</f>
        <v>0</v>
      </c>
      <c r="V10" s="8">
        <f>+'4x100 - ALL'!V33</f>
        <v>0</v>
      </c>
      <c r="W10" s="8">
        <f>+'4x100 - ALL'!W33</f>
        <v>0</v>
      </c>
      <c r="X10" s="8">
        <f>+'4x100 - ALL'!X33</f>
        <v>0</v>
      </c>
      <c r="Y10" s="8">
        <f>+'4x100 - ALL'!Y33</f>
        <v>0</v>
      </c>
      <c r="Z10" s="77">
        <f t="shared" si="0"/>
        <v>29</v>
      </c>
    </row>
    <row r="11" spans="1:26" ht="14.25" customHeight="1" x14ac:dyDescent="0.25">
      <c r="A11" s="8" t="s">
        <v>852</v>
      </c>
      <c r="B11" s="8">
        <f>+'4x400 - ALL'!B33</f>
        <v>0</v>
      </c>
      <c r="C11" s="8">
        <f>+'4x400 - ALL'!C33</f>
        <v>0</v>
      </c>
      <c r="D11" s="8">
        <f>+'4x400 - ALL'!D33</f>
        <v>0</v>
      </c>
      <c r="E11" s="8">
        <f>+'4x400 - ALL'!E33</f>
        <v>0</v>
      </c>
      <c r="F11" s="8">
        <f>+'4x400 - ALL'!F33</f>
        <v>10</v>
      </c>
      <c r="G11" s="8">
        <f>+'4x400 - ALL'!G33</f>
        <v>5</v>
      </c>
      <c r="H11" s="8">
        <f>+'4x400 - ALL'!H33</f>
        <v>0</v>
      </c>
      <c r="I11" s="8">
        <f>+'4x400 - ALL'!I33</f>
        <v>0</v>
      </c>
      <c r="J11" s="8">
        <f>+'4x400 - ALL'!J33</f>
        <v>0</v>
      </c>
      <c r="K11" s="8">
        <f>+'4x400 - ALL'!K33</f>
        <v>0</v>
      </c>
      <c r="L11" s="8">
        <f>+'4x400 - ALL'!L33</f>
        <v>6</v>
      </c>
      <c r="M11" s="8">
        <f>+'4x400 - ALL'!M33</f>
        <v>0</v>
      </c>
      <c r="N11" s="8">
        <f>+'4x400 - ALL'!N33</f>
        <v>0</v>
      </c>
      <c r="O11" s="8">
        <f>+'4x400 - ALL'!O33</f>
        <v>0</v>
      </c>
      <c r="P11" s="8">
        <f>+'4x400 - ALL'!P33</f>
        <v>0</v>
      </c>
      <c r="Q11" s="8">
        <f>+'4x400 - ALL'!Q33</f>
        <v>0</v>
      </c>
      <c r="R11" s="8">
        <f>+'4x400 - ALL'!R33</f>
        <v>0</v>
      </c>
      <c r="S11" s="8">
        <f>+'4x400 - ALL'!S33</f>
        <v>8</v>
      </c>
      <c r="T11" s="8">
        <f>+'4x400 - ALL'!T33</f>
        <v>0</v>
      </c>
      <c r="U11" s="8">
        <f>+'4x400 - ALL'!U33</f>
        <v>0</v>
      </c>
      <c r="V11" s="8">
        <f>+'4x400 - ALL'!V33</f>
        <v>0</v>
      </c>
      <c r="W11" s="8">
        <f>+'4x400 - ALL'!W33</f>
        <v>0</v>
      </c>
      <c r="X11" s="8">
        <f>+'4x400 - ALL'!X33</f>
        <v>0</v>
      </c>
      <c r="Y11" s="8">
        <f>+'4x400 - ALL'!Y33</f>
        <v>0</v>
      </c>
      <c r="Z11" s="77">
        <f t="shared" si="0"/>
        <v>29</v>
      </c>
    </row>
    <row r="12" spans="1:26" ht="14.25" customHeight="1" x14ac:dyDescent="0.25">
      <c r="A12" s="8" t="s">
        <v>853</v>
      </c>
      <c r="B12" s="8">
        <f>+'SHOT PUT'!B68</f>
        <v>6</v>
      </c>
      <c r="C12" s="8">
        <f>+'SHOT PUT'!C68</f>
        <v>0</v>
      </c>
      <c r="D12" s="8">
        <f>+'SHOT PUT'!D68</f>
        <v>0</v>
      </c>
      <c r="E12" s="8">
        <f>+'SHOT PUT'!E68</f>
        <v>0</v>
      </c>
      <c r="F12" s="8">
        <f>+'SHOT PUT'!F68</f>
        <v>8</v>
      </c>
      <c r="G12" s="8">
        <f>+'SHOT PUT'!G68</f>
        <v>0</v>
      </c>
      <c r="H12" s="8">
        <f>+'SHOT PUT'!H68</f>
        <v>5</v>
      </c>
      <c r="I12" s="8">
        <f>+'SHOT PUT'!I68</f>
        <v>0</v>
      </c>
      <c r="J12" s="8">
        <f>+'SHOT PUT'!J68</f>
        <v>0</v>
      </c>
      <c r="K12" s="8">
        <f>+'SHOT PUT'!K68</f>
        <v>0</v>
      </c>
      <c r="L12" s="8">
        <f>+'SHOT PUT'!L68</f>
        <v>6</v>
      </c>
      <c r="M12" s="8">
        <f>+'SHOT PUT'!M68</f>
        <v>0</v>
      </c>
      <c r="N12" s="8">
        <f>+'SHOT PUT'!N68</f>
        <v>0</v>
      </c>
      <c r="O12" s="8">
        <f>+'SHOT PUT'!O68</f>
        <v>0</v>
      </c>
      <c r="P12" s="8">
        <f>+'SHOT PUT'!P68</f>
        <v>0</v>
      </c>
      <c r="Q12" s="8">
        <f>+'SHOT PUT'!Q68</f>
        <v>0</v>
      </c>
      <c r="R12" s="8">
        <f>+'SHOT PUT'!R68</f>
        <v>0</v>
      </c>
      <c r="S12" s="8">
        <f>+'SHOT PUT'!S68</f>
        <v>4</v>
      </c>
      <c r="T12" s="8">
        <f>+'SHOT PUT'!T68</f>
        <v>0</v>
      </c>
      <c r="U12" s="8">
        <f>+'SHOT PUT'!U68</f>
        <v>10</v>
      </c>
      <c r="V12" s="8">
        <f>+'SHOT PUT'!V68</f>
        <v>0</v>
      </c>
      <c r="W12" s="8">
        <f>+'SHOT PUT'!W68</f>
        <v>0</v>
      </c>
      <c r="X12" s="8">
        <f>+'SHOT PUT'!X68</f>
        <v>0</v>
      </c>
      <c r="Y12" s="8">
        <f>+'SHOT PUT'!Y68</f>
        <v>0</v>
      </c>
      <c r="Z12" s="77">
        <f t="shared" si="0"/>
        <v>39</v>
      </c>
    </row>
    <row r="13" spans="1:26" ht="14.25" customHeight="1" x14ac:dyDescent="0.25">
      <c r="A13" s="8" t="s">
        <v>854</v>
      </c>
      <c r="B13" s="8">
        <f>DISCUS!B59</f>
        <v>0</v>
      </c>
      <c r="C13" s="8">
        <f>DISCUS!C59</f>
        <v>0</v>
      </c>
      <c r="D13" s="8">
        <f>DISCUS!D59</f>
        <v>0</v>
      </c>
      <c r="E13" s="8">
        <f>DISCUS!E59</f>
        <v>0</v>
      </c>
      <c r="F13" s="8">
        <f>DISCUS!F59</f>
        <v>0</v>
      </c>
      <c r="G13" s="8">
        <f>DISCUS!G59</f>
        <v>0</v>
      </c>
      <c r="H13" s="8">
        <f>DISCUS!H59</f>
        <v>8</v>
      </c>
      <c r="I13" s="8">
        <f>DISCUS!I59</f>
        <v>0</v>
      </c>
      <c r="J13" s="8">
        <f>DISCUS!J59</f>
        <v>0</v>
      </c>
      <c r="K13" s="8">
        <f>DISCUS!K59</f>
        <v>0</v>
      </c>
      <c r="L13" s="8">
        <f>DISCUS!L59</f>
        <v>15</v>
      </c>
      <c r="M13" s="8">
        <f>DISCUS!M59</f>
        <v>3</v>
      </c>
      <c r="N13" s="8">
        <f>DISCUS!N59</f>
        <v>0</v>
      </c>
      <c r="O13" s="8">
        <f>DISCUS!O59</f>
        <v>0</v>
      </c>
      <c r="P13" s="8">
        <f>DISCUS!P59</f>
        <v>0</v>
      </c>
      <c r="Q13" s="8">
        <f>DISCUS!Q59</f>
        <v>0</v>
      </c>
      <c r="R13" s="8">
        <f>DISCUS!R59</f>
        <v>0</v>
      </c>
      <c r="S13" s="8">
        <f>DISCUS!S59</f>
        <v>0</v>
      </c>
      <c r="T13" s="8">
        <f>DISCUS!T59</f>
        <v>0</v>
      </c>
      <c r="U13" s="8">
        <f>DISCUS!U59</f>
        <v>10</v>
      </c>
      <c r="V13" s="8">
        <f>DISCUS!V59</f>
        <v>0</v>
      </c>
      <c r="W13" s="8">
        <f>DISCUS!W59</f>
        <v>0</v>
      </c>
      <c r="X13" s="8">
        <f>DISCUS!X59</f>
        <v>0</v>
      </c>
      <c r="Y13" s="8">
        <f>DISCUS!Y59</f>
        <v>0</v>
      </c>
      <c r="Z13" s="77">
        <f t="shared" si="0"/>
        <v>36</v>
      </c>
    </row>
    <row r="14" spans="1:26" ht="14.25" customHeight="1" x14ac:dyDescent="0.25">
      <c r="A14" s="8" t="s">
        <v>855</v>
      </c>
      <c r="B14" s="8">
        <f>+'Turbo Jav'!B93</f>
        <v>0</v>
      </c>
      <c r="C14" s="8">
        <f>+'Turbo Jav'!C93</f>
        <v>0</v>
      </c>
      <c r="D14" s="8">
        <f>+'Turbo Jav'!D93</f>
        <v>0</v>
      </c>
      <c r="E14" s="8">
        <f>+'Turbo Jav'!E93</f>
        <v>0</v>
      </c>
      <c r="F14" s="8">
        <f>+'Turbo Jav'!F93</f>
        <v>21</v>
      </c>
      <c r="G14" s="8">
        <f>+'Turbo Jav'!G93</f>
        <v>2</v>
      </c>
      <c r="H14" s="8">
        <f>+'Turbo Jav'!H93</f>
        <v>1</v>
      </c>
      <c r="I14" s="8">
        <f>+'Turbo Jav'!I93</f>
        <v>0</v>
      </c>
      <c r="J14" s="8">
        <f>+'Turbo Jav'!J93</f>
        <v>0</v>
      </c>
      <c r="K14" s="8">
        <f>+'Turbo Jav'!K93</f>
        <v>0</v>
      </c>
      <c r="L14" s="8">
        <f>+'Turbo Jav'!L93</f>
        <v>11</v>
      </c>
      <c r="M14" s="8">
        <f>+'Turbo Jav'!M93</f>
        <v>0</v>
      </c>
      <c r="N14" s="8">
        <f>+'Turbo Jav'!N93</f>
        <v>0</v>
      </c>
      <c r="O14" s="8">
        <f>+'Turbo Jav'!O93</f>
        <v>0</v>
      </c>
      <c r="P14" s="8">
        <f>+'Turbo Jav'!P93</f>
        <v>0</v>
      </c>
      <c r="Q14" s="8">
        <f>+'Turbo Jav'!Q93</f>
        <v>0</v>
      </c>
      <c r="R14" s="8">
        <f>+'Turbo Jav'!R93</f>
        <v>0</v>
      </c>
      <c r="S14" s="8">
        <f>+'Turbo Jav'!S93</f>
        <v>0</v>
      </c>
      <c r="T14" s="8">
        <f>+'Turbo Jav'!T93</f>
        <v>0</v>
      </c>
      <c r="U14" s="8">
        <f>+'Turbo Jav'!U93</f>
        <v>0</v>
      </c>
      <c r="V14" s="8">
        <f>+'Turbo Jav'!V93</f>
        <v>0</v>
      </c>
      <c r="W14" s="8">
        <f>+'Turbo Jav'!W93</f>
        <v>0</v>
      </c>
      <c r="X14" s="8">
        <f>+'Turbo Jav'!X93</f>
        <v>0</v>
      </c>
      <c r="Y14" s="8">
        <f>+'Turbo Jav'!Y93</f>
        <v>4</v>
      </c>
      <c r="Z14" s="77">
        <f t="shared" si="0"/>
        <v>39</v>
      </c>
    </row>
    <row r="15" spans="1:26" ht="14.25" customHeight="1" x14ac:dyDescent="0.25">
      <c r="A15" s="8" t="s">
        <v>856</v>
      </c>
      <c r="B15" s="8">
        <f>+'LONG JUMP'!B96</f>
        <v>10</v>
      </c>
      <c r="C15" s="8">
        <f>+'LONG JUMP'!C96</f>
        <v>0</v>
      </c>
      <c r="D15" s="8">
        <f>+'LONG JUMP'!D96</f>
        <v>0</v>
      </c>
      <c r="E15" s="8">
        <f>+'LONG JUMP'!E96</f>
        <v>0</v>
      </c>
      <c r="F15" s="8">
        <f>+'LONG JUMP'!F96</f>
        <v>13</v>
      </c>
      <c r="G15" s="8">
        <f>+'LONG JUMP'!G96</f>
        <v>15</v>
      </c>
      <c r="H15" s="8">
        <f>+'LONG JUMP'!H96</f>
        <v>1</v>
      </c>
      <c r="I15" s="8">
        <f>+'LONG JUMP'!I96</f>
        <v>0</v>
      </c>
      <c r="J15" s="8">
        <f>+'LONG JUMP'!J96</f>
        <v>0</v>
      </c>
      <c r="K15" s="8">
        <f>+'LONG JUMP'!K96</f>
        <v>0</v>
      </c>
      <c r="L15" s="8">
        <f>+'LONG JUMP'!L96</f>
        <v>0</v>
      </c>
      <c r="M15" s="8">
        <f>+'LONG JUMP'!M96</f>
        <v>0</v>
      </c>
      <c r="N15" s="8">
        <f>+'LONG JUMP'!N96</f>
        <v>0</v>
      </c>
      <c r="O15" s="8">
        <f>+'LONG JUMP'!O96</f>
        <v>0</v>
      </c>
      <c r="P15" s="8">
        <f>+'LONG JUMP'!P96</f>
        <v>0</v>
      </c>
      <c r="Q15" s="8">
        <f>+'LONG JUMP'!Q96</f>
        <v>0</v>
      </c>
      <c r="R15" s="8">
        <f>+'LONG JUMP'!R96</f>
        <v>0</v>
      </c>
      <c r="S15" s="8">
        <f>+'LONG JUMP'!S96</f>
        <v>0</v>
      </c>
      <c r="T15" s="8">
        <f>+'LONG JUMP'!T96</f>
        <v>0</v>
      </c>
      <c r="U15" s="8">
        <f>+'LONG JUMP'!U96</f>
        <v>0</v>
      </c>
      <c r="V15" s="8">
        <f>+'LONG JUMP'!V96</f>
        <v>0</v>
      </c>
      <c r="W15" s="8">
        <f>+'LONG JUMP'!W96</f>
        <v>0</v>
      </c>
      <c r="X15" s="8">
        <f>+'LONG JUMP'!X96</f>
        <v>0</v>
      </c>
      <c r="Y15" s="8">
        <f>+'LONG JUMP'!Y96</f>
        <v>0</v>
      </c>
      <c r="Z15" s="77">
        <f t="shared" si="0"/>
        <v>39</v>
      </c>
    </row>
    <row r="16" spans="1:26" ht="14.25" customHeight="1" x14ac:dyDescent="0.25">
      <c r="A16" s="116" t="s">
        <v>857</v>
      </c>
      <c r="B16" s="117">
        <f t="shared" ref="B16:Y16" si="1">SUM(B2:B15)</f>
        <v>49</v>
      </c>
      <c r="C16" s="117">
        <f t="shared" si="1"/>
        <v>1</v>
      </c>
      <c r="D16" s="117">
        <f t="shared" si="1"/>
        <v>0</v>
      </c>
      <c r="E16" s="117">
        <f t="shared" si="1"/>
        <v>0</v>
      </c>
      <c r="F16" s="117">
        <f t="shared" si="1"/>
        <v>134</v>
      </c>
      <c r="G16" s="117">
        <f t="shared" si="1"/>
        <v>30</v>
      </c>
      <c r="H16" s="117">
        <f t="shared" si="1"/>
        <v>18.5</v>
      </c>
      <c r="I16" s="117">
        <f t="shared" si="1"/>
        <v>0</v>
      </c>
      <c r="J16" s="117">
        <f t="shared" si="1"/>
        <v>0</v>
      </c>
      <c r="K16" s="117">
        <f t="shared" si="1"/>
        <v>0</v>
      </c>
      <c r="L16" s="117">
        <f t="shared" si="1"/>
        <v>90</v>
      </c>
      <c r="M16" s="117">
        <f t="shared" si="1"/>
        <v>3</v>
      </c>
      <c r="N16" s="117">
        <f t="shared" si="1"/>
        <v>0</v>
      </c>
      <c r="O16" s="117">
        <f t="shared" si="1"/>
        <v>0</v>
      </c>
      <c r="P16" s="117">
        <f t="shared" si="1"/>
        <v>0</v>
      </c>
      <c r="Q16" s="117">
        <f t="shared" si="1"/>
        <v>0</v>
      </c>
      <c r="R16" s="117">
        <f t="shared" si="1"/>
        <v>0</v>
      </c>
      <c r="S16" s="117">
        <f t="shared" si="1"/>
        <v>68</v>
      </c>
      <c r="T16" s="117">
        <f t="shared" si="1"/>
        <v>5</v>
      </c>
      <c r="U16" s="117">
        <f t="shared" si="1"/>
        <v>20</v>
      </c>
      <c r="V16" s="117">
        <f t="shared" si="1"/>
        <v>3.5</v>
      </c>
      <c r="W16" s="117">
        <f t="shared" si="1"/>
        <v>0</v>
      </c>
      <c r="X16" s="117">
        <f t="shared" si="1"/>
        <v>0</v>
      </c>
      <c r="Y16" s="117">
        <f t="shared" si="1"/>
        <v>4</v>
      </c>
      <c r="Z16" s="75"/>
    </row>
    <row r="17" spans="1:26" ht="14.25" customHeight="1" x14ac:dyDescent="0.25">
      <c r="B17" s="47" t="s">
        <v>155</v>
      </c>
      <c r="C17" s="47" t="s">
        <v>754</v>
      </c>
      <c r="D17" s="47" t="s">
        <v>15</v>
      </c>
      <c r="E17" s="47" t="s">
        <v>18</v>
      </c>
      <c r="F17" s="47" t="s">
        <v>10</v>
      </c>
      <c r="G17" s="47" t="s">
        <v>26</v>
      </c>
      <c r="H17" s="47" t="s">
        <v>21</v>
      </c>
      <c r="I17" s="47" t="s">
        <v>771</v>
      </c>
      <c r="J17" s="47" t="s">
        <v>772</v>
      </c>
      <c r="K17" s="47" t="s">
        <v>32</v>
      </c>
      <c r="L17" s="47" t="s">
        <v>35</v>
      </c>
      <c r="M17" s="47" t="s">
        <v>53</v>
      </c>
      <c r="N17" s="47" t="s">
        <v>41</v>
      </c>
      <c r="O17" s="47" t="s">
        <v>47</v>
      </c>
      <c r="P17" s="47" t="s">
        <v>62</v>
      </c>
      <c r="Q17" s="47" t="s">
        <v>56</v>
      </c>
      <c r="R17" s="47" t="s">
        <v>773</v>
      </c>
      <c r="S17" s="47" t="s">
        <v>65</v>
      </c>
      <c r="T17" s="47" t="s">
        <v>70</v>
      </c>
      <c r="U17" s="47" t="s">
        <v>526</v>
      </c>
      <c r="V17" s="47" t="s">
        <v>669</v>
      </c>
      <c r="W17" s="47" t="s">
        <v>774</v>
      </c>
      <c r="X17" s="47" t="s">
        <v>696</v>
      </c>
      <c r="Y17" s="47" t="s">
        <v>44</v>
      </c>
      <c r="Z17" s="75" t="s">
        <v>842</v>
      </c>
    </row>
    <row r="18" spans="1:26" ht="14.25" customHeight="1" x14ac:dyDescent="0.25">
      <c r="A18" s="8" t="s">
        <v>858</v>
      </c>
      <c r="B18" s="118">
        <f>+'100- All'!B100</f>
        <v>0</v>
      </c>
      <c r="C18" s="118">
        <f>+'100- All'!C100</f>
        <v>0</v>
      </c>
      <c r="D18" s="118">
        <f>+'100- All'!D100</f>
        <v>0</v>
      </c>
      <c r="E18" s="118">
        <f>+'100- All'!E100</f>
        <v>0</v>
      </c>
      <c r="F18" s="118">
        <f>+'100- All'!F100</f>
        <v>5</v>
      </c>
      <c r="G18" s="118">
        <f>+'100- All'!G100</f>
        <v>4</v>
      </c>
      <c r="H18" s="118">
        <f>+'100- All'!H100</f>
        <v>0</v>
      </c>
      <c r="I18" s="118">
        <f>+'100- All'!I100</f>
        <v>0</v>
      </c>
      <c r="J18" s="118">
        <f>+'100- All'!J100</f>
        <v>0</v>
      </c>
      <c r="K18" s="118">
        <f>+'100- All'!K100</f>
        <v>0</v>
      </c>
      <c r="L18" s="118">
        <f>+'100- All'!L100</f>
        <v>2</v>
      </c>
      <c r="M18" s="118">
        <f>+'100- All'!M100</f>
        <v>10</v>
      </c>
      <c r="N18" s="118">
        <f>+'100- All'!N100</f>
        <v>0</v>
      </c>
      <c r="O18" s="118">
        <f>+'100- All'!O100</f>
        <v>0</v>
      </c>
      <c r="P18" s="118">
        <f>+'100- All'!P100</f>
        <v>0</v>
      </c>
      <c r="Q18" s="118">
        <f>+'100- All'!Q100</f>
        <v>0</v>
      </c>
      <c r="R18" s="118">
        <f>+'100- All'!R100</f>
        <v>0</v>
      </c>
      <c r="S18" s="118">
        <f>+'100- All'!S100</f>
        <v>3</v>
      </c>
      <c r="T18" s="118">
        <f>+'100- All'!T100</f>
        <v>0</v>
      </c>
      <c r="U18" s="118">
        <f>+'100- All'!U100</f>
        <v>6</v>
      </c>
      <c r="V18" s="118">
        <f>+'100- All'!V100</f>
        <v>0</v>
      </c>
      <c r="W18" s="118">
        <f>+'100- All'!W100</f>
        <v>0</v>
      </c>
      <c r="X18" s="118">
        <f>+'100- All'!X100</f>
        <v>0</v>
      </c>
      <c r="Y18" s="118">
        <f>+'100- All'!Y100</f>
        <v>9</v>
      </c>
      <c r="Z18" s="119">
        <f t="shared" ref="Z18:Z31" si="2">SUM(B18:Y18)</f>
        <v>39</v>
      </c>
    </row>
    <row r="19" spans="1:26" ht="14.25" customHeight="1" x14ac:dyDescent="0.25">
      <c r="A19" s="8" t="s">
        <v>859</v>
      </c>
      <c r="B19" s="118">
        <f>'200-H'!B21</f>
        <v>0</v>
      </c>
      <c r="C19" s="118">
        <f>'200-H'!C21</f>
        <v>0</v>
      </c>
      <c r="D19" s="118">
        <f>'200-H'!D21</f>
        <v>0</v>
      </c>
      <c r="E19" s="118">
        <f>'200-H'!E21</f>
        <v>0</v>
      </c>
      <c r="F19" s="118">
        <f>'200-H'!F21</f>
        <v>24</v>
      </c>
      <c r="G19" s="118">
        <f>'200-H'!G21</f>
        <v>0</v>
      </c>
      <c r="H19" s="118">
        <f>'200-H'!H21</f>
        <v>0</v>
      </c>
      <c r="I19" s="118">
        <f>'200-H'!I21</f>
        <v>0</v>
      </c>
      <c r="J19" s="118">
        <f>'200-H'!J21</f>
        <v>0</v>
      </c>
      <c r="K19" s="118">
        <f>'200-H'!K21</f>
        <v>0</v>
      </c>
      <c r="L19" s="118">
        <f>'200-H'!L21</f>
        <v>0</v>
      </c>
      <c r="M19" s="118">
        <f>'200-H'!M21</f>
        <v>5</v>
      </c>
      <c r="N19" s="118">
        <f>'200-H'!N21</f>
        <v>0</v>
      </c>
      <c r="O19" s="118">
        <f>'200-H'!O21</f>
        <v>0</v>
      </c>
      <c r="P19" s="118">
        <f>'200-H'!P21</f>
        <v>0</v>
      </c>
      <c r="Q19" s="118">
        <f>'200-H'!Q21</f>
        <v>0</v>
      </c>
      <c r="R19" s="118">
        <f>'200-H'!R21</f>
        <v>0</v>
      </c>
      <c r="S19" s="118">
        <f>'200-H'!S21</f>
        <v>0</v>
      </c>
      <c r="T19" s="118">
        <f>'200-H'!T21</f>
        <v>0</v>
      </c>
      <c r="U19" s="118">
        <f>'200-H'!U21</f>
        <v>0</v>
      </c>
      <c r="V19" s="118">
        <f>'200-H'!V21</f>
        <v>0</v>
      </c>
      <c r="W19" s="118">
        <f>'200-H'!W21</f>
        <v>0</v>
      </c>
      <c r="X19" s="118">
        <f>'200-H'!X21</f>
        <v>0</v>
      </c>
      <c r="Y19" s="118">
        <f>'200-H'!Y21</f>
        <v>0</v>
      </c>
      <c r="Z19" s="119">
        <f t="shared" si="2"/>
        <v>29</v>
      </c>
    </row>
    <row r="20" spans="1:26" ht="14.25" customHeight="1" x14ac:dyDescent="0.25">
      <c r="A20" s="8" t="s">
        <v>860</v>
      </c>
      <c r="B20" s="118">
        <f>+'200 - All'!B91</f>
        <v>0</v>
      </c>
      <c r="C20" s="118">
        <f>+'200 - All'!C91</f>
        <v>0</v>
      </c>
      <c r="D20" s="118">
        <f>+'200 - All'!D91</f>
        <v>0</v>
      </c>
      <c r="E20" s="118">
        <f>+'200 - All'!E91</f>
        <v>0</v>
      </c>
      <c r="F20" s="118">
        <f>+'200 - All'!F91</f>
        <v>0</v>
      </c>
      <c r="G20" s="118">
        <f>+'200 - All'!G91</f>
        <v>4</v>
      </c>
      <c r="H20" s="118">
        <f>+'200 - All'!H91</f>
        <v>2</v>
      </c>
      <c r="I20" s="118">
        <f>+'200 - All'!I91</f>
        <v>0</v>
      </c>
      <c r="J20" s="118">
        <f>+'200 - All'!J91</f>
        <v>0</v>
      </c>
      <c r="K20" s="118">
        <f>+'200 - All'!K91</f>
        <v>0</v>
      </c>
      <c r="L20" s="118">
        <f>+'200 - All'!L91</f>
        <v>1</v>
      </c>
      <c r="M20" s="118">
        <f>+'200 - All'!M91</f>
        <v>15</v>
      </c>
      <c r="N20" s="118">
        <f>+'200 - All'!N91</f>
        <v>0</v>
      </c>
      <c r="O20" s="118">
        <f>+'200 - All'!O91</f>
        <v>0</v>
      </c>
      <c r="P20" s="118">
        <f>+'200 - All'!P91</f>
        <v>0</v>
      </c>
      <c r="Q20" s="118">
        <f>+'200 - All'!Q91</f>
        <v>0</v>
      </c>
      <c r="R20" s="118">
        <f>+'200 - All'!R91</f>
        <v>0</v>
      </c>
      <c r="S20" s="118">
        <f>+'200 - All'!S91</f>
        <v>9</v>
      </c>
      <c r="T20" s="118">
        <f>+'200 - All'!T91</f>
        <v>0</v>
      </c>
      <c r="U20" s="118">
        <f>+'200 - All'!U91</f>
        <v>0</v>
      </c>
      <c r="V20" s="118">
        <f>+'200 - All'!V91</f>
        <v>0</v>
      </c>
      <c r="W20" s="118">
        <f>+'200 - All'!W91</f>
        <v>0</v>
      </c>
      <c r="X20" s="118">
        <f>+'200 - All'!X91</f>
        <v>0</v>
      </c>
      <c r="Y20" s="118">
        <f>+'200 - All'!Y91</f>
        <v>8</v>
      </c>
      <c r="Z20" s="119">
        <f t="shared" si="2"/>
        <v>39</v>
      </c>
    </row>
    <row r="21" spans="1:26" ht="14.25" customHeight="1" x14ac:dyDescent="0.25">
      <c r="A21" s="8" t="s">
        <v>861</v>
      </c>
      <c r="B21" s="118">
        <f>+'400 - All'!B86</f>
        <v>0</v>
      </c>
      <c r="C21" s="118">
        <f>+'400 - All'!C86</f>
        <v>0</v>
      </c>
      <c r="D21" s="118">
        <f>+'400 - All'!D86</f>
        <v>0</v>
      </c>
      <c r="E21" s="118">
        <f>+'400 - All'!E86</f>
        <v>0</v>
      </c>
      <c r="F21" s="118">
        <f>+'400 - All'!F86</f>
        <v>5</v>
      </c>
      <c r="G21" s="118">
        <f>+'400 - All'!G86</f>
        <v>0</v>
      </c>
      <c r="H21" s="118">
        <f>+'400 - All'!H86</f>
        <v>0</v>
      </c>
      <c r="I21" s="118">
        <f>+'400 - All'!I86</f>
        <v>0</v>
      </c>
      <c r="J21" s="118">
        <f>+'400 - All'!J86</f>
        <v>0</v>
      </c>
      <c r="K21" s="118">
        <f>+'400 - All'!K86</f>
        <v>0</v>
      </c>
      <c r="L21" s="118">
        <f>+'400 - All'!L86</f>
        <v>8</v>
      </c>
      <c r="M21" s="118">
        <f>+'400 - All'!M86</f>
        <v>8</v>
      </c>
      <c r="N21" s="118">
        <f>+'400 - All'!N86</f>
        <v>0</v>
      </c>
      <c r="O21" s="118">
        <f>+'400 - All'!O86</f>
        <v>0</v>
      </c>
      <c r="P21" s="118">
        <f>+'400 - All'!P86</f>
        <v>0</v>
      </c>
      <c r="Q21" s="118">
        <f>+'400 - All'!Q86</f>
        <v>0</v>
      </c>
      <c r="R21" s="118">
        <f>+'400 - All'!R86</f>
        <v>0</v>
      </c>
      <c r="S21" s="118">
        <f>+'400 - All'!S86</f>
        <v>6</v>
      </c>
      <c r="T21" s="118">
        <f>+'400 - All'!T86</f>
        <v>0</v>
      </c>
      <c r="U21" s="118">
        <f>+'400 - All'!U86</f>
        <v>2</v>
      </c>
      <c r="V21" s="118">
        <f>+'400 - All'!V86</f>
        <v>0</v>
      </c>
      <c r="W21" s="118">
        <f>+'400 - All'!W86</f>
        <v>0</v>
      </c>
      <c r="X21" s="118">
        <f>+'400 - All'!X86</f>
        <v>0</v>
      </c>
      <c r="Y21" s="118">
        <f>+'400 - All'!Y86</f>
        <v>10</v>
      </c>
      <c r="Z21" s="119">
        <f t="shared" si="2"/>
        <v>39</v>
      </c>
    </row>
    <row r="22" spans="1:26" ht="14.25" customHeight="1" x14ac:dyDescent="0.25">
      <c r="A22" s="8" t="s">
        <v>862</v>
      </c>
      <c r="B22" s="118">
        <f>+'800 - ALL'!B47</f>
        <v>0</v>
      </c>
      <c r="C22" s="118">
        <f>+'800 - ALL'!C47</f>
        <v>2</v>
      </c>
      <c r="D22" s="118">
        <f>+'800 - ALL'!D47</f>
        <v>0</v>
      </c>
      <c r="E22" s="118">
        <f>+'800 - ALL'!E47</f>
        <v>0</v>
      </c>
      <c r="F22" s="118">
        <f>+'800 - ALL'!F47</f>
        <v>12</v>
      </c>
      <c r="G22" s="118">
        <f>+'800 - ALL'!G47</f>
        <v>0</v>
      </c>
      <c r="H22" s="118">
        <f>+'800 - ALL'!H47</f>
        <v>0</v>
      </c>
      <c r="I22" s="118">
        <f>+'800 - ALL'!I47</f>
        <v>0</v>
      </c>
      <c r="J22" s="118">
        <f>+'800 - ALL'!J47</f>
        <v>0</v>
      </c>
      <c r="K22" s="118">
        <f>+'800 - ALL'!K47</f>
        <v>0</v>
      </c>
      <c r="L22" s="118">
        <f>+'800 - ALL'!L47</f>
        <v>3</v>
      </c>
      <c r="M22" s="118">
        <f>+'800 - ALL'!M47</f>
        <v>6</v>
      </c>
      <c r="N22" s="118">
        <f>+'800 - ALL'!N47</f>
        <v>0</v>
      </c>
      <c r="O22" s="118">
        <f>+'800 - ALL'!O47</f>
        <v>0</v>
      </c>
      <c r="P22" s="118">
        <f>+'800 - ALL'!P47</f>
        <v>0</v>
      </c>
      <c r="Q22" s="118">
        <f>+'800 - ALL'!Q47</f>
        <v>0</v>
      </c>
      <c r="R22" s="118">
        <f>+'800 - ALL'!R47</f>
        <v>0</v>
      </c>
      <c r="S22" s="118">
        <f>+'800 - ALL'!S47</f>
        <v>1</v>
      </c>
      <c r="T22" s="118">
        <f>+'800 - ALL'!T47</f>
        <v>0</v>
      </c>
      <c r="U22" s="118">
        <f>+'800 - ALL'!U47</f>
        <v>0</v>
      </c>
      <c r="V22" s="118">
        <f>+'800 - ALL'!V47</f>
        <v>0</v>
      </c>
      <c r="W22" s="118">
        <f>+'800 - ALL'!W47</f>
        <v>0</v>
      </c>
      <c r="X22" s="118">
        <f>+'800 - ALL'!X47</f>
        <v>0</v>
      </c>
      <c r="Y22" s="118">
        <f>+'800 - ALL'!Y47</f>
        <v>15</v>
      </c>
      <c r="Z22" s="119">
        <f t="shared" si="2"/>
        <v>39</v>
      </c>
    </row>
    <row r="23" spans="1:26" ht="14.25" customHeight="1" x14ac:dyDescent="0.25">
      <c r="A23" s="8" t="s">
        <v>863</v>
      </c>
      <c r="B23" s="118">
        <f>+'1600mm - ALL'!B47</f>
        <v>8</v>
      </c>
      <c r="C23" s="118">
        <f>+'1600mm - ALL'!C47</f>
        <v>4</v>
      </c>
      <c r="D23" s="118">
        <f>+'1600mm - ALL'!D47</f>
        <v>0</v>
      </c>
      <c r="E23" s="118">
        <f>+'1600mm - ALL'!E47</f>
        <v>0</v>
      </c>
      <c r="F23" s="118">
        <f>+'1600mm - ALL'!F47</f>
        <v>19</v>
      </c>
      <c r="G23" s="118">
        <f>+'1600mm - ALL'!G47</f>
        <v>0</v>
      </c>
      <c r="H23" s="118">
        <f>+'1600mm - ALL'!H47</f>
        <v>2</v>
      </c>
      <c r="I23" s="118">
        <f>+'1600mm - ALL'!I47</f>
        <v>0</v>
      </c>
      <c r="J23" s="118">
        <f>+'1600mm - ALL'!J47</f>
        <v>0</v>
      </c>
      <c r="K23" s="118">
        <f>+'1600mm - ALL'!K47</f>
        <v>0</v>
      </c>
      <c r="L23" s="118">
        <f>+'1600mm - ALL'!L47</f>
        <v>0</v>
      </c>
      <c r="M23" s="118">
        <f>+'1600mm - ALL'!M47</f>
        <v>0</v>
      </c>
      <c r="N23" s="118">
        <f>+'1600mm - ALL'!N47</f>
        <v>0</v>
      </c>
      <c r="O23" s="118">
        <f>+'1600mm - ALL'!O47</f>
        <v>0</v>
      </c>
      <c r="P23" s="118">
        <f>+'1600mm - ALL'!P47</f>
        <v>0</v>
      </c>
      <c r="Q23" s="118">
        <f>+'1600mm - ALL'!Q47</f>
        <v>0</v>
      </c>
      <c r="R23" s="118">
        <f>+'1600mm - ALL'!R47</f>
        <v>0</v>
      </c>
      <c r="S23" s="118">
        <f>+'1600mm - ALL'!S47</f>
        <v>0</v>
      </c>
      <c r="T23" s="118">
        <f>+'1600mm - ALL'!T47</f>
        <v>0</v>
      </c>
      <c r="U23" s="118">
        <f>+'1600mm - ALL'!U47</f>
        <v>0</v>
      </c>
      <c r="V23" s="118">
        <f>+'1600mm - ALL'!V47</f>
        <v>0</v>
      </c>
      <c r="W23" s="118">
        <f>+'1600mm - ALL'!W47</f>
        <v>0</v>
      </c>
      <c r="X23" s="118">
        <f>+'1600mm - ALL'!X47</f>
        <v>0</v>
      </c>
      <c r="Y23" s="118">
        <f>+'1600mm - ALL'!Y47</f>
        <v>6</v>
      </c>
      <c r="Z23" s="119">
        <f t="shared" si="2"/>
        <v>39</v>
      </c>
    </row>
    <row r="24" spans="1:26" ht="14.25" customHeight="1" x14ac:dyDescent="0.25">
      <c r="A24" s="8" t="s">
        <v>864</v>
      </c>
      <c r="B24" s="118">
        <f>+'3200-ALL'!B61</f>
        <v>6</v>
      </c>
      <c r="C24" s="118">
        <f>+'3200-ALL'!C61</f>
        <v>0</v>
      </c>
      <c r="D24" s="118">
        <f>+'3200-ALL'!D61</f>
        <v>0</v>
      </c>
      <c r="E24" s="118">
        <f>+'3200-ALL'!E61</f>
        <v>0</v>
      </c>
      <c r="F24" s="118">
        <f>+'3200-ALL'!F61</f>
        <v>0</v>
      </c>
      <c r="G24" s="118">
        <f>+'3200-ALL'!G61</f>
        <v>0</v>
      </c>
      <c r="H24" s="118">
        <f>+'3200-ALL'!H61</f>
        <v>8</v>
      </c>
      <c r="I24" s="118">
        <f>+'3200-ALL'!I61</f>
        <v>0</v>
      </c>
      <c r="J24" s="118">
        <f>+'3200-ALL'!J61</f>
        <v>0</v>
      </c>
      <c r="K24" s="118">
        <f>+'3200-ALL'!K61</f>
        <v>0</v>
      </c>
      <c r="L24" s="118">
        <f>+'3200-ALL'!L61</f>
        <v>0</v>
      </c>
      <c r="M24" s="118">
        <f>+'3200-ALL'!M61</f>
        <v>10</v>
      </c>
      <c r="N24" s="118">
        <f>+'3200-ALL'!N61</f>
        <v>0</v>
      </c>
      <c r="O24" s="118">
        <f>+'3200-ALL'!O61</f>
        <v>0</v>
      </c>
      <c r="P24" s="118">
        <f>+'3200-ALL'!P61</f>
        <v>0</v>
      </c>
      <c r="Q24" s="118">
        <f>+'3200-ALL'!Q61</f>
        <v>0</v>
      </c>
      <c r="R24" s="118">
        <f>+'3200-ALL'!R61</f>
        <v>0</v>
      </c>
      <c r="S24" s="118">
        <f>+'3200-ALL'!S61</f>
        <v>5</v>
      </c>
      <c r="T24" s="118">
        <f>+'3200-ALL'!T61</f>
        <v>0</v>
      </c>
      <c r="U24" s="118">
        <f>+'3200-ALL'!U61</f>
        <v>0</v>
      </c>
      <c r="V24" s="118">
        <f>+'3200-ALL'!V61</f>
        <v>0</v>
      </c>
      <c r="W24" s="118">
        <f>+'3200-ALL'!W61</f>
        <v>0</v>
      </c>
      <c r="X24" s="118">
        <f>+'3200-ALL'!X61</f>
        <v>0</v>
      </c>
      <c r="Y24" s="118">
        <f>+'3200-ALL'!Y61</f>
        <v>0</v>
      </c>
      <c r="Z24" s="119">
        <f t="shared" si="2"/>
        <v>29</v>
      </c>
    </row>
    <row r="25" spans="1:26" ht="14.25" customHeight="1" x14ac:dyDescent="0.25">
      <c r="A25" s="8" t="s">
        <v>865</v>
      </c>
      <c r="B25" s="8">
        <f>+'4X800r'!B20</f>
        <v>0</v>
      </c>
      <c r="C25" s="8">
        <f>+'4X800r'!C20</f>
        <v>0</v>
      </c>
      <c r="D25" s="8">
        <f>+'4X800r'!D20</f>
        <v>0</v>
      </c>
      <c r="E25" s="8">
        <f>+'4X800r'!E20</f>
        <v>0</v>
      </c>
      <c r="F25" s="8">
        <f>+'4X800r'!F20</f>
        <v>10</v>
      </c>
      <c r="G25" s="8">
        <f>+'4X800r'!G20</f>
        <v>0</v>
      </c>
      <c r="H25" s="8">
        <f>+'4X800r'!H20</f>
        <v>0</v>
      </c>
      <c r="I25" s="8">
        <f>+'4X800r'!I20</f>
        <v>0</v>
      </c>
      <c r="J25" s="8">
        <f>+'4X800r'!J20</f>
        <v>0</v>
      </c>
      <c r="K25" s="8">
        <f>+'4X800r'!K20</f>
        <v>0</v>
      </c>
      <c r="L25" s="8">
        <f>+'4X800r'!L20</f>
        <v>0</v>
      </c>
      <c r="M25" s="8">
        <f>+'4X800r'!M20</f>
        <v>0</v>
      </c>
      <c r="N25" s="8">
        <f>+'4X800r'!N20</f>
        <v>0</v>
      </c>
      <c r="O25" s="8">
        <f>+'4X800r'!O20</f>
        <v>0</v>
      </c>
      <c r="P25" s="8">
        <f>+'4X800r'!P20</f>
        <v>0</v>
      </c>
      <c r="Q25" s="8">
        <f>+'4X800r'!Q20</f>
        <v>0</v>
      </c>
      <c r="R25" s="8">
        <f>+'4X800r'!R20</f>
        <v>0</v>
      </c>
      <c r="S25" s="8">
        <f>+'4X800r'!S20</f>
        <v>0</v>
      </c>
      <c r="T25" s="8">
        <f>+'4X800r'!T20</f>
        <v>0</v>
      </c>
      <c r="U25" s="8">
        <f>+'4X800r'!U20</f>
        <v>0</v>
      </c>
      <c r="V25" s="8">
        <f>+'4X800r'!V20</f>
        <v>0</v>
      </c>
      <c r="W25" s="8">
        <f>+'4X800r'!W20</f>
        <v>0</v>
      </c>
      <c r="X25" s="8">
        <f>+'4X800r'!X20</f>
        <v>0</v>
      </c>
      <c r="Y25" s="8">
        <f>+'4X800r'!Y20</f>
        <v>0</v>
      </c>
      <c r="Z25" s="77">
        <f t="shared" si="2"/>
        <v>10</v>
      </c>
    </row>
    <row r="26" spans="1:26" ht="14.25" customHeight="1" x14ac:dyDescent="0.25">
      <c r="A26" s="8" t="s">
        <v>866</v>
      </c>
      <c r="B26" s="118">
        <f>+'4x100 - ALL'!B34</f>
        <v>0</v>
      </c>
      <c r="C26" s="118">
        <f>+'4x100 - ALL'!C34</f>
        <v>0</v>
      </c>
      <c r="D26" s="118">
        <f>+'4x100 - ALL'!D34</f>
        <v>0</v>
      </c>
      <c r="E26" s="118">
        <f>+'4x100 - ALL'!E34</f>
        <v>0</v>
      </c>
      <c r="F26" s="118">
        <f>+'4x100 - ALL'!F34</f>
        <v>10</v>
      </c>
      <c r="G26" s="118">
        <f>+'4x100 - ALL'!G34</f>
        <v>0</v>
      </c>
      <c r="H26" s="118">
        <f>+'4x100 - ALL'!H34</f>
        <v>6</v>
      </c>
      <c r="I26" s="118">
        <f>+'4x100 - ALL'!I34</f>
        <v>0</v>
      </c>
      <c r="J26" s="118">
        <f>+'4x100 - ALL'!J34</f>
        <v>0</v>
      </c>
      <c r="K26" s="118">
        <f>+'4x100 - ALL'!K34</f>
        <v>0</v>
      </c>
      <c r="L26" s="118">
        <f>+'4x100 - ALL'!L34</f>
        <v>5</v>
      </c>
      <c r="M26" s="118">
        <f>+'4x100 - ALL'!M34</f>
        <v>0</v>
      </c>
      <c r="N26" s="118">
        <f>+'4x100 - ALL'!N34</f>
        <v>0</v>
      </c>
      <c r="O26" s="118">
        <f>+'4x100 - ALL'!O34</f>
        <v>0</v>
      </c>
      <c r="P26" s="118">
        <f>+'4x100 - ALL'!P34</f>
        <v>0</v>
      </c>
      <c r="Q26" s="118">
        <f>+'4x100 - ALL'!Q34</f>
        <v>0</v>
      </c>
      <c r="R26" s="118">
        <f>+'4x100 - ALL'!R34</f>
        <v>0</v>
      </c>
      <c r="S26" s="118">
        <f>+'4x100 - ALL'!S34</f>
        <v>8</v>
      </c>
      <c r="T26" s="118">
        <f>+'4x100 - ALL'!T34</f>
        <v>0</v>
      </c>
      <c r="U26" s="118">
        <f>+'4x100 - ALL'!U34</f>
        <v>0</v>
      </c>
      <c r="V26" s="118">
        <f>+'4x100 - ALL'!V34</f>
        <v>0</v>
      </c>
      <c r="W26" s="118">
        <f>+'4x100 - ALL'!W34</f>
        <v>0</v>
      </c>
      <c r="X26" s="118">
        <f>+'4x100 - ALL'!X34</f>
        <v>0</v>
      </c>
      <c r="Y26" s="118">
        <f>+'4x100 - ALL'!Y34</f>
        <v>0</v>
      </c>
      <c r="Z26" s="119">
        <f t="shared" si="2"/>
        <v>29</v>
      </c>
    </row>
    <row r="27" spans="1:26" ht="14.25" customHeight="1" x14ac:dyDescent="0.25">
      <c r="A27" s="8" t="s">
        <v>867</v>
      </c>
      <c r="B27" s="118">
        <f>+'4x400 - ALL'!B34</f>
        <v>0</v>
      </c>
      <c r="C27" s="118">
        <f>+'4x400 - ALL'!C34</f>
        <v>0</v>
      </c>
      <c r="D27" s="118">
        <f>+'4x400 - ALL'!D34</f>
        <v>0</v>
      </c>
      <c r="E27" s="118">
        <f>+'4x400 - ALL'!E34</f>
        <v>0</v>
      </c>
      <c r="F27" s="118">
        <f>+'4x400 - ALL'!F34</f>
        <v>8</v>
      </c>
      <c r="G27" s="118">
        <f>+'4x400 - ALL'!G34</f>
        <v>0</v>
      </c>
      <c r="H27" s="118">
        <f>+'4x400 - ALL'!H34</f>
        <v>0</v>
      </c>
      <c r="I27" s="118">
        <f>+'4x400 - ALL'!I34</f>
        <v>0</v>
      </c>
      <c r="J27" s="118">
        <f>+'4x400 - ALL'!J34</f>
        <v>0</v>
      </c>
      <c r="K27" s="118">
        <f>+'4x400 - ALL'!K34</f>
        <v>0</v>
      </c>
      <c r="L27" s="118">
        <f>+'4x400 - ALL'!L34</f>
        <v>5</v>
      </c>
      <c r="M27" s="118">
        <f>+'4x400 - ALL'!M34</f>
        <v>10</v>
      </c>
      <c r="N27" s="118">
        <f>+'4x400 - ALL'!N34</f>
        <v>0</v>
      </c>
      <c r="O27" s="118">
        <f>+'4x400 - ALL'!O34</f>
        <v>0</v>
      </c>
      <c r="P27" s="118">
        <f>+'4x400 - ALL'!P34</f>
        <v>0</v>
      </c>
      <c r="Q27" s="118">
        <f>+'4x400 - ALL'!Q34</f>
        <v>0</v>
      </c>
      <c r="R27" s="118">
        <f>+'4x400 - ALL'!R34</f>
        <v>0</v>
      </c>
      <c r="S27" s="118">
        <f>+'4x400 - ALL'!S34</f>
        <v>6</v>
      </c>
      <c r="T27" s="118">
        <f>+'4x400 - ALL'!T34</f>
        <v>0</v>
      </c>
      <c r="U27" s="118">
        <f>+'4x400 - ALL'!U34</f>
        <v>0</v>
      </c>
      <c r="V27" s="118">
        <f>+'4x400 - ALL'!V34</f>
        <v>0</v>
      </c>
      <c r="W27" s="118">
        <f>+'4x400 - ALL'!W34</f>
        <v>0</v>
      </c>
      <c r="X27" s="118">
        <f>+'4x400 - ALL'!X34</f>
        <v>0</v>
      </c>
      <c r="Y27" s="118">
        <f>+'4x400 - ALL'!Y34</f>
        <v>0</v>
      </c>
      <c r="Z27" s="119">
        <f t="shared" si="2"/>
        <v>29</v>
      </c>
    </row>
    <row r="28" spans="1:26" ht="14.25" customHeight="1" x14ac:dyDescent="0.25">
      <c r="A28" s="8" t="s">
        <v>868</v>
      </c>
      <c r="B28" s="118">
        <f>+'SHOT PUT'!B69</f>
        <v>0</v>
      </c>
      <c r="C28" s="118">
        <f>+'SHOT PUT'!C69</f>
        <v>0</v>
      </c>
      <c r="D28" s="118">
        <f>+'SHOT PUT'!D69</f>
        <v>0</v>
      </c>
      <c r="E28" s="118">
        <f>+'SHOT PUT'!E69</f>
        <v>0</v>
      </c>
      <c r="F28" s="118">
        <f>+'SHOT PUT'!F69</f>
        <v>6</v>
      </c>
      <c r="G28" s="118">
        <f>+'SHOT PUT'!G69</f>
        <v>0</v>
      </c>
      <c r="H28" s="118">
        <f>+'SHOT PUT'!H69</f>
        <v>6</v>
      </c>
      <c r="I28" s="118">
        <f>+'SHOT PUT'!I69</f>
        <v>0</v>
      </c>
      <c r="J28" s="118">
        <f>+'SHOT PUT'!J69</f>
        <v>0</v>
      </c>
      <c r="K28" s="118">
        <f>+'SHOT PUT'!K69</f>
        <v>0</v>
      </c>
      <c r="L28" s="118">
        <f>+'SHOT PUT'!L69</f>
        <v>20</v>
      </c>
      <c r="M28" s="118">
        <f>+'SHOT PUT'!M69</f>
        <v>0</v>
      </c>
      <c r="N28" s="118">
        <f>+'SHOT PUT'!N69</f>
        <v>0</v>
      </c>
      <c r="O28" s="118">
        <f>+'SHOT PUT'!O69</f>
        <v>0</v>
      </c>
      <c r="P28" s="118">
        <f>+'SHOT PUT'!P69</f>
        <v>0</v>
      </c>
      <c r="Q28" s="118">
        <f>+'SHOT PUT'!Q69</f>
        <v>0</v>
      </c>
      <c r="R28" s="118">
        <f>+'SHOT PUT'!R69</f>
        <v>0</v>
      </c>
      <c r="S28" s="118">
        <f>+'SHOT PUT'!S69</f>
        <v>4</v>
      </c>
      <c r="T28" s="118">
        <f>+'SHOT PUT'!T69</f>
        <v>0</v>
      </c>
      <c r="U28" s="118">
        <f>+'SHOT PUT'!U69</f>
        <v>0</v>
      </c>
      <c r="V28" s="118">
        <f>+'SHOT PUT'!V69</f>
        <v>3</v>
      </c>
      <c r="W28" s="118">
        <f>+'SHOT PUT'!W69</f>
        <v>0</v>
      </c>
      <c r="X28" s="118">
        <f>+'SHOT PUT'!X69</f>
        <v>0</v>
      </c>
      <c r="Y28" s="118">
        <f>+'SHOT PUT'!Y69</f>
        <v>0</v>
      </c>
      <c r="Z28" s="119">
        <f t="shared" si="2"/>
        <v>39</v>
      </c>
    </row>
    <row r="29" spans="1:26" ht="14.25" customHeight="1" x14ac:dyDescent="0.25">
      <c r="A29" s="8" t="s">
        <v>869</v>
      </c>
      <c r="B29" s="118">
        <f>DISCUS!B60</f>
        <v>10</v>
      </c>
      <c r="C29" s="118">
        <f>DISCUS!C60</f>
        <v>0</v>
      </c>
      <c r="D29" s="118">
        <f>DISCUS!D60</f>
        <v>0</v>
      </c>
      <c r="E29" s="118">
        <f>DISCUS!E60</f>
        <v>0</v>
      </c>
      <c r="F29" s="118">
        <f>DISCUS!F60</f>
        <v>6</v>
      </c>
      <c r="G29" s="118">
        <f>DISCUS!G60</f>
        <v>0</v>
      </c>
      <c r="H29" s="118">
        <f>DISCUS!H60</f>
        <v>5</v>
      </c>
      <c r="I29" s="118">
        <f>DISCUS!I60</f>
        <v>0</v>
      </c>
      <c r="J29" s="118">
        <f>DISCUS!J60</f>
        <v>0</v>
      </c>
      <c r="K29" s="118">
        <f>DISCUS!K60</f>
        <v>0</v>
      </c>
      <c r="L29" s="118">
        <f>DISCUS!L60</f>
        <v>7</v>
      </c>
      <c r="M29" s="118">
        <f>DISCUS!M60</f>
        <v>3</v>
      </c>
      <c r="N29" s="118">
        <f>DISCUS!N60</f>
        <v>0</v>
      </c>
      <c r="O29" s="118">
        <f>DISCUS!O60</f>
        <v>0</v>
      </c>
      <c r="P29" s="118">
        <f>DISCUS!P60</f>
        <v>0</v>
      </c>
      <c r="Q29" s="118">
        <f>DISCUS!Q60</f>
        <v>0</v>
      </c>
      <c r="R29" s="118">
        <f>DISCUS!R60</f>
        <v>0</v>
      </c>
      <c r="S29" s="118">
        <f>DISCUS!S60</f>
        <v>0</v>
      </c>
      <c r="T29" s="118">
        <f>DISCUS!T60</f>
        <v>0</v>
      </c>
      <c r="U29" s="118">
        <f>DISCUS!U60</f>
        <v>0</v>
      </c>
      <c r="V29" s="118">
        <f>DISCUS!V60</f>
        <v>8</v>
      </c>
      <c r="W29" s="118">
        <f>DISCUS!W60</f>
        <v>0</v>
      </c>
      <c r="X29" s="118">
        <f>DISCUS!X60</f>
        <v>0</v>
      </c>
      <c r="Y29" s="118">
        <f>DISCUS!Y60</f>
        <v>0</v>
      </c>
      <c r="Z29" s="119">
        <f t="shared" si="2"/>
        <v>39</v>
      </c>
    </row>
    <row r="30" spans="1:26" ht="14.25" customHeight="1" x14ac:dyDescent="0.25">
      <c r="A30" s="8" t="s">
        <v>870</v>
      </c>
      <c r="B30" s="118">
        <f>+'Turbo Jav'!B94</f>
        <v>0</v>
      </c>
      <c r="C30" s="118">
        <f>+'Turbo Jav'!C94</f>
        <v>0</v>
      </c>
      <c r="D30" s="118">
        <f>+'Turbo Jav'!D94</f>
        <v>0</v>
      </c>
      <c r="E30" s="118">
        <f>+'Turbo Jav'!E94</f>
        <v>0</v>
      </c>
      <c r="F30" s="118">
        <f>+'Turbo Jav'!F94</f>
        <v>11</v>
      </c>
      <c r="G30" s="118">
        <f>+'Turbo Jav'!G94</f>
        <v>0</v>
      </c>
      <c r="H30" s="118">
        <f>+'Turbo Jav'!H94</f>
        <v>8</v>
      </c>
      <c r="I30" s="118">
        <f>+'Turbo Jav'!I94</f>
        <v>0</v>
      </c>
      <c r="J30" s="118">
        <f>+'Turbo Jav'!J94</f>
        <v>0</v>
      </c>
      <c r="K30" s="118">
        <f>+'Turbo Jav'!K94</f>
        <v>0</v>
      </c>
      <c r="L30" s="118">
        <f>+'Turbo Jav'!L94</f>
        <v>0</v>
      </c>
      <c r="M30" s="118">
        <f>+'Turbo Jav'!M94</f>
        <v>6</v>
      </c>
      <c r="N30" s="118">
        <f>+'Turbo Jav'!N94</f>
        <v>0</v>
      </c>
      <c r="O30" s="118">
        <f>+'Turbo Jav'!O94</f>
        <v>0</v>
      </c>
      <c r="P30" s="118">
        <f>+'Turbo Jav'!P94</f>
        <v>0</v>
      </c>
      <c r="Q30" s="118">
        <f>+'Turbo Jav'!Q94</f>
        <v>0</v>
      </c>
      <c r="R30" s="118">
        <f>+'Turbo Jav'!R94</f>
        <v>0</v>
      </c>
      <c r="S30" s="118">
        <f>+'Turbo Jav'!S94</f>
        <v>13</v>
      </c>
      <c r="T30" s="118">
        <f>+'Turbo Jav'!T94</f>
        <v>0</v>
      </c>
      <c r="U30" s="118">
        <f>+'Turbo Jav'!U94</f>
        <v>0</v>
      </c>
      <c r="V30" s="118">
        <f>+'Turbo Jav'!V94</f>
        <v>1</v>
      </c>
      <c r="W30" s="118">
        <f>+'Turbo Jav'!W94</f>
        <v>0</v>
      </c>
      <c r="X30" s="118">
        <f>+'Turbo Jav'!X94</f>
        <v>0</v>
      </c>
      <c r="Y30" s="118">
        <f>+'Turbo Jav'!Y94</f>
        <v>0</v>
      </c>
      <c r="Z30" s="119">
        <f t="shared" si="2"/>
        <v>39</v>
      </c>
    </row>
    <row r="31" spans="1:26" ht="14.25" customHeight="1" x14ac:dyDescent="0.25">
      <c r="A31" s="8" t="s">
        <v>871</v>
      </c>
      <c r="B31" s="8">
        <f>+'LONG JUMP'!B97</f>
        <v>0</v>
      </c>
      <c r="C31" s="8">
        <f>+'LONG JUMP'!C97</f>
        <v>0</v>
      </c>
      <c r="D31" s="8">
        <f>+'LONG JUMP'!D97</f>
        <v>0</v>
      </c>
      <c r="E31" s="8">
        <f>+'LONG JUMP'!E97</f>
        <v>0</v>
      </c>
      <c r="F31" s="8">
        <f>+'LONG JUMP'!F97</f>
        <v>12</v>
      </c>
      <c r="G31" s="8">
        <f>+'LONG JUMP'!G97</f>
        <v>6</v>
      </c>
      <c r="H31" s="8">
        <f>+'LONG JUMP'!H97</f>
        <v>10</v>
      </c>
      <c r="I31" s="8">
        <f>+'LONG JUMP'!I97</f>
        <v>0</v>
      </c>
      <c r="J31" s="8">
        <f>+'LONG JUMP'!J97</f>
        <v>0</v>
      </c>
      <c r="K31" s="8">
        <f>+'LONG JUMP'!K97</f>
        <v>0</v>
      </c>
      <c r="L31" s="8">
        <f>+'LONG JUMP'!L97</f>
        <v>2</v>
      </c>
      <c r="M31" s="8">
        <f>+'LONG JUMP'!M97</f>
        <v>1</v>
      </c>
      <c r="N31" s="8">
        <f>+'LONG JUMP'!N97</f>
        <v>0</v>
      </c>
      <c r="O31" s="8">
        <f>+'LONG JUMP'!O97</f>
        <v>0</v>
      </c>
      <c r="P31" s="8">
        <f>+'LONG JUMP'!P97</f>
        <v>0</v>
      </c>
      <c r="Q31" s="8">
        <f>+'LONG JUMP'!Q97</f>
        <v>0</v>
      </c>
      <c r="R31" s="8">
        <f>+'LONG JUMP'!R97</f>
        <v>0</v>
      </c>
      <c r="S31" s="8">
        <f>+'LONG JUMP'!S97</f>
        <v>0</v>
      </c>
      <c r="T31" s="8">
        <f>+'LONG JUMP'!T97</f>
        <v>0</v>
      </c>
      <c r="U31" s="8">
        <f>+'LONG JUMP'!U97</f>
        <v>0</v>
      </c>
      <c r="V31" s="8">
        <f>+'LONG JUMP'!V97</f>
        <v>0</v>
      </c>
      <c r="W31" s="8">
        <f>+'LONG JUMP'!W97</f>
        <v>0</v>
      </c>
      <c r="X31" s="8">
        <f>+'LONG JUMP'!X97</f>
        <v>0</v>
      </c>
      <c r="Y31" s="8">
        <f>+'LONG JUMP'!Y97</f>
        <v>8</v>
      </c>
      <c r="Z31" s="77">
        <f t="shared" si="2"/>
        <v>39</v>
      </c>
    </row>
    <row r="32" spans="1:26" ht="14.25" customHeight="1" x14ac:dyDescent="0.25">
      <c r="A32" s="116" t="s">
        <v>872</v>
      </c>
      <c r="B32" s="117">
        <f t="shared" ref="B32:Y32" si="3">SUM(B18:B31)</f>
        <v>24</v>
      </c>
      <c r="C32" s="117">
        <f t="shared" si="3"/>
        <v>6</v>
      </c>
      <c r="D32" s="117">
        <f t="shared" si="3"/>
        <v>0</v>
      </c>
      <c r="E32" s="117">
        <f t="shared" si="3"/>
        <v>0</v>
      </c>
      <c r="F32" s="117">
        <f t="shared" si="3"/>
        <v>128</v>
      </c>
      <c r="G32" s="117">
        <f t="shared" si="3"/>
        <v>14</v>
      </c>
      <c r="H32" s="117">
        <f t="shared" si="3"/>
        <v>47</v>
      </c>
      <c r="I32" s="117">
        <f t="shared" si="3"/>
        <v>0</v>
      </c>
      <c r="J32" s="117">
        <f t="shared" si="3"/>
        <v>0</v>
      </c>
      <c r="K32" s="117">
        <f t="shared" si="3"/>
        <v>0</v>
      </c>
      <c r="L32" s="117">
        <f t="shared" si="3"/>
        <v>53</v>
      </c>
      <c r="M32" s="117">
        <f t="shared" si="3"/>
        <v>74</v>
      </c>
      <c r="N32" s="117">
        <f t="shared" si="3"/>
        <v>0</v>
      </c>
      <c r="O32" s="117">
        <f t="shared" si="3"/>
        <v>0</v>
      </c>
      <c r="P32" s="117">
        <f t="shared" si="3"/>
        <v>0</v>
      </c>
      <c r="Q32" s="117">
        <f t="shared" si="3"/>
        <v>0</v>
      </c>
      <c r="R32" s="117">
        <f t="shared" si="3"/>
        <v>0</v>
      </c>
      <c r="S32" s="117">
        <f t="shared" si="3"/>
        <v>55</v>
      </c>
      <c r="T32" s="117">
        <f t="shared" si="3"/>
        <v>0</v>
      </c>
      <c r="U32" s="117">
        <f t="shared" si="3"/>
        <v>8</v>
      </c>
      <c r="V32" s="117">
        <f t="shared" si="3"/>
        <v>12</v>
      </c>
      <c r="W32" s="117">
        <f t="shared" si="3"/>
        <v>0</v>
      </c>
      <c r="X32" s="117">
        <f t="shared" si="3"/>
        <v>0</v>
      </c>
      <c r="Y32" s="117">
        <f t="shared" si="3"/>
        <v>56</v>
      </c>
      <c r="Z32" s="77"/>
    </row>
    <row r="33" spans="1:26" ht="14.25" customHeight="1" x14ac:dyDescent="0.25">
      <c r="B33" s="47" t="s">
        <v>155</v>
      </c>
      <c r="C33" s="47" t="s">
        <v>754</v>
      </c>
      <c r="D33" s="47" t="s">
        <v>15</v>
      </c>
      <c r="E33" s="47" t="s">
        <v>18</v>
      </c>
      <c r="F33" s="47" t="s">
        <v>10</v>
      </c>
      <c r="G33" s="47" t="s">
        <v>26</v>
      </c>
      <c r="H33" s="47" t="s">
        <v>21</v>
      </c>
      <c r="I33" s="47" t="s">
        <v>771</v>
      </c>
      <c r="J33" s="47" t="s">
        <v>772</v>
      </c>
      <c r="K33" s="47" t="s">
        <v>32</v>
      </c>
      <c r="L33" s="47" t="s">
        <v>35</v>
      </c>
      <c r="M33" s="47" t="s">
        <v>53</v>
      </c>
      <c r="N33" s="47" t="s">
        <v>41</v>
      </c>
      <c r="O33" s="47" t="s">
        <v>47</v>
      </c>
      <c r="P33" s="47" t="s">
        <v>62</v>
      </c>
      <c r="Q33" s="47" t="s">
        <v>56</v>
      </c>
      <c r="R33" s="47" t="s">
        <v>773</v>
      </c>
      <c r="S33" s="47" t="s">
        <v>65</v>
      </c>
      <c r="T33" s="47" t="s">
        <v>70</v>
      </c>
      <c r="U33" s="47" t="s">
        <v>526</v>
      </c>
      <c r="V33" s="47" t="s">
        <v>669</v>
      </c>
      <c r="W33" s="47" t="s">
        <v>774</v>
      </c>
      <c r="X33" s="47" t="s">
        <v>696</v>
      </c>
      <c r="Y33" s="47" t="s">
        <v>44</v>
      </c>
      <c r="Z33" s="75" t="s">
        <v>842</v>
      </c>
    </row>
    <row r="34" spans="1:26" ht="14.25" customHeight="1" x14ac:dyDescent="0.25">
      <c r="A34" s="120" t="s">
        <v>873</v>
      </c>
      <c r="B34" s="8">
        <f>+'100-110m hurdles'!B14</f>
        <v>0</v>
      </c>
      <c r="C34" s="8">
        <f>+'100-110m hurdles'!C14</f>
        <v>0</v>
      </c>
      <c r="D34" s="8">
        <f>+'100-110m hurdles'!D14</f>
        <v>0</v>
      </c>
      <c r="E34" s="8">
        <f>+'100-110m hurdles'!E14</f>
        <v>0</v>
      </c>
      <c r="F34" s="8">
        <f>+'100-110m hurdles'!F14</f>
        <v>36</v>
      </c>
      <c r="G34" s="8">
        <f>+'100-110m hurdles'!G14</f>
        <v>1</v>
      </c>
      <c r="H34" s="8">
        <f>+'100-110m hurdles'!H14</f>
        <v>0</v>
      </c>
      <c r="I34" s="8">
        <f>+'100-110m hurdles'!I14</f>
        <v>0</v>
      </c>
      <c r="J34" s="8">
        <f>+'100-110m hurdles'!J14</f>
        <v>0</v>
      </c>
      <c r="K34" s="8">
        <f>+'100-110m hurdles'!K14</f>
        <v>0</v>
      </c>
      <c r="L34" s="8">
        <f>+'100-110m hurdles'!L14</f>
        <v>2</v>
      </c>
      <c r="M34" s="8">
        <f>+'100-110m hurdles'!M14</f>
        <v>0</v>
      </c>
      <c r="N34" s="8">
        <f>+'100-110m hurdles'!N14</f>
        <v>0</v>
      </c>
      <c r="O34" s="8">
        <f>+'100-110m hurdles'!O14</f>
        <v>0</v>
      </c>
      <c r="P34" s="8">
        <f>+'100-110m hurdles'!P14</f>
        <v>0</v>
      </c>
      <c r="Q34" s="8">
        <f>+'100-110m hurdles'!Q14</f>
        <v>0</v>
      </c>
      <c r="R34" s="8">
        <f>+'100-110m hurdles'!R14</f>
        <v>0</v>
      </c>
      <c r="S34" s="8">
        <f>+'100-110m hurdles'!S14</f>
        <v>0</v>
      </c>
      <c r="T34" s="8">
        <f>+'100-110m hurdles'!T14</f>
        <v>0</v>
      </c>
      <c r="U34" s="8">
        <f>+'100-110m hurdles'!U14</f>
        <v>0</v>
      </c>
      <c r="V34" s="8">
        <f>+'100-110m hurdles'!V14</f>
        <v>0</v>
      </c>
      <c r="W34" s="8">
        <f>+'100-110m hurdles'!W14</f>
        <v>0</v>
      </c>
      <c r="X34" s="8">
        <f>+'100-110m hurdles'!X14</f>
        <v>0</v>
      </c>
      <c r="Y34" s="8">
        <f>+'100-110m hurdles'!Y14</f>
        <v>0</v>
      </c>
      <c r="Z34" s="77">
        <f t="shared" ref="Z34:Z49" si="4">SUM(B34:Y34)</f>
        <v>39</v>
      </c>
    </row>
    <row r="35" spans="1:26" ht="14.25" customHeight="1" x14ac:dyDescent="0.25">
      <c r="A35" s="8" t="s">
        <v>874</v>
      </c>
      <c r="B35" s="8">
        <f>'200-H'!B22</f>
        <v>0</v>
      </c>
      <c r="C35" s="8">
        <f>'200-H'!C22</f>
        <v>0</v>
      </c>
      <c r="D35" s="8">
        <f>'200-H'!D22</f>
        <v>0</v>
      </c>
      <c r="E35" s="8">
        <f>'200-H'!E22</f>
        <v>0</v>
      </c>
      <c r="F35" s="8">
        <f>'200-H'!F22</f>
        <v>32</v>
      </c>
      <c r="G35" s="8">
        <f>'200-H'!G22</f>
        <v>2</v>
      </c>
      <c r="H35" s="8">
        <f>'200-H'!H22</f>
        <v>0</v>
      </c>
      <c r="I35" s="8">
        <f>'200-H'!I22</f>
        <v>0</v>
      </c>
      <c r="J35" s="8">
        <f>'200-H'!J22</f>
        <v>0</v>
      </c>
      <c r="K35" s="8">
        <f>'200-H'!K22</f>
        <v>0</v>
      </c>
      <c r="L35" s="8">
        <f>'200-H'!L22</f>
        <v>4</v>
      </c>
      <c r="M35" s="8">
        <f>'200-H'!M22</f>
        <v>0</v>
      </c>
      <c r="N35" s="8">
        <f>'200-H'!N22</f>
        <v>0</v>
      </c>
      <c r="O35" s="8">
        <f>'200-H'!O22</f>
        <v>0</v>
      </c>
      <c r="P35" s="8">
        <f>'200-H'!P22</f>
        <v>0</v>
      </c>
      <c r="Q35" s="8">
        <f>'200-H'!Q22</f>
        <v>0</v>
      </c>
      <c r="R35" s="8">
        <f>'200-H'!R22</f>
        <v>0</v>
      </c>
      <c r="S35" s="8">
        <f>'200-H'!S22</f>
        <v>0</v>
      </c>
      <c r="T35" s="8">
        <f>'200-H'!T22</f>
        <v>0</v>
      </c>
      <c r="U35" s="8">
        <f>'200-H'!U22</f>
        <v>0</v>
      </c>
      <c r="V35" s="8">
        <f>'200-H'!V22</f>
        <v>0</v>
      </c>
      <c r="W35" s="8">
        <f>'200-H'!W22</f>
        <v>0</v>
      </c>
      <c r="X35" s="8">
        <f>'200-H'!X22</f>
        <v>0</v>
      </c>
      <c r="Y35" s="8">
        <f>'200-H'!Y22</f>
        <v>0</v>
      </c>
      <c r="Z35" s="77">
        <f t="shared" si="4"/>
        <v>38</v>
      </c>
    </row>
    <row r="36" spans="1:26" ht="14.25" customHeight="1" x14ac:dyDescent="0.25">
      <c r="A36" s="8" t="s">
        <v>875</v>
      </c>
      <c r="B36" s="8">
        <f>+'100- All'!B101</f>
        <v>1</v>
      </c>
      <c r="C36" s="8">
        <f>+'100- All'!C101</f>
        <v>0</v>
      </c>
      <c r="D36" s="8">
        <f>+'100- All'!D101</f>
        <v>0</v>
      </c>
      <c r="E36" s="8">
        <f>+'100- All'!E101</f>
        <v>0</v>
      </c>
      <c r="F36" s="8">
        <f>+'100- All'!F101</f>
        <v>18</v>
      </c>
      <c r="G36" s="8">
        <f>+'100- All'!G101</f>
        <v>20</v>
      </c>
      <c r="H36" s="8">
        <f>+'100- All'!H101</f>
        <v>0</v>
      </c>
      <c r="I36" s="8">
        <f>+'100- All'!I101</f>
        <v>0</v>
      </c>
      <c r="J36" s="8">
        <f>+'100- All'!J101</f>
        <v>0</v>
      </c>
      <c r="K36" s="8">
        <f>+'100- All'!K101</f>
        <v>0</v>
      </c>
      <c r="L36" s="8">
        <f>+'100- All'!L101</f>
        <v>0</v>
      </c>
      <c r="M36" s="8">
        <f>+'100- All'!M101</f>
        <v>0</v>
      </c>
      <c r="N36" s="8">
        <f>+'100- All'!N101</f>
        <v>0</v>
      </c>
      <c r="O36" s="8">
        <f>+'100- All'!O101</f>
        <v>0</v>
      </c>
      <c r="P36" s="8">
        <f>+'100- All'!P101</f>
        <v>0</v>
      </c>
      <c r="Q36" s="8">
        <f>+'100- All'!Q101</f>
        <v>0</v>
      </c>
      <c r="R36" s="8">
        <f>+'100- All'!R101</f>
        <v>0</v>
      </c>
      <c r="S36" s="8">
        <f>+'100- All'!S101</f>
        <v>0</v>
      </c>
      <c r="T36" s="8">
        <f>+'100- All'!T101</f>
        <v>0</v>
      </c>
      <c r="U36" s="8">
        <f>+'100- All'!U101</f>
        <v>0</v>
      </c>
      <c r="V36" s="8">
        <f>+'100- All'!V101</f>
        <v>0</v>
      </c>
      <c r="W36" s="8">
        <f>+'100- All'!W101</f>
        <v>0</v>
      </c>
      <c r="X36" s="8">
        <f>+'100- All'!X101</f>
        <v>0</v>
      </c>
      <c r="Y36" s="8">
        <f>+'100- All'!Y101</f>
        <v>0</v>
      </c>
      <c r="Z36" s="77">
        <f t="shared" si="4"/>
        <v>39</v>
      </c>
    </row>
    <row r="37" spans="1:26" ht="14.25" customHeight="1" x14ac:dyDescent="0.25">
      <c r="A37" s="8" t="s">
        <v>876</v>
      </c>
      <c r="B37" s="8">
        <f>+'200 - All'!B92</f>
        <v>0</v>
      </c>
      <c r="C37" s="8">
        <f>+'200 - All'!C92</f>
        <v>0</v>
      </c>
      <c r="D37" s="8">
        <f>+'200 - All'!D92</f>
        <v>0</v>
      </c>
      <c r="E37" s="8">
        <f>+'200 - All'!E92</f>
        <v>0</v>
      </c>
      <c r="F37" s="8">
        <f>+'200 - All'!F92</f>
        <v>15</v>
      </c>
      <c r="G37" s="8">
        <f>+'200 - All'!G92</f>
        <v>20</v>
      </c>
      <c r="H37" s="8">
        <f>+'200 - All'!H92</f>
        <v>0</v>
      </c>
      <c r="I37" s="8">
        <f>+'200 - All'!I92</f>
        <v>0</v>
      </c>
      <c r="J37" s="8">
        <f>+'200 - All'!J92</f>
        <v>0</v>
      </c>
      <c r="K37" s="8">
        <f>+'200 - All'!K92</f>
        <v>0</v>
      </c>
      <c r="L37" s="8">
        <f>+'200 - All'!L92</f>
        <v>4</v>
      </c>
      <c r="M37" s="8">
        <f>+'200 - All'!M92</f>
        <v>0</v>
      </c>
      <c r="N37" s="8">
        <f>+'200 - All'!N92</f>
        <v>0</v>
      </c>
      <c r="O37" s="8">
        <f>+'200 - All'!O92</f>
        <v>0</v>
      </c>
      <c r="P37" s="8">
        <f>+'200 - All'!P92</f>
        <v>0</v>
      </c>
      <c r="Q37" s="8">
        <f>+'200 - All'!Q92</f>
        <v>0</v>
      </c>
      <c r="R37" s="8">
        <f>+'200 - All'!R92</f>
        <v>0</v>
      </c>
      <c r="S37" s="8">
        <f>+'200 - All'!S92</f>
        <v>0</v>
      </c>
      <c r="T37" s="8">
        <f>+'200 - All'!T92</f>
        <v>0</v>
      </c>
      <c r="U37" s="8">
        <f>+'200 - All'!U92</f>
        <v>0</v>
      </c>
      <c r="V37" s="8">
        <f>+'200 - All'!V92</f>
        <v>0</v>
      </c>
      <c r="W37" s="8">
        <f>+'200 - All'!W92</f>
        <v>0</v>
      </c>
      <c r="X37" s="8">
        <f>+'200 - All'!X92</f>
        <v>0</v>
      </c>
      <c r="Y37" s="8">
        <f>+'200 - All'!Y92</f>
        <v>0</v>
      </c>
      <c r="Z37" s="77">
        <f t="shared" si="4"/>
        <v>39</v>
      </c>
    </row>
    <row r="38" spans="1:26" ht="14.25" customHeight="1" x14ac:dyDescent="0.25">
      <c r="A38" s="8" t="s">
        <v>877</v>
      </c>
      <c r="B38" s="8">
        <f>+'400 - All'!B87</f>
        <v>2</v>
      </c>
      <c r="C38" s="8">
        <f>+'400 - All'!C87</f>
        <v>0</v>
      </c>
      <c r="D38" s="8">
        <f>+'400 - All'!D87</f>
        <v>0</v>
      </c>
      <c r="E38" s="8">
        <f>+'400 - All'!E87</f>
        <v>0</v>
      </c>
      <c r="F38" s="8">
        <f>+'400 - All'!F87</f>
        <v>15</v>
      </c>
      <c r="G38" s="8">
        <f>+'400 - All'!G87</f>
        <v>9</v>
      </c>
      <c r="H38" s="8">
        <f>+'400 - All'!H87</f>
        <v>0</v>
      </c>
      <c r="I38" s="8">
        <f>+'400 - All'!I87</f>
        <v>0</v>
      </c>
      <c r="J38" s="8">
        <f>+'400 - All'!J87</f>
        <v>0</v>
      </c>
      <c r="K38" s="8">
        <f>+'400 - All'!K87</f>
        <v>0</v>
      </c>
      <c r="L38" s="8">
        <f>+'400 - All'!L87</f>
        <v>0</v>
      </c>
      <c r="M38" s="8">
        <f>+'400 - All'!M87</f>
        <v>0</v>
      </c>
      <c r="N38" s="8">
        <f>+'400 - All'!N87</f>
        <v>0</v>
      </c>
      <c r="O38" s="8">
        <f>+'400 - All'!O87</f>
        <v>0</v>
      </c>
      <c r="P38" s="8">
        <f>+'400 - All'!P87</f>
        <v>0</v>
      </c>
      <c r="Q38" s="8">
        <f>+'400 - All'!Q87</f>
        <v>0</v>
      </c>
      <c r="R38" s="8">
        <f>+'400 - All'!R87</f>
        <v>0</v>
      </c>
      <c r="S38" s="8">
        <f>+'400 - All'!S87</f>
        <v>8</v>
      </c>
      <c r="T38" s="8">
        <f>+'400 - All'!T87</f>
        <v>5</v>
      </c>
      <c r="U38" s="8">
        <f>+'400 - All'!U87</f>
        <v>0</v>
      </c>
      <c r="V38" s="8">
        <f>+'400 - All'!V87</f>
        <v>0</v>
      </c>
      <c r="W38" s="8">
        <f>+'400 - All'!W87</f>
        <v>0</v>
      </c>
      <c r="X38" s="8">
        <f>+'400 - All'!X87</f>
        <v>0</v>
      </c>
      <c r="Y38" s="8">
        <f>+'400 - All'!Y87</f>
        <v>0</v>
      </c>
      <c r="Z38" s="77">
        <f t="shared" si="4"/>
        <v>39</v>
      </c>
    </row>
    <row r="39" spans="1:26" ht="14.25" customHeight="1" x14ac:dyDescent="0.25">
      <c r="A39" s="8" t="s">
        <v>878</v>
      </c>
      <c r="B39" s="8">
        <f>+'800 - ALL'!B48</f>
        <v>0</v>
      </c>
      <c r="C39" s="8">
        <f>+'800 - ALL'!C48</f>
        <v>0</v>
      </c>
      <c r="D39" s="8">
        <f>+'800 - ALL'!D48</f>
        <v>0</v>
      </c>
      <c r="E39" s="8">
        <f>+'800 - ALL'!E48</f>
        <v>0</v>
      </c>
      <c r="F39" s="8">
        <f>+'800 - ALL'!F48</f>
        <v>11</v>
      </c>
      <c r="G39" s="8">
        <f>+'800 - ALL'!G48</f>
        <v>0</v>
      </c>
      <c r="H39" s="8">
        <f>+'800 - ALL'!H48</f>
        <v>0</v>
      </c>
      <c r="I39" s="8">
        <f>+'800 - ALL'!I48</f>
        <v>0</v>
      </c>
      <c r="J39" s="8">
        <f>+'800 - ALL'!J48</f>
        <v>0</v>
      </c>
      <c r="K39" s="8">
        <f>+'800 - ALL'!K48</f>
        <v>0</v>
      </c>
      <c r="L39" s="8">
        <f>+'800 - ALL'!L48</f>
        <v>13</v>
      </c>
      <c r="M39" s="8">
        <f>+'800 - ALL'!M48</f>
        <v>8</v>
      </c>
      <c r="N39" s="8">
        <f>+'800 - ALL'!N48</f>
        <v>0</v>
      </c>
      <c r="O39" s="8">
        <f>+'800 - ALL'!O48</f>
        <v>0</v>
      </c>
      <c r="P39" s="8">
        <f>+'800 - ALL'!P48</f>
        <v>0</v>
      </c>
      <c r="Q39" s="8">
        <f>+'800 - ALL'!Q48</f>
        <v>0</v>
      </c>
      <c r="R39" s="8">
        <f>+'800 - ALL'!R48</f>
        <v>0</v>
      </c>
      <c r="S39" s="8">
        <f>+'800 - ALL'!S48</f>
        <v>6</v>
      </c>
      <c r="T39" s="8">
        <f>+'800 - ALL'!T48</f>
        <v>1</v>
      </c>
      <c r="U39" s="8">
        <f>+'800 - ALL'!U48</f>
        <v>0</v>
      </c>
      <c r="V39" s="8">
        <f>+'800 - ALL'!V48</f>
        <v>0</v>
      </c>
      <c r="W39" s="8">
        <f>+'800 - ALL'!W48</f>
        <v>0</v>
      </c>
      <c r="X39" s="8">
        <f>+'800 - ALL'!X48</f>
        <v>0</v>
      </c>
      <c r="Y39" s="8">
        <f>+'800 - ALL'!Y48</f>
        <v>0</v>
      </c>
      <c r="Z39" s="77">
        <f t="shared" si="4"/>
        <v>39</v>
      </c>
    </row>
    <row r="40" spans="1:26" ht="14.25" customHeight="1" x14ac:dyDescent="0.25">
      <c r="A40" s="8" t="s">
        <v>879</v>
      </c>
      <c r="B40" s="8">
        <f>+'1600mm - ALL'!B48</f>
        <v>0</v>
      </c>
      <c r="C40" s="8">
        <f>+'1600mm - ALL'!C48</f>
        <v>0</v>
      </c>
      <c r="D40" s="8">
        <f>+'1600mm - ALL'!D48</f>
        <v>0</v>
      </c>
      <c r="E40" s="8">
        <f>+'1600mm - ALL'!E48</f>
        <v>0</v>
      </c>
      <c r="F40" s="8">
        <f>+'1600mm - ALL'!F48</f>
        <v>18</v>
      </c>
      <c r="G40" s="8">
        <f>+'1600mm - ALL'!G48</f>
        <v>0</v>
      </c>
      <c r="H40" s="8">
        <f>+'1600mm - ALL'!H48</f>
        <v>1</v>
      </c>
      <c r="I40" s="8">
        <f>+'1600mm - ALL'!I48</f>
        <v>0</v>
      </c>
      <c r="J40" s="8">
        <f>+'1600mm - ALL'!J48</f>
        <v>0</v>
      </c>
      <c r="K40" s="8">
        <f>+'1600mm - ALL'!K48</f>
        <v>0</v>
      </c>
      <c r="L40" s="8">
        <f>+'1600mm - ALL'!L48</f>
        <v>11</v>
      </c>
      <c r="M40" s="8">
        <f>+'1600mm - ALL'!M48</f>
        <v>5</v>
      </c>
      <c r="N40" s="8">
        <f>+'1600mm - ALL'!N48</f>
        <v>0</v>
      </c>
      <c r="O40" s="8">
        <f>+'1600mm - ALL'!O48</f>
        <v>0</v>
      </c>
      <c r="P40" s="8">
        <f>+'1600mm - ALL'!P48</f>
        <v>0</v>
      </c>
      <c r="Q40" s="8">
        <f>+'1600mm - ALL'!Q48</f>
        <v>0</v>
      </c>
      <c r="R40" s="8">
        <f>+'1600mm - ALL'!R48</f>
        <v>0</v>
      </c>
      <c r="S40" s="8">
        <f>+'1600mm - ALL'!S48</f>
        <v>0</v>
      </c>
      <c r="T40" s="8">
        <f>+'1600mm - ALL'!T48</f>
        <v>4</v>
      </c>
      <c r="U40" s="8">
        <f>+'1600mm - ALL'!U48</f>
        <v>0</v>
      </c>
      <c r="V40" s="8">
        <f>+'1600mm - ALL'!V48</f>
        <v>0</v>
      </c>
      <c r="W40" s="8">
        <f>+'1600mm - ALL'!W48</f>
        <v>0</v>
      </c>
      <c r="X40" s="8">
        <f>+'1600mm - ALL'!X48</f>
        <v>0</v>
      </c>
      <c r="Y40" s="8">
        <f>+'1600mm - ALL'!Y48</f>
        <v>0</v>
      </c>
      <c r="Z40" s="77">
        <f t="shared" si="4"/>
        <v>39</v>
      </c>
    </row>
    <row r="41" spans="1:26" ht="14.25" customHeight="1" x14ac:dyDescent="0.25">
      <c r="A41" s="8" t="s">
        <v>880</v>
      </c>
      <c r="B41" s="8">
        <f>+'3200-ALL'!B62</f>
        <v>0</v>
      </c>
      <c r="C41" s="8">
        <f>+'3200-ALL'!C62</f>
        <v>0</v>
      </c>
      <c r="D41" s="8">
        <f>+'3200-ALL'!D62</f>
        <v>0</v>
      </c>
      <c r="E41" s="8">
        <f>+'3200-ALL'!E62</f>
        <v>0</v>
      </c>
      <c r="F41" s="8">
        <f>+'3200-ALL'!F62</f>
        <v>23</v>
      </c>
      <c r="G41" s="8">
        <f>+'3200-ALL'!G62</f>
        <v>0</v>
      </c>
      <c r="H41" s="8">
        <f>+'3200-ALL'!H62</f>
        <v>0</v>
      </c>
      <c r="I41" s="8">
        <f>+'3200-ALL'!I62</f>
        <v>0</v>
      </c>
      <c r="J41" s="8">
        <f>+'3200-ALL'!J62</f>
        <v>0</v>
      </c>
      <c r="K41" s="8">
        <f>+'3200-ALL'!K62</f>
        <v>0</v>
      </c>
      <c r="L41" s="8">
        <f>+'3200-ALL'!L62</f>
        <v>0</v>
      </c>
      <c r="M41" s="8">
        <f>+'3200-ALL'!M62</f>
        <v>9</v>
      </c>
      <c r="N41" s="8">
        <f>+'3200-ALL'!N62</f>
        <v>0</v>
      </c>
      <c r="O41" s="8">
        <f>+'3200-ALL'!O62</f>
        <v>0</v>
      </c>
      <c r="P41" s="8">
        <f>+'3200-ALL'!P62</f>
        <v>0</v>
      </c>
      <c r="Q41" s="8">
        <f>+'3200-ALL'!Q62</f>
        <v>0</v>
      </c>
      <c r="R41" s="8">
        <f>+'3200-ALL'!R62</f>
        <v>0</v>
      </c>
      <c r="S41" s="8">
        <f>+'3200-ALL'!S62</f>
        <v>6</v>
      </c>
      <c r="T41" s="8">
        <f>+'3200-ALL'!T62</f>
        <v>0</v>
      </c>
      <c r="U41" s="8">
        <f>+'3200-ALL'!U62</f>
        <v>0</v>
      </c>
      <c r="V41" s="8">
        <f>+'3200-ALL'!V62</f>
        <v>0</v>
      </c>
      <c r="W41" s="8">
        <f>+'3200-ALL'!W62</f>
        <v>0</v>
      </c>
      <c r="X41" s="8">
        <f>+'3200-ALL'!X62</f>
        <v>0</v>
      </c>
      <c r="Y41" s="8">
        <f>+'3200-ALL'!Y62</f>
        <v>0</v>
      </c>
      <c r="Z41" s="77">
        <f t="shared" si="4"/>
        <v>38</v>
      </c>
    </row>
    <row r="42" spans="1:26" ht="14.25" customHeight="1" x14ac:dyDescent="0.25">
      <c r="A42" s="8" t="s">
        <v>881</v>
      </c>
      <c r="B42" s="8">
        <f>+'4X800r'!B21</f>
        <v>0</v>
      </c>
      <c r="C42" s="8">
        <f>+'4X800r'!C21</f>
        <v>0</v>
      </c>
      <c r="D42" s="8">
        <f>+'4X800r'!D21</f>
        <v>0</v>
      </c>
      <c r="E42" s="8">
        <f>+'4X800r'!E21</f>
        <v>0</v>
      </c>
      <c r="F42" s="8">
        <f>+'4X800r'!F21</f>
        <v>10</v>
      </c>
      <c r="G42" s="8">
        <f>+'4X800r'!G21</f>
        <v>0</v>
      </c>
      <c r="H42" s="8">
        <f>+'4X800r'!H21</f>
        <v>0</v>
      </c>
      <c r="I42" s="8">
        <f>+'4X800r'!I21</f>
        <v>0</v>
      </c>
      <c r="J42" s="8">
        <f>+'4X800r'!J21</f>
        <v>0</v>
      </c>
      <c r="K42" s="8">
        <f>+'4X800r'!K21</f>
        <v>0</v>
      </c>
      <c r="L42" s="8">
        <f>+'4X800r'!L21</f>
        <v>6</v>
      </c>
      <c r="M42" s="8">
        <f>+'4X800r'!M21</f>
        <v>8</v>
      </c>
      <c r="N42" s="8">
        <f>+'4X800r'!N21</f>
        <v>0</v>
      </c>
      <c r="O42" s="8">
        <f>+'4X800r'!O21</f>
        <v>0</v>
      </c>
      <c r="P42" s="8">
        <f>+'4X800r'!P21</f>
        <v>0</v>
      </c>
      <c r="Q42" s="8">
        <f>+'4X800r'!Q21</f>
        <v>0</v>
      </c>
      <c r="R42" s="8">
        <f>+'4X800r'!R21</f>
        <v>0</v>
      </c>
      <c r="S42" s="8">
        <f>+'4X800r'!S21</f>
        <v>0</v>
      </c>
      <c r="T42" s="8">
        <f>+'4X800r'!T21</f>
        <v>0</v>
      </c>
      <c r="U42" s="8">
        <f>+'4X800r'!U21</f>
        <v>0</v>
      </c>
      <c r="V42" s="8">
        <f>+'4X800r'!V21</f>
        <v>0</v>
      </c>
      <c r="W42" s="8">
        <f>+'4X800r'!W21</f>
        <v>0</v>
      </c>
      <c r="X42" s="8">
        <f>+'4X800r'!X21</f>
        <v>0</v>
      </c>
      <c r="Y42" s="8">
        <f>+'4X800r'!Y21</f>
        <v>0</v>
      </c>
      <c r="Z42" s="77">
        <f t="shared" si="4"/>
        <v>24</v>
      </c>
    </row>
    <row r="43" spans="1:26" ht="14.25" customHeight="1" x14ac:dyDescent="0.25">
      <c r="A43" s="8" t="s">
        <v>882</v>
      </c>
      <c r="B43" s="8">
        <f>+'4x100 - ALL'!B35</f>
        <v>6</v>
      </c>
      <c r="C43" s="8">
        <f>+'4x100 - ALL'!C35</f>
        <v>0</v>
      </c>
      <c r="D43" s="8">
        <f>+'4x100 - ALL'!D35</f>
        <v>0</v>
      </c>
      <c r="E43" s="8">
        <f>+'4x100 - ALL'!E35</f>
        <v>0</v>
      </c>
      <c r="F43" s="8">
        <f>+'4x100 - ALL'!F35</f>
        <v>8</v>
      </c>
      <c r="G43" s="8">
        <f>+'4x100 - ALL'!G35</f>
        <v>10</v>
      </c>
      <c r="H43" s="8">
        <f>+'4x100 - ALL'!H35</f>
        <v>0</v>
      </c>
      <c r="I43" s="8">
        <f>+'4x100 - ALL'!I35</f>
        <v>0</v>
      </c>
      <c r="J43" s="8">
        <f>+'4x100 - ALL'!J35</f>
        <v>0</v>
      </c>
      <c r="K43" s="8">
        <f>+'4x100 - ALL'!K35</f>
        <v>0</v>
      </c>
      <c r="L43" s="8">
        <f>+'4x100 - ALL'!L35</f>
        <v>5</v>
      </c>
      <c r="M43" s="8">
        <f>+'4x100 - ALL'!M35</f>
        <v>2</v>
      </c>
      <c r="N43" s="8">
        <f>+'4x100 - ALL'!N35</f>
        <v>0</v>
      </c>
      <c r="O43" s="8">
        <f>+'4x100 - ALL'!O35</f>
        <v>0</v>
      </c>
      <c r="P43" s="8">
        <f>+'4x100 - ALL'!P35</f>
        <v>0</v>
      </c>
      <c r="Q43" s="8">
        <f>+'4x100 - ALL'!Q35</f>
        <v>0</v>
      </c>
      <c r="R43" s="8">
        <f>+'4x100 - ALL'!R35</f>
        <v>0</v>
      </c>
      <c r="S43" s="8">
        <f>+'4x100 - ALL'!S35</f>
        <v>0</v>
      </c>
      <c r="T43" s="8">
        <f>+'4x100 - ALL'!T35</f>
        <v>0</v>
      </c>
      <c r="U43" s="8">
        <f>+'4x100 - ALL'!U35</f>
        <v>0</v>
      </c>
      <c r="V43" s="8">
        <f>+'4x100 - ALL'!V35</f>
        <v>0</v>
      </c>
      <c r="W43" s="8">
        <f>+'4x100 - ALL'!W35</f>
        <v>0</v>
      </c>
      <c r="X43" s="8">
        <f>+'4x100 - ALL'!X35</f>
        <v>0</v>
      </c>
      <c r="Y43" s="8">
        <f>+'4x100 - ALL'!Y35</f>
        <v>0</v>
      </c>
      <c r="Z43" s="77">
        <f t="shared" si="4"/>
        <v>31</v>
      </c>
    </row>
    <row r="44" spans="1:26" ht="14.25" customHeight="1" x14ac:dyDescent="0.25">
      <c r="A44" s="8" t="s">
        <v>883</v>
      </c>
      <c r="B44" s="8">
        <f>+'4x400 - ALL'!B35</f>
        <v>4</v>
      </c>
      <c r="C44" s="8">
        <f>+'4x400 - ALL'!C35</f>
        <v>0</v>
      </c>
      <c r="D44" s="8">
        <f>+'4x400 - ALL'!D35</f>
        <v>0</v>
      </c>
      <c r="E44" s="8">
        <f>+'4x400 - ALL'!E35</f>
        <v>0</v>
      </c>
      <c r="F44" s="8">
        <f>+'4x400 - ALL'!F35</f>
        <v>10</v>
      </c>
      <c r="G44" s="8">
        <f>+'4x400 - ALL'!G35</f>
        <v>8</v>
      </c>
      <c r="H44" s="8">
        <f>+'4x400 - ALL'!H35</f>
        <v>0</v>
      </c>
      <c r="I44" s="8">
        <f>+'4x400 - ALL'!I35</f>
        <v>0</v>
      </c>
      <c r="J44" s="8">
        <f>+'4x400 - ALL'!J35</f>
        <v>0</v>
      </c>
      <c r="K44" s="8">
        <f>+'4x400 - ALL'!K35</f>
        <v>0</v>
      </c>
      <c r="L44" s="8">
        <f>+'4x400 - ALL'!L35</f>
        <v>6</v>
      </c>
      <c r="M44" s="8">
        <f>+'4x400 - ALL'!M35</f>
        <v>5</v>
      </c>
      <c r="N44" s="8">
        <f>+'4x400 - ALL'!N35</f>
        <v>0</v>
      </c>
      <c r="O44" s="8">
        <f>+'4x400 - ALL'!O35</f>
        <v>0</v>
      </c>
      <c r="P44" s="8">
        <f>+'4x400 - ALL'!P35</f>
        <v>0</v>
      </c>
      <c r="Q44" s="8">
        <f>+'4x400 - ALL'!Q35</f>
        <v>0</v>
      </c>
      <c r="R44" s="8">
        <f>+'4x400 - ALL'!R35</f>
        <v>0</v>
      </c>
      <c r="S44" s="8">
        <f>+'4x400 - ALL'!S35</f>
        <v>0</v>
      </c>
      <c r="T44" s="8">
        <f>+'4x400 - ALL'!T35</f>
        <v>0</v>
      </c>
      <c r="U44" s="8">
        <f>+'4x400 - ALL'!U35</f>
        <v>0</v>
      </c>
      <c r="V44" s="8">
        <f>+'4x400 - ALL'!V35</f>
        <v>0</v>
      </c>
      <c r="W44" s="8">
        <f>+'4x400 - ALL'!W35</f>
        <v>0</v>
      </c>
      <c r="X44" s="8">
        <f>+'4x400 - ALL'!X35</f>
        <v>0</v>
      </c>
      <c r="Y44" s="8">
        <f>+'4x400 - ALL'!Y35</f>
        <v>0</v>
      </c>
      <c r="Z44" s="77">
        <f t="shared" si="4"/>
        <v>33</v>
      </c>
    </row>
    <row r="45" spans="1:26" ht="14.25" customHeight="1" x14ac:dyDescent="0.25">
      <c r="A45" s="8" t="s">
        <v>884</v>
      </c>
      <c r="B45" s="8">
        <f>+'TRIPLE JUMP'!B20</f>
        <v>0</v>
      </c>
      <c r="C45" s="8">
        <f>+'TRIPLE JUMP'!C20</f>
        <v>0</v>
      </c>
      <c r="D45" s="8">
        <f>+'TRIPLE JUMP'!D20</f>
        <v>0</v>
      </c>
      <c r="E45" s="8">
        <f>+'TRIPLE JUMP'!E20</f>
        <v>0</v>
      </c>
      <c r="F45" s="8">
        <f>+'TRIPLE JUMP'!F20</f>
        <v>27</v>
      </c>
      <c r="G45" s="8">
        <f>+'TRIPLE JUMP'!G20</f>
        <v>8</v>
      </c>
      <c r="H45" s="8">
        <f>+'TRIPLE JUMP'!H20</f>
        <v>0</v>
      </c>
      <c r="I45" s="8">
        <f>+'TRIPLE JUMP'!I20</f>
        <v>0</v>
      </c>
      <c r="J45" s="8">
        <f>+'TRIPLE JUMP'!J20</f>
        <v>0</v>
      </c>
      <c r="K45" s="8">
        <f>+'TRIPLE JUMP'!K20</f>
        <v>0</v>
      </c>
      <c r="L45" s="8">
        <f>+'TRIPLE JUMP'!L20</f>
        <v>4</v>
      </c>
      <c r="M45" s="8">
        <f>+'TRIPLE JUMP'!M20</f>
        <v>0</v>
      </c>
      <c r="N45" s="8">
        <f>+'TRIPLE JUMP'!N20</f>
        <v>0</v>
      </c>
      <c r="O45" s="8">
        <f>+'TRIPLE JUMP'!O20</f>
        <v>0</v>
      </c>
      <c r="P45" s="8">
        <f>+'TRIPLE JUMP'!P20</f>
        <v>0</v>
      </c>
      <c r="Q45" s="8">
        <f>+'TRIPLE JUMP'!Q20</f>
        <v>0</v>
      </c>
      <c r="R45" s="8">
        <f>+'TRIPLE JUMP'!R20</f>
        <v>0</v>
      </c>
      <c r="S45" s="8">
        <f>+'TRIPLE JUMP'!S20</f>
        <v>0</v>
      </c>
      <c r="T45" s="8">
        <f>+'TRIPLE JUMP'!T20</f>
        <v>0</v>
      </c>
      <c r="U45" s="8">
        <f>+'TRIPLE JUMP'!U20</f>
        <v>0</v>
      </c>
      <c r="V45" s="8">
        <f>+'TRIPLE JUMP'!V20</f>
        <v>0</v>
      </c>
      <c r="W45" s="8">
        <f>+'TRIPLE JUMP'!W20</f>
        <v>0</v>
      </c>
      <c r="X45" s="8">
        <f>+'TRIPLE JUMP'!X20</f>
        <v>0</v>
      </c>
      <c r="Y45" s="8">
        <f>+'TRIPLE JUMP'!Y20</f>
        <v>0</v>
      </c>
      <c r="Z45" s="77">
        <f t="shared" si="4"/>
        <v>39</v>
      </c>
    </row>
    <row r="46" spans="1:26" ht="14.25" customHeight="1" x14ac:dyDescent="0.25">
      <c r="A46" s="8" t="s">
        <v>885</v>
      </c>
      <c r="B46" s="8">
        <f>+'SHOT PUT'!B70</f>
        <v>4</v>
      </c>
      <c r="C46" s="8">
        <f>+'SHOT PUT'!C70</f>
        <v>0</v>
      </c>
      <c r="D46" s="8">
        <f>+'SHOT PUT'!D70</f>
        <v>0</v>
      </c>
      <c r="E46" s="8">
        <f>+'SHOT PUT'!E70</f>
        <v>0</v>
      </c>
      <c r="F46" s="8">
        <f>+'SHOT PUT'!F70</f>
        <v>21</v>
      </c>
      <c r="G46" s="8">
        <f>+'SHOT PUT'!G70</f>
        <v>0</v>
      </c>
      <c r="H46" s="8">
        <f>+'SHOT PUT'!H70</f>
        <v>0</v>
      </c>
      <c r="I46" s="8">
        <f>+'SHOT PUT'!I70</f>
        <v>0</v>
      </c>
      <c r="J46" s="8">
        <f>+'SHOT PUT'!J70</f>
        <v>0</v>
      </c>
      <c r="K46" s="8">
        <f>+'SHOT PUT'!K70</f>
        <v>0</v>
      </c>
      <c r="L46" s="8">
        <f>+'SHOT PUT'!L70</f>
        <v>14</v>
      </c>
      <c r="M46" s="8">
        <f>+'SHOT PUT'!M70</f>
        <v>0</v>
      </c>
      <c r="N46" s="8">
        <f>+'SHOT PUT'!N70</f>
        <v>0</v>
      </c>
      <c r="O46" s="8">
        <f>+'SHOT PUT'!O70</f>
        <v>0</v>
      </c>
      <c r="P46" s="8">
        <f>+'SHOT PUT'!P70</f>
        <v>0</v>
      </c>
      <c r="Q46" s="8">
        <f>+'SHOT PUT'!Q70</f>
        <v>0</v>
      </c>
      <c r="R46" s="8">
        <f>+'SHOT PUT'!R70</f>
        <v>0</v>
      </c>
      <c r="S46" s="8">
        <f>+'SHOT PUT'!S70</f>
        <v>0</v>
      </c>
      <c r="T46" s="8">
        <f>+'SHOT PUT'!T70</f>
        <v>0</v>
      </c>
      <c r="U46" s="8">
        <f>+'SHOT PUT'!U70</f>
        <v>0</v>
      </c>
      <c r="V46" s="8">
        <f>+'SHOT PUT'!V70</f>
        <v>0</v>
      </c>
      <c r="W46" s="8">
        <f>+'SHOT PUT'!W70</f>
        <v>0</v>
      </c>
      <c r="X46" s="8">
        <f>+'SHOT PUT'!X70</f>
        <v>0</v>
      </c>
      <c r="Y46" s="8">
        <f>+'SHOT PUT'!Y70</f>
        <v>0</v>
      </c>
      <c r="Z46" s="77">
        <f t="shared" si="4"/>
        <v>39</v>
      </c>
    </row>
    <row r="47" spans="1:26" ht="14.25" customHeight="1" x14ac:dyDescent="0.25">
      <c r="A47" s="8" t="s">
        <v>886</v>
      </c>
      <c r="B47" s="8">
        <f>+DISCUS!B57</f>
        <v>0</v>
      </c>
      <c r="C47" s="8">
        <f>+DISCUS!C57</f>
        <v>0</v>
      </c>
      <c r="D47" s="8">
        <f>+DISCUS!D57</f>
        <v>0</v>
      </c>
      <c r="E47" s="8">
        <f>+DISCUS!E57</f>
        <v>0</v>
      </c>
      <c r="F47" s="8">
        <f>+DISCUS!F57</f>
        <v>8</v>
      </c>
      <c r="G47" s="8">
        <f>+DISCUS!G57</f>
        <v>5</v>
      </c>
      <c r="H47" s="8">
        <f>+DISCUS!H57</f>
        <v>0</v>
      </c>
      <c r="I47" s="8">
        <f>+DISCUS!I57</f>
        <v>0</v>
      </c>
      <c r="J47" s="8">
        <f>+DISCUS!J57</f>
        <v>0</v>
      </c>
      <c r="K47" s="8">
        <f>+DISCUS!K57</f>
        <v>0</v>
      </c>
      <c r="L47" s="8">
        <f>+DISCUS!L57</f>
        <v>21</v>
      </c>
      <c r="M47" s="8">
        <f>+DISCUS!M57</f>
        <v>5</v>
      </c>
      <c r="N47" s="8">
        <f>+DISCUS!N57</f>
        <v>0</v>
      </c>
      <c r="O47" s="8">
        <f>+DISCUS!O57</f>
        <v>0</v>
      </c>
      <c r="P47" s="8">
        <f>+DISCUS!P57</f>
        <v>0</v>
      </c>
      <c r="Q47" s="8">
        <f>+DISCUS!Q57</f>
        <v>0</v>
      </c>
      <c r="R47" s="8">
        <f>+DISCUS!R57</f>
        <v>0</v>
      </c>
      <c r="S47" s="8">
        <f>+DISCUS!S57</f>
        <v>0</v>
      </c>
      <c r="T47" s="8">
        <f>+DISCUS!T57</f>
        <v>0</v>
      </c>
      <c r="U47" s="8">
        <f>+DISCUS!U57</f>
        <v>0</v>
      </c>
      <c r="V47" s="8">
        <f>+DISCUS!V57</f>
        <v>0</v>
      </c>
      <c r="W47" s="8">
        <f>+DISCUS!W57</f>
        <v>0</v>
      </c>
      <c r="X47" s="8">
        <f>+DISCUS!X57</f>
        <v>0</v>
      </c>
      <c r="Y47" s="8">
        <f>+DISCUS!Y57</f>
        <v>0</v>
      </c>
      <c r="Z47" s="77">
        <f t="shared" si="4"/>
        <v>39</v>
      </c>
    </row>
    <row r="48" spans="1:26" ht="14.25" customHeight="1" x14ac:dyDescent="0.25">
      <c r="A48" s="8" t="s">
        <v>887</v>
      </c>
      <c r="B48" s="8">
        <f>+'Turbo Jav'!B95</f>
        <v>0</v>
      </c>
      <c r="C48" s="8">
        <f>+'Turbo Jav'!C95</f>
        <v>0</v>
      </c>
      <c r="D48" s="8">
        <f>+'Turbo Jav'!D95</f>
        <v>0</v>
      </c>
      <c r="E48" s="8">
        <f>+'Turbo Jav'!E95</f>
        <v>0</v>
      </c>
      <c r="F48" s="8">
        <f>+'Turbo Jav'!F95</f>
        <v>11</v>
      </c>
      <c r="G48" s="8">
        <f>+'Turbo Jav'!G95</f>
        <v>6</v>
      </c>
      <c r="H48" s="8">
        <f>+'Turbo Jav'!H95</f>
        <v>0</v>
      </c>
      <c r="I48" s="8">
        <f>+'Turbo Jav'!I95</f>
        <v>0</v>
      </c>
      <c r="J48" s="8">
        <f>+'Turbo Jav'!J95</f>
        <v>0</v>
      </c>
      <c r="K48" s="8">
        <f>+'Turbo Jav'!K95</f>
        <v>0</v>
      </c>
      <c r="L48" s="8">
        <f>+'Turbo Jav'!L95</f>
        <v>17</v>
      </c>
      <c r="M48" s="8">
        <f>+'Turbo Jav'!M95</f>
        <v>5</v>
      </c>
      <c r="N48" s="8">
        <f>+'Turbo Jav'!N95</f>
        <v>0</v>
      </c>
      <c r="O48" s="8">
        <f>+'Turbo Jav'!O95</f>
        <v>0</v>
      </c>
      <c r="P48" s="8">
        <f>+'Turbo Jav'!P95</f>
        <v>0</v>
      </c>
      <c r="Q48" s="8">
        <f>+'Turbo Jav'!Q95</f>
        <v>0</v>
      </c>
      <c r="R48" s="8">
        <f>+'Turbo Jav'!R95</f>
        <v>0</v>
      </c>
      <c r="S48" s="8">
        <f>+'Turbo Jav'!S95</f>
        <v>0</v>
      </c>
      <c r="T48" s="8">
        <f>+'Turbo Jav'!T95</f>
        <v>0</v>
      </c>
      <c r="U48" s="8">
        <f>+'Turbo Jav'!U95</f>
        <v>0</v>
      </c>
      <c r="V48" s="8">
        <f>+'Turbo Jav'!V95</f>
        <v>0</v>
      </c>
      <c r="W48" s="8">
        <f>+'Turbo Jav'!W95</f>
        <v>0</v>
      </c>
      <c r="X48" s="8">
        <f>+'Turbo Jav'!X95</f>
        <v>0</v>
      </c>
      <c r="Y48" s="8">
        <f>+'Turbo Jav'!Y95</f>
        <v>0</v>
      </c>
      <c r="Z48" s="77">
        <f t="shared" si="4"/>
        <v>39</v>
      </c>
    </row>
    <row r="49" spans="1:26" ht="14.25" customHeight="1" x14ac:dyDescent="0.25">
      <c r="A49" s="8" t="s">
        <v>888</v>
      </c>
      <c r="B49" s="8">
        <f>+'LONG JUMP'!B98</f>
        <v>0</v>
      </c>
      <c r="C49" s="8">
        <f>+'LONG JUMP'!C98</f>
        <v>0</v>
      </c>
      <c r="D49" s="8">
        <f>+'LONG JUMP'!D98</f>
        <v>0</v>
      </c>
      <c r="E49" s="8">
        <f>+'LONG JUMP'!E98</f>
        <v>0</v>
      </c>
      <c r="F49" s="8">
        <f>+'LONG JUMP'!F98</f>
        <v>24</v>
      </c>
      <c r="G49" s="8">
        <f>+'LONG JUMP'!G98</f>
        <v>15</v>
      </c>
      <c r="H49" s="8">
        <f>+'LONG JUMP'!H98</f>
        <v>0</v>
      </c>
      <c r="I49" s="8">
        <f>+'LONG JUMP'!I98</f>
        <v>0</v>
      </c>
      <c r="J49" s="8">
        <f>+'LONG JUMP'!J98</f>
        <v>0</v>
      </c>
      <c r="K49" s="8">
        <f>+'LONG JUMP'!K98</f>
        <v>0</v>
      </c>
      <c r="L49" s="8">
        <f>+'LONG JUMP'!L98</f>
        <v>0</v>
      </c>
      <c r="M49" s="8">
        <f>+'LONG JUMP'!M98</f>
        <v>0</v>
      </c>
      <c r="N49" s="8">
        <f>+'LONG JUMP'!N98</f>
        <v>0</v>
      </c>
      <c r="O49" s="8">
        <f>+'LONG JUMP'!O98</f>
        <v>0</v>
      </c>
      <c r="P49" s="8">
        <f>+'LONG JUMP'!P98</f>
        <v>0</v>
      </c>
      <c r="Q49" s="8">
        <f>+'LONG JUMP'!Q98</f>
        <v>0</v>
      </c>
      <c r="R49" s="8">
        <f>+'LONG JUMP'!R98</f>
        <v>0</v>
      </c>
      <c r="S49" s="8">
        <f>+'LONG JUMP'!S98</f>
        <v>0</v>
      </c>
      <c r="T49" s="8">
        <f>+'LONG JUMP'!T98</f>
        <v>0</v>
      </c>
      <c r="U49" s="8">
        <f>+'LONG JUMP'!U98</f>
        <v>0</v>
      </c>
      <c r="V49" s="8">
        <f>+'LONG JUMP'!V98</f>
        <v>0</v>
      </c>
      <c r="W49" s="8">
        <f>+'LONG JUMP'!W98</f>
        <v>0</v>
      </c>
      <c r="X49" s="8">
        <f>+'LONG JUMP'!X98</f>
        <v>0</v>
      </c>
      <c r="Y49" s="8">
        <f>+'LONG JUMP'!Y98</f>
        <v>0</v>
      </c>
      <c r="Z49" s="77">
        <f t="shared" si="4"/>
        <v>39</v>
      </c>
    </row>
    <row r="50" spans="1:26" ht="14.25" customHeight="1" x14ac:dyDescent="0.25">
      <c r="A50" s="116" t="s">
        <v>889</v>
      </c>
      <c r="B50" s="121">
        <f t="shared" ref="B50:Y50" si="5">SUM(B34:B49)</f>
        <v>17</v>
      </c>
      <c r="C50" s="121">
        <f t="shared" si="5"/>
        <v>0</v>
      </c>
      <c r="D50" s="121">
        <f t="shared" si="5"/>
        <v>0</v>
      </c>
      <c r="E50" s="121">
        <f t="shared" si="5"/>
        <v>0</v>
      </c>
      <c r="F50" s="121">
        <f t="shared" si="5"/>
        <v>287</v>
      </c>
      <c r="G50" s="121">
        <f t="shared" si="5"/>
        <v>104</v>
      </c>
      <c r="H50" s="121">
        <f t="shared" si="5"/>
        <v>1</v>
      </c>
      <c r="I50" s="121">
        <f t="shared" si="5"/>
        <v>0</v>
      </c>
      <c r="J50" s="121">
        <f t="shared" si="5"/>
        <v>0</v>
      </c>
      <c r="K50" s="121">
        <f t="shared" si="5"/>
        <v>0</v>
      </c>
      <c r="L50" s="121">
        <f t="shared" si="5"/>
        <v>107</v>
      </c>
      <c r="M50" s="121">
        <f t="shared" si="5"/>
        <v>47</v>
      </c>
      <c r="N50" s="121">
        <f t="shared" si="5"/>
        <v>0</v>
      </c>
      <c r="O50" s="121">
        <f t="shared" si="5"/>
        <v>0</v>
      </c>
      <c r="P50" s="121">
        <f t="shared" si="5"/>
        <v>0</v>
      </c>
      <c r="Q50" s="121">
        <f t="shared" si="5"/>
        <v>0</v>
      </c>
      <c r="R50" s="121">
        <f t="shared" si="5"/>
        <v>0</v>
      </c>
      <c r="S50" s="121">
        <f t="shared" si="5"/>
        <v>20</v>
      </c>
      <c r="T50" s="121">
        <f t="shared" si="5"/>
        <v>10</v>
      </c>
      <c r="U50" s="121">
        <f t="shared" si="5"/>
        <v>0</v>
      </c>
      <c r="V50" s="121">
        <f t="shared" si="5"/>
        <v>0</v>
      </c>
      <c r="W50" s="121">
        <f t="shared" si="5"/>
        <v>0</v>
      </c>
      <c r="X50" s="121">
        <f t="shared" si="5"/>
        <v>0</v>
      </c>
      <c r="Y50" s="121">
        <f t="shared" si="5"/>
        <v>0</v>
      </c>
      <c r="Z50" s="77"/>
    </row>
    <row r="51" spans="1:26" ht="14.25" customHeight="1" x14ac:dyDescent="0.25">
      <c r="B51" s="47" t="s">
        <v>155</v>
      </c>
      <c r="C51" s="47" t="s">
        <v>754</v>
      </c>
      <c r="D51" s="47" t="s">
        <v>15</v>
      </c>
      <c r="E51" s="47" t="s">
        <v>18</v>
      </c>
      <c r="F51" s="47" t="s">
        <v>10</v>
      </c>
      <c r="G51" s="47" t="s">
        <v>26</v>
      </c>
      <c r="H51" s="47" t="s">
        <v>21</v>
      </c>
      <c r="I51" s="47" t="s">
        <v>771</v>
      </c>
      <c r="J51" s="47" t="s">
        <v>772</v>
      </c>
      <c r="K51" s="47" t="s">
        <v>32</v>
      </c>
      <c r="L51" s="47" t="s">
        <v>35</v>
      </c>
      <c r="M51" s="47" t="s">
        <v>53</v>
      </c>
      <c r="N51" s="47" t="s">
        <v>41</v>
      </c>
      <c r="O51" s="47" t="s">
        <v>47</v>
      </c>
      <c r="P51" s="47" t="s">
        <v>62</v>
      </c>
      <c r="Q51" s="47" t="s">
        <v>56</v>
      </c>
      <c r="R51" s="47" t="s">
        <v>773</v>
      </c>
      <c r="S51" s="47" t="s">
        <v>65</v>
      </c>
      <c r="T51" s="47" t="s">
        <v>70</v>
      </c>
      <c r="U51" s="47" t="s">
        <v>526</v>
      </c>
      <c r="V51" s="47" t="s">
        <v>669</v>
      </c>
      <c r="W51" s="47" t="s">
        <v>774</v>
      </c>
      <c r="X51" s="47" t="s">
        <v>696</v>
      </c>
      <c r="Y51" s="47" t="s">
        <v>44</v>
      </c>
      <c r="Z51" s="75" t="s">
        <v>842</v>
      </c>
    </row>
    <row r="52" spans="1:26" ht="14.25" customHeight="1" x14ac:dyDescent="0.25">
      <c r="A52" s="120" t="s">
        <v>890</v>
      </c>
      <c r="B52" s="8">
        <f>+'100-110m hurdles'!B15</f>
        <v>0</v>
      </c>
      <c r="C52" s="8">
        <f>+'100-110m hurdles'!C15</f>
        <v>0</v>
      </c>
      <c r="D52" s="8">
        <f>+'100-110m hurdles'!D15</f>
        <v>0</v>
      </c>
      <c r="E52" s="8">
        <f>+'100-110m hurdles'!E15</f>
        <v>0</v>
      </c>
      <c r="F52" s="8">
        <f>+'100-110m hurdles'!F15</f>
        <v>0</v>
      </c>
      <c r="G52" s="8">
        <f>+'100-110m hurdles'!G15</f>
        <v>0</v>
      </c>
      <c r="H52" s="8">
        <f>+'100-110m hurdles'!H15</f>
        <v>0</v>
      </c>
      <c r="I52" s="8">
        <f>+'100-110m hurdles'!I15</f>
        <v>0</v>
      </c>
      <c r="J52" s="8">
        <f>+'100-110m hurdles'!J15</f>
        <v>0</v>
      </c>
      <c r="K52" s="8">
        <f>+'100-110m hurdles'!K15</f>
        <v>0</v>
      </c>
      <c r="L52" s="8">
        <f>+'100-110m hurdles'!L15</f>
        <v>0</v>
      </c>
      <c r="M52" s="8">
        <f>+'100-110m hurdles'!M15</f>
        <v>0</v>
      </c>
      <c r="N52" s="8">
        <f>+'100-110m hurdles'!N15</f>
        <v>0</v>
      </c>
      <c r="O52" s="8">
        <f>+'100-110m hurdles'!O15</f>
        <v>0</v>
      </c>
      <c r="P52" s="8">
        <f>+'100-110m hurdles'!P15</f>
        <v>0</v>
      </c>
      <c r="Q52" s="8">
        <f>+'100-110m hurdles'!Q15</f>
        <v>0</v>
      </c>
      <c r="R52" s="8">
        <f>+'100-110m hurdles'!R15</f>
        <v>0</v>
      </c>
      <c r="S52" s="8">
        <f>+'100-110m hurdles'!S15</f>
        <v>0</v>
      </c>
      <c r="T52" s="8">
        <f>+'100-110m hurdles'!T15</f>
        <v>0</v>
      </c>
      <c r="U52" s="8">
        <f>+'100-110m hurdles'!U15</f>
        <v>0</v>
      </c>
      <c r="V52" s="8">
        <f>+'100-110m hurdles'!V15</f>
        <v>0</v>
      </c>
      <c r="W52" s="8">
        <f>+'100-110m hurdles'!W15</f>
        <v>0</v>
      </c>
      <c r="X52" s="8">
        <f>+'100-110m hurdles'!X15</f>
        <v>0</v>
      </c>
      <c r="Y52" s="8">
        <f>+'100-110m hurdles'!Y15</f>
        <v>0</v>
      </c>
      <c r="Z52" s="77">
        <f t="shared" ref="Z52:Z67" si="6">SUM(B52:Y52)</f>
        <v>0</v>
      </c>
    </row>
    <row r="53" spans="1:26" ht="14.25" customHeight="1" x14ac:dyDescent="0.25">
      <c r="A53" s="8" t="s">
        <v>891</v>
      </c>
      <c r="B53" s="8">
        <f>'200-H'!B23</f>
        <v>0</v>
      </c>
      <c r="C53" s="8">
        <f>'200-H'!C23</f>
        <v>0</v>
      </c>
      <c r="D53" s="8">
        <f>'200-H'!D23</f>
        <v>0</v>
      </c>
      <c r="E53" s="8">
        <f>'200-H'!E23</f>
        <v>0</v>
      </c>
      <c r="F53" s="8">
        <f>'200-H'!F23</f>
        <v>0</v>
      </c>
      <c r="G53" s="8">
        <f>'200-H'!G23</f>
        <v>0</v>
      </c>
      <c r="H53" s="8">
        <f>'200-H'!H23</f>
        <v>0</v>
      </c>
      <c r="I53" s="8">
        <f>'200-H'!I23</f>
        <v>0</v>
      </c>
      <c r="J53" s="8">
        <f>'200-H'!J23</f>
        <v>0</v>
      </c>
      <c r="K53" s="8">
        <f>'200-H'!K23</f>
        <v>0</v>
      </c>
      <c r="L53" s="8">
        <f>'200-H'!L23</f>
        <v>0</v>
      </c>
      <c r="M53" s="8">
        <f>'200-H'!M23</f>
        <v>0</v>
      </c>
      <c r="N53" s="8">
        <f>'200-H'!N23</f>
        <v>0</v>
      </c>
      <c r="O53" s="8">
        <f>'200-H'!O23</f>
        <v>0</v>
      </c>
      <c r="P53" s="8">
        <f>'200-H'!P23</f>
        <v>0</v>
      </c>
      <c r="Q53" s="8">
        <f>'200-H'!Q23</f>
        <v>0</v>
      </c>
      <c r="R53" s="8">
        <f>'200-H'!R23</f>
        <v>0</v>
      </c>
      <c r="S53" s="8">
        <f>'200-H'!S23</f>
        <v>0</v>
      </c>
      <c r="T53" s="8">
        <f>'200-H'!T23</f>
        <v>0</v>
      </c>
      <c r="U53" s="8">
        <f>'200-H'!U23</f>
        <v>0</v>
      </c>
      <c r="V53" s="8">
        <f>'200-H'!V23</f>
        <v>0</v>
      </c>
      <c r="W53" s="8">
        <f>'200-H'!W23</f>
        <v>0</v>
      </c>
      <c r="X53" s="8">
        <f>'200-H'!X23</f>
        <v>0</v>
      </c>
      <c r="Y53" s="8">
        <f>'200-H'!Y23</f>
        <v>0</v>
      </c>
      <c r="Z53" s="77">
        <f t="shared" si="6"/>
        <v>0</v>
      </c>
    </row>
    <row r="54" spans="1:26" ht="14.25" customHeight="1" x14ac:dyDescent="0.25">
      <c r="A54" s="8" t="s">
        <v>892</v>
      </c>
      <c r="B54" s="8">
        <f>+'100- All'!B102</f>
        <v>10</v>
      </c>
      <c r="C54" s="8">
        <f>+'100- All'!C102</f>
        <v>0</v>
      </c>
      <c r="D54" s="8">
        <f>+'100- All'!D102</f>
        <v>0</v>
      </c>
      <c r="E54" s="8">
        <f>+'100- All'!E102</f>
        <v>0</v>
      </c>
      <c r="F54" s="8">
        <f>+'100- All'!F102</f>
        <v>9</v>
      </c>
      <c r="G54" s="8">
        <f>+'100- All'!G102</f>
        <v>0</v>
      </c>
      <c r="H54" s="8">
        <f>+'100- All'!H102</f>
        <v>4</v>
      </c>
      <c r="I54" s="8">
        <f>+'100- All'!I102</f>
        <v>0</v>
      </c>
      <c r="J54" s="8">
        <f>+'100- All'!J102</f>
        <v>0</v>
      </c>
      <c r="K54" s="8">
        <f>+'100- All'!K102</f>
        <v>0</v>
      </c>
      <c r="L54" s="8">
        <f>+'100- All'!L102</f>
        <v>5</v>
      </c>
      <c r="M54" s="8">
        <f>+'100- All'!M102</f>
        <v>8</v>
      </c>
      <c r="N54" s="8">
        <f>+'100- All'!N102</f>
        <v>0</v>
      </c>
      <c r="O54" s="8">
        <f>+'100- All'!O102</f>
        <v>0</v>
      </c>
      <c r="P54" s="8">
        <f>+'100- All'!P102</f>
        <v>0</v>
      </c>
      <c r="Q54" s="8">
        <f>+'100- All'!Q102</f>
        <v>0</v>
      </c>
      <c r="R54" s="8">
        <f>+'100- All'!R102</f>
        <v>0</v>
      </c>
      <c r="S54" s="8">
        <f>+'100- All'!S102</f>
        <v>0</v>
      </c>
      <c r="T54" s="8">
        <f>+'100- All'!T102</f>
        <v>0</v>
      </c>
      <c r="U54" s="8">
        <f>+'100- All'!U102</f>
        <v>0</v>
      </c>
      <c r="V54" s="8">
        <f>+'100- All'!V102</f>
        <v>0</v>
      </c>
      <c r="W54" s="8">
        <f>+'100- All'!W102</f>
        <v>0</v>
      </c>
      <c r="X54" s="8">
        <f>+'100- All'!X102</f>
        <v>0</v>
      </c>
      <c r="Y54" s="8">
        <f>+'100- All'!Y102</f>
        <v>3</v>
      </c>
      <c r="Z54" s="77">
        <f t="shared" si="6"/>
        <v>39</v>
      </c>
    </row>
    <row r="55" spans="1:26" ht="14.25" customHeight="1" x14ac:dyDescent="0.25">
      <c r="A55" s="8" t="s">
        <v>893</v>
      </c>
      <c r="B55" s="8">
        <f>+'200 - All'!B93</f>
        <v>12</v>
      </c>
      <c r="C55" s="8">
        <f>+'200 - All'!C93</f>
        <v>0</v>
      </c>
      <c r="D55" s="8">
        <f>+'200 - All'!D93</f>
        <v>0</v>
      </c>
      <c r="E55" s="8">
        <f>+'200 - All'!E93</f>
        <v>0</v>
      </c>
      <c r="F55" s="8">
        <f>+'200 - All'!F93</f>
        <v>3</v>
      </c>
      <c r="G55" s="8">
        <f>+'200 - All'!G93</f>
        <v>4</v>
      </c>
      <c r="H55" s="8">
        <f>+'200 - All'!H93</f>
        <v>0</v>
      </c>
      <c r="I55" s="8">
        <f>+'200 - All'!I93</f>
        <v>0</v>
      </c>
      <c r="J55" s="8">
        <f>+'200 - All'!J93</f>
        <v>0</v>
      </c>
      <c r="K55" s="8">
        <f>+'200 - All'!K93</f>
        <v>0</v>
      </c>
      <c r="L55" s="8">
        <f>+'200 - All'!L93</f>
        <v>6</v>
      </c>
      <c r="M55" s="8">
        <f>+'200 - All'!M93</f>
        <v>8</v>
      </c>
      <c r="N55" s="8">
        <f>+'200 - All'!N93</f>
        <v>0</v>
      </c>
      <c r="O55" s="8">
        <f>+'200 - All'!O93</f>
        <v>0</v>
      </c>
      <c r="P55" s="8">
        <f>+'200 - All'!P93</f>
        <v>0</v>
      </c>
      <c r="Q55" s="8">
        <f>+'200 - All'!Q93</f>
        <v>0</v>
      </c>
      <c r="R55" s="8">
        <f>+'200 - All'!R93</f>
        <v>0</v>
      </c>
      <c r="S55" s="8">
        <f>+'200 - All'!S93</f>
        <v>0</v>
      </c>
      <c r="T55" s="8">
        <f>+'200 - All'!T93</f>
        <v>1</v>
      </c>
      <c r="U55" s="8">
        <f>+'200 - All'!U93</f>
        <v>0</v>
      </c>
      <c r="V55" s="8">
        <f>+'200 - All'!V93</f>
        <v>0</v>
      </c>
      <c r="W55" s="8">
        <f>+'200 - All'!W93</f>
        <v>0</v>
      </c>
      <c r="X55" s="8">
        <f>+'200 - All'!X93</f>
        <v>0</v>
      </c>
      <c r="Y55" s="8">
        <f>+'200 - All'!Y93</f>
        <v>5</v>
      </c>
      <c r="Z55" s="77">
        <f t="shared" si="6"/>
        <v>39</v>
      </c>
    </row>
    <row r="56" spans="1:26" ht="14.25" customHeight="1" x14ac:dyDescent="0.25">
      <c r="A56" s="8" t="s">
        <v>894</v>
      </c>
      <c r="B56" s="8">
        <f>+'400 - All'!B88</f>
        <v>5</v>
      </c>
      <c r="C56" s="8">
        <f>+'400 - All'!C88</f>
        <v>0</v>
      </c>
      <c r="D56" s="8">
        <f>+'400 - All'!D88</f>
        <v>0</v>
      </c>
      <c r="E56" s="8">
        <f>+'400 - All'!E88</f>
        <v>0</v>
      </c>
      <c r="F56" s="8">
        <f>+'400 - All'!F88</f>
        <v>6</v>
      </c>
      <c r="G56" s="8">
        <f>+'400 - All'!G88</f>
        <v>0</v>
      </c>
      <c r="H56" s="8">
        <f>+'400 - All'!H88</f>
        <v>0</v>
      </c>
      <c r="I56" s="8">
        <f>+'400 - All'!I88</f>
        <v>0</v>
      </c>
      <c r="J56" s="8">
        <f>+'400 - All'!J88</f>
        <v>0</v>
      </c>
      <c r="K56" s="8">
        <f>+'400 - All'!K88</f>
        <v>0</v>
      </c>
      <c r="L56" s="8">
        <f>+'400 - All'!L88</f>
        <v>3</v>
      </c>
      <c r="M56" s="8">
        <f>+'400 - All'!M88</f>
        <v>1</v>
      </c>
      <c r="N56" s="8">
        <f>+'400 - All'!N88</f>
        <v>0</v>
      </c>
      <c r="O56" s="8">
        <f>+'400 - All'!O88</f>
        <v>0</v>
      </c>
      <c r="P56" s="8">
        <f>+'400 - All'!P88</f>
        <v>0</v>
      </c>
      <c r="Q56" s="8">
        <f>+'400 - All'!Q88</f>
        <v>0</v>
      </c>
      <c r="R56" s="8">
        <f>+'400 - All'!R88</f>
        <v>0</v>
      </c>
      <c r="S56" s="8">
        <f>+'400 - All'!S88</f>
        <v>4</v>
      </c>
      <c r="T56" s="8">
        <f>+'400 - All'!T88</f>
        <v>10</v>
      </c>
      <c r="U56" s="8">
        <f>+'400 - All'!U88</f>
        <v>0</v>
      </c>
      <c r="V56" s="8">
        <f>+'400 - All'!V88</f>
        <v>0</v>
      </c>
      <c r="W56" s="8">
        <f>+'400 - All'!W88</f>
        <v>0</v>
      </c>
      <c r="X56" s="8">
        <f>+'400 - All'!X88</f>
        <v>0</v>
      </c>
      <c r="Y56" s="8">
        <f>+'400 - All'!Y88</f>
        <v>10</v>
      </c>
      <c r="Z56" s="77">
        <f t="shared" si="6"/>
        <v>39</v>
      </c>
    </row>
    <row r="57" spans="1:26" ht="14.25" customHeight="1" x14ac:dyDescent="0.25">
      <c r="A57" s="8" t="s">
        <v>895</v>
      </c>
      <c r="B57" s="8">
        <f>+'800 - ALL'!B49</f>
        <v>10</v>
      </c>
      <c r="C57" s="8">
        <f>+'800 - ALL'!C49</f>
        <v>0</v>
      </c>
      <c r="D57" s="8">
        <f>+'800 - ALL'!D49</f>
        <v>0</v>
      </c>
      <c r="E57" s="8">
        <f>+'800 - ALL'!E49</f>
        <v>0</v>
      </c>
      <c r="F57" s="8">
        <f>+'800 - ALL'!F49</f>
        <v>6</v>
      </c>
      <c r="G57" s="8">
        <f>+'800 - ALL'!G49</f>
        <v>0</v>
      </c>
      <c r="H57" s="8">
        <f>+'800 - ALL'!H49</f>
        <v>0</v>
      </c>
      <c r="I57" s="8">
        <f>+'800 - ALL'!I49</f>
        <v>0</v>
      </c>
      <c r="J57" s="8">
        <f>+'800 - ALL'!J49</f>
        <v>0</v>
      </c>
      <c r="K57" s="8">
        <f>+'800 - ALL'!K49</f>
        <v>0</v>
      </c>
      <c r="L57" s="8">
        <f>+'800 - ALL'!L49</f>
        <v>9</v>
      </c>
      <c r="M57" s="8">
        <f>+'800 - ALL'!M49</f>
        <v>8</v>
      </c>
      <c r="N57" s="8">
        <f>+'800 - ALL'!N49</f>
        <v>0</v>
      </c>
      <c r="O57" s="8">
        <f>+'800 - ALL'!O49</f>
        <v>0</v>
      </c>
      <c r="P57" s="8">
        <f>+'800 - ALL'!P49</f>
        <v>0</v>
      </c>
      <c r="Q57" s="8">
        <f>+'800 - ALL'!Q49</f>
        <v>0</v>
      </c>
      <c r="R57" s="8">
        <f>+'800 - ALL'!R49</f>
        <v>0</v>
      </c>
      <c r="S57" s="8">
        <f>+'800 - ALL'!S49</f>
        <v>0</v>
      </c>
      <c r="T57" s="8">
        <f>+'800 - ALL'!T49</f>
        <v>0</v>
      </c>
      <c r="U57" s="8">
        <f>+'800 - ALL'!U49</f>
        <v>0</v>
      </c>
      <c r="V57" s="8">
        <f>+'800 - ALL'!V49</f>
        <v>0</v>
      </c>
      <c r="W57" s="8">
        <f>+'800 - ALL'!W49</f>
        <v>0</v>
      </c>
      <c r="X57" s="8">
        <f>+'800 - ALL'!X49</f>
        <v>0</v>
      </c>
      <c r="Y57" s="8">
        <f>+'800 - ALL'!Y49</f>
        <v>0</v>
      </c>
      <c r="Z57" s="77">
        <f t="shared" si="6"/>
        <v>33</v>
      </c>
    </row>
    <row r="58" spans="1:26" ht="14.25" customHeight="1" x14ac:dyDescent="0.25">
      <c r="A58" s="8" t="s">
        <v>896</v>
      </c>
      <c r="B58" s="8">
        <f>+'1600mm - ALL'!B49</f>
        <v>15</v>
      </c>
      <c r="C58" s="8">
        <f>+'1600mm - ALL'!C49</f>
        <v>0</v>
      </c>
      <c r="D58" s="8">
        <f>+'1600mm - ALL'!D49</f>
        <v>0</v>
      </c>
      <c r="E58" s="8">
        <f>+'1600mm - ALL'!E49</f>
        <v>0</v>
      </c>
      <c r="F58" s="8">
        <f>+'1600mm - ALL'!F49</f>
        <v>5</v>
      </c>
      <c r="G58" s="8">
        <f>+'1600mm - ALL'!G49</f>
        <v>0</v>
      </c>
      <c r="H58" s="8">
        <f>+'1600mm - ALL'!H49</f>
        <v>0</v>
      </c>
      <c r="I58" s="8">
        <f>+'1600mm - ALL'!I49</f>
        <v>0</v>
      </c>
      <c r="J58" s="8">
        <f>+'1600mm - ALL'!J49</f>
        <v>0</v>
      </c>
      <c r="K58" s="8">
        <f>+'1600mm - ALL'!K49</f>
        <v>0</v>
      </c>
      <c r="L58" s="8">
        <f>+'1600mm - ALL'!L49</f>
        <v>3</v>
      </c>
      <c r="M58" s="8">
        <f>+'1600mm - ALL'!M49</f>
        <v>0</v>
      </c>
      <c r="N58" s="8">
        <f>+'1600mm - ALL'!N49</f>
        <v>0</v>
      </c>
      <c r="O58" s="8">
        <f>+'1600mm - ALL'!O49</f>
        <v>0</v>
      </c>
      <c r="P58" s="8">
        <f>+'1600mm - ALL'!P49</f>
        <v>0</v>
      </c>
      <c r="Q58" s="8">
        <f>+'1600mm - ALL'!Q49</f>
        <v>0</v>
      </c>
      <c r="R58" s="8">
        <f>+'1600mm - ALL'!R49</f>
        <v>0</v>
      </c>
      <c r="S58" s="8">
        <f>+'1600mm - ALL'!S49</f>
        <v>0</v>
      </c>
      <c r="T58" s="8">
        <f>+'1600mm - ALL'!T49</f>
        <v>8</v>
      </c>
      <c r="U58" s="8">
        <f>+'1600mm - ALL'!U49</f>
        <v>6</v>
      </c>
      <c r="V58" s="8">
        <f>+'1600mm - ALL'!V49</f>
        <v>0</v>
      </c>
      <c r="W58" s="8">
        <f>+'1600mm - ALL'!W49</f>
        <v>0</v>
      </c>
      <c r="X58" s="8">
        <f>+'1600mm - ALL'!X49</f>
        <v>0</v>
      </c>
      <c r="Y58" s="8">
        <f>+'1600mm - ALL'!Y49</f>
        <v>2</v>
      </c>
      <c r="Z58" s="77">
        <f t="shared" si="6"/>
        <v>39</v>
      </c>
    </row>
    <row r="59" spans="1:26" ht="14.25" customHeight="1" x14ac:dyDescent="0.25">
      <c r="A59" s="8" t="s">
        <v>897</v>
      </c>
      <c r="B59" s="8">
        <f>+'3200-ALL'!B63</f>
        <v>6</v>
      </c>
      <c r="C59" s="8">
        <f>+'3200-ALL'!C63</f>
        <v>0</v>
      </c>
      <c r="D59" s="8">
        <f>+'3200-ALL'!D63</f>
        <v>0</v>
      </c>
      <c r="E59" s="8">
        <f>+'3200-ALL'!E63</f>
        <v>0</v>
      </c>
      <c r="F59" s="8">
        <f>+'3200-ALL'!F63</f>
        <v>9</v>
      </c>
      <c r="G59" s="8">
        <f>+'3200-ALL'!G63</f>
        <v>0</v>
      </c>
      <c r="H59" s="8">
        <f>+'3200-ALL'!H63</f>
        <v>0</v>
      </c>
      <c r="I59" s="8">
        <f>+'3200-ALL'!I63</f>
        <v>0</v>
      </c>
      <c r="J59" s="8">
        <f>+'3200-ALL'!J63</f>
        <v>0</v>
      </c>
      <c r="K59" s="8">
        <f>+'3200-ALL'!K63</f>
        <v>0</v>
      </c>
      <c r="L59" s="8">
        <f>+'3200-ALL'!L63</f>
        <v>0</v>
      </c>
      <c r="M59" s="8">
        <f>+'3200-ALL'!M63</f>
        <v>10</v>
      </c>
      <c r="N59" s="8">
        <f>+'3200-ALL'!N63</f>
        <v>0</v>
      </c>
      <c r="O59" s="8">
        <f>+'3200-ALL'!O63</f>
        <v>0</v>
      </c>
      <c r="P59" s="8">
        <f>+'3200-ALL'!P63</f>
        <v>0</v>
      </c>
      <c r="Q59" s="8">
        <f>+'3200-ALL'!Q63</f>
        <v>0</v>
      </c>
      <c r="R59" s="8">
        <f>+'3200-ALL'!R63</f>
        <v>0</v>
      </c>
      <c r="S59" s="8">
        <f>+'3200-ALL'!S63</f>
        <v>0</v>
      </c>
      <c r="T59" s="8">
        <f>+'3200-ALL'!T63</f>
        <v>0</v>
      </c>
      <c r="U59" s="8">
        <f>+'3200-ALL'!U63</f>
        <v>8</v>
      </c>
      <c r="V59" s="8">
        <f>+'3200-ALL'!V63</f>
        <v>0</v>
      </c>
      <c r="W59" s="8">
        <f>+'3200-ALL'!W63</f>
        <v>0</v>
      </c>
      <c r="X59" s="8">
        <f>+'3200-ALL'!X63</f>
        <v>0</v>
      </c>
      <c r="Y59" s="8">
        <f>+'3200-ALL'!Y63</f>
        <v>0</v>
      </c>
      <c r="Z59" s="77">
        <f t="shared" si="6"/>
        <v>33</v>
      </c>
    </row>
    <row r="60" spans="1:26" ht="14.25" customHeight="1" x14ac:dyDescent="0.25">
      <c r="A60" s="8" t="s">
        <v>881</v>
      </c>
      <c r="B60" s="8">
        <f>+'4X800r'!B22</f>
        <v>0</v>
      </c>
      <c r="C60" s="8">
        <f>+'4X800r'!C22</f>
        <v>0</v>
      </c>
      <c r="D60" s="8">
        <f>+'4X800r'!D22</f>
        <v>0</v>
      </c>
      <c r="E60" s="8">
        <f>+'4X800r'!E22</f>
        <v>0</v>
      </c>
      <c r="F60" s="8">
        <f>+'4X800r'!F22</f>
        <v>6</v>
      </c>
      <c r="G60" s="8">
        <f>+'4X800r'!G22</f>
        <v>0</v>
      </c>
      <c r="H60" s="8">
        <f>+'4X800r'!H22</f>
        <v>0</v>
      </c>
      <c r="I60" s="8">
        <f>+'4X800r'!I22</f>
        <v>0</v>
      </c>
      <c r="J60" s="8">
        <f>+'4X800r'!J22</f>
        <v>0</v>
      </c>
      <c r="K60" s="8">
        <f>+'4X800r'!K22</f>
        <v>0</v>
      </c>
      <c r="L60" s="8">
        <f>+'4X800r'!L22</f>
        <v>10</v>
      </c>
      <c r="M60" s="8">
        <f>+'4X800r'!M22</f>
        <v>8</v>
      </c>
      <c r="N60" s="8">
        <f>+'4X800r'!N22</f>
        <v>0</v>
      </c>
      <c r="O60" s="8">
        <f>+'4X800r'!O22</f>
        <v>0</v>
      </c>
      <c r="P60" s="8">
        <f>+'4X800r'!P22</f>
        <v>0</v>
      </c>
      <c r="Q60" s="8">
        <f>+'4X800r'!Q22</f>
        <v>0</v>
      </c>
      <c r="R60" s="8">
        <f>+'4X800r'!R22</f>
        <v>0</v>
      </c>
      <c r="S60" s="8">
        <f>+'4X800r'!S22</f>
        <v>0</v>
      </c>
      <c r="T60" s="8">
        <f>+'4X800r'!T22</f>
        <v>0</v>
      </c>
      <c r="U60" s="8">
        <f>+'4X800r'!U22</f>
        <v>0</v>
      </c>
      <c r="V60" s="8">
        <f>+'4X800r'!V22</f>
        <v>0</v>
      </c>
      <c r="W60" s="8">
        <f>+'4X800r'!W22</f>
        <v>0</v>
      </c>
      <c r="X60" s="8">
        <f>+'4X800r'!X22</f>
        <v>0</v>
      </c>
      <c r="Y60" s="8">
        <f>+'4X800r'!Y22</f>
        <v>0</v>
      </c>
      <c r="Z60" s="77">
        <f t="shared" si="6"/>
        <v>24</v>
      </c>
    </row>
    <row r="61" spans="1:26" ht="14.25" customHeight="1" x14ac:dyDescent="0.25">
      <c r="A61" s="8" t="s">
        <v>898</v>
      </c>
      <c r="B61" s="8">
        <f>+'4x100 - ALL'!B36</f>
        <v>0</v>
      </c>
      <c r="C61" s="8">
        <f>+'4x100 - ALL'!C36</f>
        <v>0</v>
      </c>
      <c r="D61" s="8">
        <f>+'4x100 - ALL'!D36</f>
        <v>0</v>
      </c>
      <c r="E61" s="8">
        <f>+'4x100 - ALL'!E36</f>
        <v>0</v>
      </c>
      <c r="F61" s="8">
        <f>+'4x100 - ALL'!F36</f>
        <v>8</v>
      </c>
      <c r="G61" s="8">
        <f>+'4x100 - ALL'!G36</f>
        <v>5</v>
      </c>
      <c r="H61" s="8">
        <f>+'4x100 - ALL'!H36</f>
        <v>10</v>
      </c>
      <c r="I61" s="8">
        <f>+'4x100 - ALL'!I36</f>
        <v>0</v>
      </c>
      <c r="J61" s="8">
        <f>+'4x100 - ALL'!J36</f>
        <v>0</v>
      </c>
      <c r="K61" s="8">
        <f>+'4x100 - ALL'!K36</f>
        <v>0</v>
      </c>
      <c r="L61" s="8">
        <f>+'4x100 - ALL'!L36</f>
        <v>6</v>
      </c>
      <c r="M61" s="8">
        <f>+'4x100 - ALL'!M36</f>
        <v>0</v>
      </c>
      <c r="N61" s="8">
        <f>+'4x100 - ALL'!N36</f>
        <v>0</v>
      </c>
      <c r="O61" s="8">
        <f>+'4x100 - ALL'!O36</f>
        <v>0</v>
      </c>
      <c r="P61" s="8">
        <f>+'4x100 - ALL'!P36</f>
        <v>0</v>
      </c>
      <c r="Q61" s="8">
        <f>+'4x100 - ALL'!Q36</f>
        <v>0</v>
      </c>
      <c r="R61" s="8">
        <f>+'4x100 - ALL'!R36</f>
        <v>0</v>
      </c>
      <c r="S61" s="8">
        <f>+'4x100 - ALL'!S36</f>
        <v>0</v>
      </c>
      <c r="T61" s="8">
        <f>+'4x100 - ALL'!T36</f>
        <v>0</v>
      </c>
      <c r="U61" s="8">
        <f>+'4x100 - ALL'!U36</f>
        <v>0</v>
      </c>
      <c r="V61" s="8">
        <f>+'4x100 - ALL'!V36</f>
        <v>0</v>
      </c>
      <c r="W61" s="8">
        <f>+'4x100 - ALL'!W36</f>
        <v>0</v>
      </c>
      <c r="X61" s="8">
        <f>+'4x100 - ALL'!X36</f>
        <v>0</v>
      </c>
      <c r="Y61" s="8">
        <f>+'4x100 - ALL'!Y36</f>
        <v>0</v>
      </c>
      <c r="Z61" s="77">
        <f t="shared" si="6"/>
        <v>29</v>
      </c>
    </row>
    <row r="62" spans="1:26" ht="14.25" customHeight="1" x14ac:dyDescent="0.25">
      <c r="A62" s="8" t="s">
        <v>899</v>
      </c>
      <c r="B62" s="8">
        <f>+'4x400 - ALL'!B36</f>
        <v>10</v>
      </c>
      <c r="C62" s="8">
        <f>+'4x400 - ALL'!C36</f>
        <v>0</v>
      </c>
      <c r="D62" s="8">
        <f>+'4x400 - ALL'!D36</f>
        <v>0</v>
      </c>
      <c r="E62" s="8">
        <f>+'4x400 - ALL'!E36</f>
        <v>0</v>
      </c>
      <c r="F62" s="8">
        <f>+'4x400 - ALL'!F36</f>
        <v>6</v>
      </c>
      <c r="G62" s="8">
        <f>+'4x400 - ALL'!G36</f>
        <v>4</v>
      </c>
      <c r="H62" s="8">
        <f>+'4x400 - ALL'!H36</f>
        <v>0</v>
      </c>
      <c r="I62" s="8">
        <f>+'4x400 - ALL'!I36</f>
        <v>0</v>
      </c>
      <c r="J62" s="8">
        <f>+'4x400 - ALL'!J36</f>
        <v>0</v>
      </c>
      <c r="K62" s="8">
        <f>+'4x400 - ALL'!K36</f>
        <v>0</v>
      </c>
      <c r="L62" s="8">
        <f>+'4x400 - ALL'!L36</f>
        <v>8</v>
      </c>
      <c r="M62" s="8">
        <f>+'4x400 - ALL'!M36</f>
        <v>5</v>
      </c>
      <c r="N62" s="8">
        <f>+'4x400 - ALL'!N36</f>
        <v>0</v>
      </c>
      <c r="O62" s="8">
        <f>+'4x400 - ALL'!O36</f>
        <v>0</v>
      </c>
      <c r="P62" s="8">
        <f>+'4x400 - ALL'!P36</f>
        <v>0</v>
      </c>
      <c r="Q62" s="8">
        <f>+'4x400 - ALL'!Q36</f>
        <v>0</v>
      </c>
      <c r="R62" s="8">
        <f>+'4x400 - ALL'!R36</f>
        <v>0</v>
      </c>
      <c r="S62" s="8">
        <f>+'4x400 - ALL'!S36</f>
        <v>0</v>
      </c>
      <c r="T62" s="8">
        <f>+'4x400 - ALL'!T36</f>
        <v>0</v>
      </c>
      <c r="U62" s="8">
        <f>+'4x400 - ALL'!U36</f>
        <v>0</v>
      </c>
      <c r="V62" s="8">
        <f>+'4x400 - ALL'!V36</f>
        <v>0</v>
      </c>
      <c r="W62" s="8">
        <f>+'4x400 - ALL'!W36</f>
        <v>0</v>
      </c>
      <c r="X62" s="8">
        <f>+'4x400 - ALL'!X36</f>
        <v>0</v>
      </c>
      <c r="Y62" s="8">
        <f>+'4x400 - ALL'!Y36</f>
        <v>0</v>
      </c>
      <c r="Z62" s="77">
        <f t="shared" si="6"/>
        <v>33</v>
      </c>
    </row>
    <row r="63" spans="1:26" ht="14.25" customHeight="1" x14ac:dyDescent="0.25">
      <c r="A63" s="8" t="s">
        <v>900</v>
      </c>
      <c r="B63" s="8">
        <f>+'TRIPLE JUMP'!B21</f>
        <v>0</v>
      </c>
      <c r="C63" s="8">
        <f>+'TRIPLE JUMP'!C21</f>
        <v>0</v>
      </c>
      <c r="D63" s="8">
        <f>+'TRIPLE JUMP'!D21</f>
        <v>0</v>
      </c>
      <c r="E63" s="8">
        <f>+'TRIPLE JUMP'!E21</f>
        <v>0</v>
      </c>
      <c r="F63" s="8">
        <f>+'TRIPLE JUMP'!F21</f>
        <v>0</v>
      </c>
      <c r="G63" s="8">
        <f>+'TRIPLE JUMP'!G21</f>
        <v>0</v>
      </c>
      <c r="H63" s="8">
        <f>+'TRIPLE JUMP'!H21</f>
        <v>0</v>
      </c>
      <c r="I63" s="8">
        <f>+'TRIPLE JUMP'!I21</f>
        <v>0</v>
      </c>
      <c r="J63" s="8">
        <f>+'TRIPLE JUMP'!J21</f>
        <v>0</v>
      </c>
      <c r="K63" s="8">
        <f>+'TRIPLE JUMP'!K21</f>
        <v>0</v>
      </c>
      <c r="L63" s="8">
        <f>+'TRIPLE JUMP'!L21</f>
        <v>0</v>
      </c>
      <c r="M63" s="8">
        <f>+'TRIPLE JUMP'!M21</f>
        <v>0</v>
      </c>
      <c r="N63" s="8">
        <f>+'TRIPLE JUMP'!N21</f>
        <v>0</v>
      </c>
      <c r="O63" s="8">
        <f>+'TRIPLE JUMP'!O21</f>
        <v>0</v>
      </c>
      <c r="P63" s="8">
        <f>+'TRIPLE JUMP'!P21</f>
        <v>0</v>
      </c>
      <c r="Q63" s="8">
        <f>+'TRIPLE JUMP'!Q21</f>
        <v>0</v>
      </c>
      <c r="R63" s="8">
        <f>+'TRIPLE JUMP'!R21</f>
        <v>0</v>
      </c>
      <c r="S63" s="8">
        <f>+'TRIPLE JUMP'!S21</f>
        <v>0</v>
      </c>
      <c r="T63" s="8">
        <f>+'TRIPLE JUMP'!T21</f>
        <v>0</v>
      </c>
      <c r="U63" s="8">
        <f>+'TRIPLE JUMP'!U21</f>
        <v>0</v>
      </c>
      <c r="V63" s="8">
        <f>+'TRIPLE JUMP'!V21</f>
        <v>0</v>
      </c>
      <c r="W63" s="8">
        <f>+'TRIPLE JUMP'!W21</f>
        <v>0</v>
      </c>
      <c r="X63" s="8">
        <f>+'TRIPLE JUMP'!X21</f>
        <v>0</v>
      </c>
      <c r="Y63" s="8">
        <f>+'TRIPLE JUMP'!Y21</f>
        <v>0</v>
      </c>
      <c r="Z63" s="77">
        <f t="shared" si="6"/>
        <v>0</v>
      </c>
    </row>
    <row r="64" spans="1:26" ht="14.25" customHeight="1" x14ac:dyDescent="0.25">
      <c r="A64" s="8" t="s">
        <v>901</v>
      </c>
      <c r="B64" s="8">
        <f>+'SHOT PUT'!B71</f>
        <v>0</v>
      </c>
      <c r="C64" s="8">
        <f>+'SHOT PUT'!C71</f>
        <v>0</v>
      </c>
      <c r="D64" s="8">
        <f>+'SHOT PUT'!D71</f>
        <v>0</v>
      </c>
      <c r="E64" s="8">
        <f>+'SHOT PUT'!E71</f>
        <v>0</v>
      </c>
      <c r="F64" s="8">
        <f>+'SHOT PUT'!F71</f>
        <v>3</v>
      </c>
      <c r="G64" s="8">
        <f>+'SHOT PUT'!G71</f>
        <v>2</v>
      </c>
      <c r="H64" s="8">
        <f>+'SHOT PUT'!H71</f>
        <v>22</v>
      </c>
      <c r="I64" s="8">
        <f>+'SHOT PUT'!I71</f>
        <v>0</v>
      </c>
      <c r="J64" s="8">
        <f>+'SHOT PUT'!J71</f>
        <v>0</v>
      </c>
      <c r="K64" s="8">
        <f>+'SHOT PUT'!K71</f>
        <v>0</v>
      </c>
      <c r="L64" s="8">
        <f>+'SHOT PUT'!L71</f>
        <v>12</v>
      </c>
      <c r="M64" s="8">
        <f>+'SHOT PUT'!M71</f>
        <v>0</v>
      </c>
      <c r="N64" s="8">
        <f>+'SHOT PUT'!N71</f>
        <v>0</v>
      </c>
      <c r="O64" s="8">
        <f>+'SHOT PUT'!O71</f>
        <v>0</v>
      </c>
      <c r="P64" s="8">
        <f>+'SHOT PUT'!P71</f>
        <v>0</v>
      </c>
      <c r="Q64" s="8">
        <f>+'SHOT PUT'!Q71</f>
        <v>0</v>
      </c>
      <c r="R64" s="8">
        <f>+'SHOT PUT'!R71</f>
        <v>0</v>
      </c>
      <c r="S64" s="8">
        <f>+'SHOT PUT'!S71</f>
        <v>0</v>
      </c>
      <c r="T64" s="8">
        <f>+'SHOT PUT'!T71</f>
        <v>0</v>
      </c>
      <c r="U64" s="8">
        <f>+'SHOT PUT'!U71</f>
        <v>0</v>
      </c>
      <c r="V64" s="8">
        <f>+'SHOT PUT'!V71</f>
        <v>0</v>
      </c>
      <c r="W64" s="8">
        <f>+'SHOT PUT'!W71</f>
        <v>0</v>
      </c>
      <c r="X64" s="8">
        <f>+'SHOT PUT'!X71</f>
        <v>0</v>
      </c>
      <c r="Y64" s="8">
        <f>+'SHOT PUT'!Y71</f>
        <v>0</v>
      </c>
      <c r="Z64" s="77">
        <f t="shared" si="6"/>
        <v>39</v>
      </c>
    </row>
    <row r="65" spans="1:26" ht="14.25" customHeight="1" x14ac:dyDescent="0.25">
      <c r="A65" s="8" t="s">
        <v>902</v>
      </c>
      <c r="B65" s="8">
        <f>+DISCUS!B58</f>
        <v>0</v>
      </c>
      <c r="C65" s="8">
        <f>+DISCUS!C58</f>
        <v>0</v>
      </c>
      <c r="D65" s="8">
        <f>+DISCUS!D58</f>
        <v>0</v>
      </c>
      <c r="E65" s="8">
        <f>+DISCUS!E58</f>
        <v>0</v>
      </c>
      <c r="F65" s="8">
        <f>+DISCUS!F58</f>
        <v>7</v>
      </c>
      <c r="G65" s="8">
        <f>+DISCUS!G58</f>
        <v>10</v>
      </c>
      <c r="H65" s="8">
        <f>+DISCUS!H58</f>
        <v>11</v>
      </c>
      <c r="I65" s="8">
        <f>+DISCUS!I58</f>
        <v>0</v>
      </c>
      <c r="J65" s="8">
        <f>+DISCUS!J58</f>
        <v>0</v>
      </c>
      <c r="K65" s="8">
        <f>+DISCUS!K58</f>
        <v>0</v>
      </c>
      <c r="L65" s="8">
        <f>+DISCUS!L58</f>
        <v>11</v>
      </c>
      <c r="M65" s="8">
        <f>+DISCUS!M58</f>
        <v>0</v>
      </c>
      <c r="N65" s="8">
        <f>+DISCUS!N58</f>
        <v>0</v>
      </c>
      <c r="O65" s="8">
        <f>+DISCUS!O58</f>
        <v>0</v>
      </c>
      <c r="P65" s="8">
        <f>+DISCUS!P58</f>
        <v>0</v>
      </c>
      <c r="Q65" s="8">
        <f>+DISCUS!Q58</f>
        <v>0</v>
      </c>
      <c r="R65" s="8">
        <f>+DISCUS!R58</f>
        <v>0</v>
      </c>
      <c r="S65" s="8">
        <f>+DISCUS!S58</f>
        <v>0</v>
      </c>
      <c r="T65" s="8">
        <f>+DISCUS!T58</f>
        <v>0</v>
      </c>
      <c r="U65" s="8">
        <f>+DISCUS!U58</f>
        <v>0</v>
      </c>
      <c r="V65" s="8">
        <f>+DISCUS!V58</f>
        <v>0</v>
      </c>
      <c r="W65" s="8">
        <f>+DISCUS!W58</f>
        <v>0</v>
      </c>
      <c r="X65" s="8">
        <f>+DISCUS!X58</f>
        <v>0</v>
      </c>
      <c r="Y65" s="8">
        <f>+DISCUS!Y58</f>
        <v>0</v>
      </c>
      <c r="Z65" s="77">
        <f t="shared" si="6"/>
        <v>39</v>
      </c>
    </row>
    <row r="66" spans="1:26" ht="14.25" customHeight="1" x14ac:dyDescent="0.25">
      <c r="A66" s="8" t="s">
        <v>903</v>
      </c>
      <c r="B66" s="8">
        <f>+'Turbo Jav'!B96</f>
        <v>0</v>
      </c>
      <c r="C66" s="8">
        <f>+'Turbo Jav'!C96</f>
        <v>0</v>
      </c>
      <c r="D66" s="8">
        <f>+'Turbo Jav'!D96</f>
        <v>0</v>
      </c>
      <c r="E66" s="8">
        <f>+'Turbo Jav'!E96</f>
        <v>0</v>
      </c>
      <c r="F66" s="8">
        <f>+'Turbo Jav'!F96</f>
        <v>2</v>
      </c>
      <c r="G66" s="8">
        <f>+'Turbo Jav'!G96</f>
        <v>3</v>
      </c>
      <c r="H66" s="8">
        <f>+'Turbo Jav'!H96</f>
        <v>22.5</v>
      </c>
      <c r="I66" s="8">
        <f>+'Turbo Jav'!I96</f>
        <v>0</v>
      </c>
      <c r="J66" s="8">
        <f>+'Turbo Jav'!J96</f>
        <v>0</v>
      </c>
      <c r="K66" s="8">
        <f>+'Turbo Jav'!K96</f>
        <v>0</v>
      </c>
      <c r="L66" s="8">
        <f>+'Turbo Jav'!L96</f>
        <v>1</v>
      </c>
      <c r="M66" s="8">
        <f>+'Turbo Jav'!M96</f>
        <v>10.5</v>
      </c>
      <c r="N66" s="8">
        <f>+'Turbo Jav'!N96</f>
        <v>0</v>
      </c>
      <c r="O66" s="8">
        <f>+'Turbo Jav'!O96</f>
        <v>0</v>
      </c>
      <c r="P66" s="8">
        <f>+'Turbo Jav'!P96</f>
        <v>0</v>
      </c>
      <c r="Q66" s="8">
        <f>+'Turbo Jav'!Q96</f>
        <v>0</v>
      </c>
      <c r="R66" s="8">
        <f>+'Turbo Jav'!R96</f>
        <v>0</v>
      </c>
      <c r="S66" s="8">
        <f>+'Turbo Jav'!S96</f>
        <v>0</v>
      </c>
      <c r="T66" s="8">
        <f>+'Turbo Jav'!T96</f>
        <v>0</v>
      </c>
      <c r="U66" s="8">
        <f>+'Turbo Jav'!U96</f>
        <v>0</v>
      </c>
      <c r="V66" s="8">
        <f>+'Turbo Jav'!V96</f>
        <v>0</v>
      </c>
      <c r="W66" s="8">
        <f>+'Turbo Jav'!W96</f>
        <v>0</v>
      </c>
      <c r="X66" s="8">
        <f>+'Turbo Jav'!X96</f>
        <v>0</v>
      </c>
      <c r="Y66" s="8">
        <f>+'Turbo Jav'!Y96</f>
        <v>0</v>
      </c>
      <c r="Z66" s="77">
        <f t="shared" si="6"/>
        <v>39</v>
      </c>
    </row>
    <row r="67" spans="1:26" ht="14.25" customHeight="1" x14ac:dyDescent="0.25">
      <c r="A67" s="8" t="s">
        <v>904</v>
      </c>
      <c r="B67" s="8">
        <f>+'LONG JUMP'!B99</f>
        <v>8</v>
      </c>
      <c r="C67" s="8">
        <f>+'LONG JUMP'!C99</f>
        <v>0</v>
      </c>
      <c r="D67" s="8">
        <f>+'LONG JUMP'!D99</f>
        <v>0</v>
      </c>
      <c r="E67" s="8">
        <f>+'LONG JUMP'!E99</f>
        <v>0</v>
      </c>
      <c r="F67" s="8">
        <f>+'LONG JUMP'!F99</f>
        <v>4</v>
      </c>
      <c r="G67" s="8">
        <f>+'LONG JUMP'!G99</f>
        <v>4</v>
      </c>
      <c r="H67" s="8">
        <f>+'LONG JUMP'!H99</f>
        <v>7</v>
      </c>
      <c r="I67" s="8">
        <f>+'LONG JUMP'!I99</f>
        <v>0</v>
      </c>
      <c r="J67" s="8">
        <f>+'LONG JUMP'!J99</f>
        <v>0</v>
      </c>
      <c r="K67" s="8">
        <f>+'LONG JUMP'!K99</f>
        <v>0</v>
      </c>
      <c r="L67" s="8">
        <f>+'LONG JUMP'!L99</f>
        <v>6</v>
      </c>
      <c r="M67" s="8">
        <f>+'LONG JUMP'!M99</f>
        <v>10</v>
      </c>
      <c r="N67" s="8">
        <f>+'LONG JUMP'!N99</f>
        <v>0</v>
      </c>
      <c r="O67" s="8">
        <f>+'LONG JUMP'!O99</f>
        <v>0</v>
      </c>
      <c r="P67" s="8">
        <f>+'LONG JUMP'!P99</f>
        <v>0</v>
      </c>
      <c r="Q67" s="8">
        <f>+'LONG JUMP'!Q99</f>
        <v>0</v>
      </c>
      <c r="R67" s="8">
        <f>+'LONG JUMP'!R99</f>
        <v>0</v>
      </c>
      <c r="S67" s="8">
        <f>+'LONG JUMP'!S99</f>
        <v>0</v>
      </c>
      <c r="T67" s="8">
        <f>+'LONG JUMP'!T99</f>
        <v>0</v>
      </c>
      <c r="U67" s="8">
        <f>+'LONG JUMP'!U99</f>
        <v>0</v>
      </c>
      <c r="V67" s="8">
        <f>+'LONG JUMP'!V99</f>
        <v>0</v>
      </c>
      <c r="W67" s="8">
        <f>+'LONG JUMP'!W99</f>
        <v>0</v>
      </c>
      <c r="X67" s="8">
        <f>+'LONG JUMP'!X99</f>
        <v>0</v>
      </c>
      <c r="Y67" s="8">
        <f>+'LONG JUMP'!Y99</f>
        <v>0</v>
      </c>
      <c r="Z67" s="77">
        <f t="shared" si="6"/>
        <v>39</v>
      </c>
    </row>
    <row r="68" spans="1:26" ht="14.25" customHeight="1" x14ac:dyDescent="0.25">
      <c r="A68" s="116" t="s">
        <v>905</v>
      </c>
      <c r="B68" s="121">
        <f t="shared" ref="B68:Y68" si="7">SUM(B52:B67)</f>
        <v>76</v>
      </c>
      <c r="C68" s="121">
        <f t="shared" si="7"/>
        <v>0</v>
      </c>
      <c r="D68" s="121">
        <f t="shared" si="7"/>
        <v>0</v>
      </c>
      <c r="E68" s="121">
        <f t="shared" si="7"/>
        <v>0</v>
      </c>
      <c r="F68" s="121">
        <f t="shared" si="7"/>
        <v>74</v>
      </c>
      <c r="G68" s="121">
        <f t="shared" si="7"/>
        <v>32</v>
      </c>
      <c r="H68" s="121">
        <f t="shared" si="7"/>
        <v>76.5</v>
      </c>
      <c r="I68" s="121">
        <f t="shared" si="7"/>
        <v>0</v>
      </c>
      <c r="J68" s="121">
        <f t="shared" si="7"/>
        <v>0</v>
      </c>
      <c r="K68" s="121">
        <f t="shared" si="7"/>
        <v>0</v>
      </c>
      <c r="L68" s="121">
        <f t="shared" si="7"/>
        <v>80</v>
      </c>
      <c r="M68" s="121">
        <f t="shared" si="7"/>
        <v>68.5</v>
      </c>
      <c r="N68" s="121">
        <f t="shared" si="7"/>
        <v>0</v>
      </c>
      <c r="O68" s="121">
        <f t="shared" si="7"/>
        <v>0</v>
      </c>
      <c r="P68" s="121">
        <f t="shared" si="7"/>
        <v>0</v>
      </c>
      <c r="Q68" s="121">
        <f t="shared" si="7"/>
        <v>0</v>
      </c>
      <c r="R68" s="121">
        <f t="shared" si="7"/>
        <v>0</v>
      </c>
      <c r="S68" s="121">
        <f t="shared" si="7"/>
        <v>4</v>
      </c>
      <c r="T68" s="121">
        <f t="shared" si="7"/>
        <v>19</v>
      </c>
      <c r="U68" s="121">
        <f t="shared" si="7"/>
        <v>14</v>
      </c>
      <c r="V68" s="121">
        <f t="shared" si="7"/>
        <v>0</v>
      </c>
      <c r="W68" s="121">
        <f t="shared" si="7"/>
        <v>0</v>
      </c>
      <c r="X68" s="121">
        <f t="shared" si="7"/>
        <v>0</v>
      </c>
      <c r="Y68" s="117">
        <f t="shared" si="7"/>
        <v>20</v>
      </c>
      <c r="Z68" s="77"/>
    </row>
    <row r="69" spans="1:26" ht="15.75" customHeight="1" x14ac:dyDescent="0.25">
      <c r="Z69" s="77"/>
    </row>
    <row r="70" spans="1:26" ht="15.75" customHeight="1" x14ac:dyDescent="0.25">
      <c r="Z70" s="77"/>
    </row>
    <row r="71" spans="1:26" ht="15.75" customHeight="1" x14ac:dyDescent="0.25">
      <c r="Z71" s="77"/>
    </row>
    <row r="72" spans="1:26" ht="15.75" customHeight="1" x14ac:dyDescent="0.25">
      <c r="Z72" s="77"/>
    </row>
    <row r="73" spans="1:26" ht="15.75" customHeight="1" x14ac:dyDescent="0.25">
      <c r="Z73" s="77"/>
    </row>
    <row r="74" spans="1:26" ht="15.75" customHeight="1" x14ac:dyDescent="0.25">
      <c r="Z74" s="77"/>
    </row>
    <row r="75" spans="1:26" ht="15.75" customHeight="1" x14ac:dyDescent="0.25">
      <c r="Z75" s="77"/>
    </row>
    <row r="76" spans="1:26" ht="15.75" customHeight="1" x14ac:dyDescent="0.25">
      <c r="Z76" s="77"/>
    </row>
    <row r="77" spans="1:26" ht="15.75" customHeight="1" x14ac:dyDescent="0.25">
      <c r="Z77" s="77"/>
    </row>
    <row r="78" spans="1:26" ht="15.75" customHeight="1" x14ac:dyDescent="0.25">
      <c r="Z78" s="77"/>
    </row>
    <row r="79" spans="1:26" ht="15.75" customHeight="1" x14ac:dyDescent="0.25">
      <c r="Z79" s="77"/>
    </row>
    <row r="80" spans="1:26" ht="15.75" customHeight="1" x14ac:dyDescent="0.25">
      <c r="Z80" s="77"/>
    </row>
    <row r="81" spans="26:26" ht="15.75" customHeight="1" x14ac:dyDescent="0.25">
      <c r="Z81" s="77"/>
    </row>
    <row r="82" spans="26:26" ht="15.75" customHeight="1" x14ac:dyDescent="0.25">
      <c r="Z82" s="77"/>
    </row>
    <row r="83" spans="26:26" ht="15.75" customHeight="1" x14ac:dyDescent="0.25">
      <c r="Z83" s="77"/>
    </row>
    <row r="84" spans="26:26" ht="15.75" customHeight="1" x14ac:dyDescent="0.25">
      <c r="Z84" s="77"/>
    </row>
    <row r="85" spans="26:26" ht="15.75" customHeight="1" x14ac:dyDescent="0.25">
      <c r="Z85" s="77"/>
    </row>
    <row r="86" spans="26:26" ht="15.75" customHeight="1" x14ac:dyDescent="0.25">
      <c r="Z86" s="77"/>
    </row>
    <row r="87" spans="26:26" ht="15.75" customHeight="1" x14ac:dyDescent="0.25">
      <c r="Z87" s="77"/>
    </row>
    <row r="88" spans="26:26" ht="15.75" customHeight="1" x14ac:dyDescent="0.25">
      <c r="Z88" s="77"/>
    </row>
    <row r="89" spans="26:26" ht="15.75" customHeight="1" x14ac:dyDescent="0.25">
      <c r="Z89" s="77"/>
    </row>
    <row r="90" spans="26:26" ht="15.75" customHeight="1" x14ac:dyDescent="0.25">
      <c r="Z90" s="77"/>
    </row>
    <row r="91" spans="26:26" ht="15.75" customHeight="1" x14ac:dyDescent="0.25">
      <c r="Z91" s="77"/>
    </row>
    <row r="92" spans="26:26" ht="15.75" customHeight="1" x14ac:dyDescent="0.25">
      <c r="Z92" s="77"/>
    </row>
    <row r="93" spans="26:26" ht="15.75" customHeight="1" x14ac:dyDescent="0.25">
      <c r="Z93" s="77"/>
    </row>
    <row r="94" spans="26:26" ht="15.75" customHeight="1" x14ac:dyDescent="0.25">
      <c r="Z94" s="77"/>
    </row>
    <row r="95" spans="26:26" ht="15.75" customHeight="1" x14ac:dyDescent="0.25">
      <c r="Z95" s="77"/>
    </row>
    <row r="96" spans="26:26" ht="15.75" customHeight="1" x14ac:dyDescent="0.25">
      <c r="Z96" s="77"/>
    </row>
    <row r="97" spans="26:26" ht="15.75" customHeight="1" x14ac:dyDescent="0.25">
      <c r="Z97" s="77"/>
    </row>
    <row r="98" spans="26:26" ht="15.75" customHeight="1" x14ac:dyDescent="0.25">
      <c r="Z98" s="77"/>
    </row>
    <row r="99" spans="26:26" ht="15.75" customHeight="1" x14ac:dyDescent="0.25">
      <c r="Z99" s="77"/>
    </row>
    <row r="100" spans="26:26" ht="15.75" customHeight="1" x14ac:dyDescent="0.25">
      <c r="Z100" s="77"/>
    </row>
    <row r="101" spans="26:26" ht="15.75" customHeight="1" x14ac:dyDescent="0.25">
      <c r="Z101" s="77"/>
    </row>
    <row r="102" spans="26:26" ht="15.75" customHeight="1" x14ac:dyDescent="0.25">
      <c r="Z102" s="77"/>
    </row>
    <row r="103" spans="26:26" ht="15.75" customHeight="1" x14ac:dyDescent="0.25">
      <c r="Z103" s="77"/>
    </row>
    <row r="104" spans="26:26" ht="15.75" customHeight="1" x14ac:dyDescent="0.25">
      <c r="Z104" s="77"/>
    </row>
    <row r="105" spans="26:26" ht="15.75" customHeight="1" x14ac:dyDescent="0.25">
      <c r="Z105" s="77"/>
    </row>
    <row r="106" spans="26:26" ht="15.75" customHeight="1" x14ac:dyDescent="0.25">
      <c r="Z106" s="77"/>
    </row>
    <row r="107" spans="26:26" ht="15.75" customHeight="1" x14ac:dyDescent="0.25">
      <c r="Z107" s="77"/>
    </row>
    <row r="108" spans="26:26" ht="15.75" customHeight="1" x14ac:dyDescent="0.25">
      <c r="Z108" s="77"/>
    </row>
    <row r="109" spans="26:26" ht="15.75" customHeight="1" x14ac:dyDescent="0.25">
      <c r="Z109" s="77"/>
    </row>
    <row r="110" spans="26:26" ht="15.75" customHeight="1" x14ac:dyDescent="0.25">
      <c r="Z110" s="77"/>
    </row>
    <row r="111" spans="26:26" ht="15.75" customHeight="1" x14ac:dyDescent="0.25">
      <c r="Z111" s="77"/>
    </row>
    <row r="112" spans="26:26" ht="15.75" customHeight="1" x14ac:dyDescent="0.25">
      <c r="Z112" s="77"/>
    </row>
    <row r="113" spans="26:26" ht="15.75" customHeight="1" x14ac:dyDescent="0.25">
      <c r="Z113" s="77"/>
    </row>
    <row r="114" spans="26:26" ht="15.75" customHeight="1" x14ac:dyDescent="0.25">
      <c r="Z114" s="77"/>
    </row>
    <row r="115" spans="26:26" ht="15.75" customHeight="1" x14ac:dyDescent="0.25">
      <c r="Z115" s="77"/>
    </row>
    <row r="116" spans="26:26" ht="15.75" customHeight="1" x14ac:dyDescent="0.25">
      <c r="Z116" s="77"/>
    </row>
    <row r="117" spans="26:26" ht="15.75" customHeight="1" x14ac:dyDescent="0.25">
      <c r="Z117" s="77"/>
    </row>
    <row r="118" spans="26:26" ht="15.75" customHeight="1" x14ac:dyDescent="0.25">
      <c r="Z118" s="77"/>
    </row>
    <row r="119" spans="26:26" ht="15.75" customHeight="1" x14ac:dyDescent="0.25">
      <c r="Z119" s="77"/>
    </row>
    <row r="120" spans="26:26" ht="15.75" customHeight="1" x14ac:dyDescent="0.25">
      <c r="Z120" s="77"/>
    </row>
    <row r="121" spans="26:26" ht="15.75" customHeight="1" x14ac:dyDescent="0.25">
      <c r="Z121" s="77"/>
    </row>
    <row r="122" spans="26:26" ht="15.75" customHeight="1" x14ac:dyDescent="0.25">
      <c r="Z122" s="77"/>
    </row>
    <row r="123" spans="26:26" ht="15.75" customHeight="1" x14ac:dyDescent="0.25">
      <c r="Z123" s="77"/>
    </row>
    <row r="124" spans="26:26" ht="15.75" customHeight="1" x14ac:dyDescent="0.25">
      <c r="Z124" s="77"/>
    </row>
    <row r="125" spans="26:26" ht="15.75" customHeight="1" x14ac:dyDescent="0.25">
      <c r="Z125" s="77"/>
    </row>
    <row r="126" spans="26:26" ht="15.75" customHeight="1" x14ac:dyDescent="0.25">
      <c r="Z126" s="77"/>
    </row>
    <row r="127" spans="26:26" ht="15.75" customHeight="1" x14ac:dyDescent="0.25">
      <c r="Z127" s="77"/>
    </row>
    <row r="128" spans="26:26" ht="15.75" customHeight="1" x14ac:dyDescent="0.25">
      <c r="Z128" s="77"/>
    </row>
    <row r="129" spans="26:26" ht="15.75" customHeight="1" x14ac:dyDescent="0.25">
      <c r="Z129" s="77"/>
    </row>
    <row r="130" spans="26:26" ht="15.75" customHeight="1" x14ac:dyDescent="0.25">
      <c r="Z130" s="77"/>
    </row>
    <row r="131" spans="26:26" ht="15.75" customHeight="1" x14ac:dyDescent="0.25">
      <c r="Z131" s="77"/>
    </row>
    <row r="132" spans="26:26" ht="15.75" customHeight="1" x14ac:dyDescent="0.25">
      <c r="Z132" s="77"/>
    </row>
    <row r="133" spans="26:26" ht="15.75" customHeight="1" x14ac:dyDescent="0.25">
      <c r="Z133" s="77"/>
    </row>
    <row r="134" spans="26:26" ht="15.75" customHeight="1" x14ac:dyDescent="0.25">
      <c r="Z134" s="77"/>
    </row>
    <row r="135" spans="26:26" ht="15.75" customHeight="1" x14ac:dyDescent="0.25">
      <c r="Z135" s="77"/>
    </row>
    <row r="136" spans="26:26" ht="15.75" customHeight="1" x14ac:dyDescent="0.25">
      <c r="Z136" s="77"/>
    </row>
    <row r="137" spans="26:26" ht="15.75" customHeight="1" x14ac:dyDescent="0.25">
      <c r="Z137" s="77"/>
    </row>
    <row r="138" spans="26:26" ht="15.75" customHeight="1" x14ac:dyDescent="0.25">
      <c r="Z138" s="77"/>
    </row>
    <row r="139" spans="26:26" ht="15.75" customHeight="1" x14ac:dyDescent="0.25">
      <c r="Z139" s="77"/>
    </row>
    <row r="140" spans="26:26" ht="15.75" customHeight="1" x14ac:dyDescent="0.25">
      <c r="Z140" s="77"/>
    </row>
    <row r="141" spans="26:26" ht="15.75" customHeight="1" x14ac:dyDescent="0.25">
      <c r="Z141" s="77"/>
    </row>
    <row r="142" spans="26:26" ht="15.75" customHeight="1" x14ac:dyDescent="0.25">
      <c r="Z142" s="77"/>
    </row>
    <row r="143" spans="26:26" ht="15.75" customHeight="1" x14ac:dyDescent="0.25">
      <c r="Z143" s="77"/>
    </row>
    <row r="144" spans="26:26" ht="15.75" customHeight="1" x14ac:dyDescent="0.25">
      <c r="Z144" s="77"/>
    </row>
    <row r="145" spans="26:26" ht="15.75" customHeight="1" x14ac:dyDescent="0.25">
      <c r="Z145" s="77"/>
    </row>
    <row r="146" spans="26:26" ht="15.75" customHeight="1" x14ac:dyDescent="0.25">
      <c r="Z146" s="77"/>
    </row>
    <row r="147" spans="26:26" ht="15.75" customHeight="1" x14ac:dyDescent="0.25">
      <c r="Z147" s="77"/>
    </row>
    <row r="148" spans="26:26" ht="15.75" customHeight="1" x14ac:dyDescent="0.25">
      <c r="Z148" s="77"/>
    </row>
    <row r="149" spans="26:26" ht="15.75" customHeight="1" x14ac:dyDescent="0.25">
      <c r="Z149" s="77"/>
    </row>
    <row r="150" spans="26:26" ht="15.75" customHeight="1" x14ac:dyDescent="0.25">
      <c r="Z150" s="77"/>
    </row>
    <row r="151" spans="26:26" ht="15.75" customHeight="1" x14ac:dyDescent="0.25">
      <c r="Z151" s="77"/>
    </row>
    <row r="152" spans="26:26" ht="15.75" customHeight="1" x14ac:dyDescent="0.25">
      <c r="Z152" s="77"/>
    </row>
    <row r="153" spans="26:26" ht="15.75" customHeight="1" x14ac:dyDescent="0.25">
      <c r="Z153" s="77"/>
    </row>
    <row r="154" spans="26:26" ht="15.75" customHeight="1" x14ac:dyDescent="0.25">
      <c r="Z154" s="77"/>
    </row>
    <row r="155" spans="26:26" ht="15.75" customHeight="1" x14ac:dyDescent="0.25">
      <c r="Z155" s="77"/>
    </row>
    <row r="156" spans="26:26" ht="15.75" customHeight="1" x14ac:dyDescent="0.25">
      <c r="Z156" s="77"/>
    </row>
    <row r="157" spans="26:26" ht="15.75" customHeight="1" x14ac:dyDescent="0.25">
      <c r="Z157" s="77"/>
    </row>
    <row r="158" spans="26:26" ht="15.75" customHeight="1" x14ac:dyDescent="0.25">
      <c r="Z158" s="77"/>
    </row>
    <row r="159" spans="26:26" ht="15.75" customHeight="1" x14ac:dyDescent="0.25">
      <c r="Z159" s="77"/>
    </row>
    <row r="160" spans="26:26" ht="15.75" customHeight="1" x14ac:dyDescent="0.25">
      <c r="Z160" s="77"/>
    </row>
    <row r="161" spans="26:26" ht="15.75" customHeight="1" x14ac:dyDescent="0.25">
      <c r="Z161" s="77"/>
    </row>
    <row r="162" spans="26:26" ht="15.75" customHeight="1" x14ac:dyDescent="0.25">
      <c r="Z162" s="77"/>
    </row>
    <row r="163" spans="26:26" ht="15.75" customHeight="1" x14ac:dyDescent="0.25">
      <c r="Z163" s="77"/>
    </row>
    <row r="164" spans="26:26" ht="15.75" customHeight="1" x14ac:dyDescent="0.25">
      <c r="Z164" s="77"/>
    </row>
    <row r="165" spans="26:26" ht="15.75" customHeight="1" x14ac:dyDescent="0.25">
      <c r="Z165" s="77"/>
    </row>
    <row r="166" spans="26:26" ht="15.75" customHeight="1" x14ac:dyDescent="0.25">
      <c r="Z166" s="77"/>
    </row>
    <row r="167" spans="26:26" ht="15.75" customHeight="1" x14ac:dyDescent="0.25">
      <c r="Z167" s="77"/>
    </row>
    <row r="168" spans="26:26" ht="15.75" customHeight="1" x14ac:dyDescent="0.25">
      <c r="Z168" s="77"/>
    </row>
    <row r="169" spans="26:26" ht="15.75" customHeight="1" x14ac:dyDescent="0.25">
      <c r="Z169" s="77"/>
    </row>
    <row r="170" spans="26:26" ht="15.75" customHeight="1" x14ac:dyDescent="0.25">
      <c r="Z170" s="77"/>
    </row>
    <row r="171" spans="26:26" ht="15.75" customHeight="1" x14ac:dyDescent="0.25">
      <c r="Z171" s="77"/>
    </row>
    <row r="172" spans="26:26" ht="15.75" customHeight="1" x14ac:dyDescent="0.25">
      <c r="Z172" s="77"/>
    </row>
    <row r="173" spans="26:26" ht="15.75" customHeight="1" x14ac:dyDescent="0.25">
      <c r="Z173" s="77"/>
    </row>
    <row r="174" spans="26:26" ht="15.75" customHeight="1" x14ac:dyDescent="0.25">
      <c r="Z174" s="77"/>
    </row>
    <row r="175" spans="26:26" ht="15.75" customHeight="1" x14ac:dyDescent="0.25">
      <c r="Z175" s="77"/>
    </row>
    <row r="176" spans="26:26" ht="15.75" customHeight="1" x14ac:dyDescent="0.25">
      <c r="Z176" s="77"/>
    </row>
    <row r="177" spans="26:26" ht="15.75" customHeight="1" x14ac:dyDescent="0.25">
      <c r="Z177" s="77"/>
    </row>
    <row r="178" spans="26:26" ht="15.75" customHeight="1" x14ac:dyDescent="0.25">
      <c r="Z178" s="77"/>
    </row>
    <row r="179" spans="26:26" ht="15.75" customHeight="1" x14ac:dyDescent="0.25">
      <c r="Z179" s="77"/>
    </row>
    <row r="180" spans="26:26" ht="15.75" customHeight="1" x14ac:dyDescent="0.25">
      <c r="Z180" s="77"/>
    </row>
    <row r="181" spans="26:26" ht="15.75" customHeight="1" x14ac:dyDescent="0.25">
      <c r="Z181" s="77"/>
    </row>
    <row r="182" spans="26:26" ht="15.75" customHeight="1" x14ac:dyDescent="0.25">
      <c r="Z182" s="77"/>
    </row>
    <row r="183" spans="26:26" ht="15.75" customHeight="1" x14ac:dyDescent="0.25">
      <c r="Z183" s="77"/>
    </row>
    <row r="184" spans="26:26" ht="15.75" customHeight="1" x14ac:dyDescent="0.25">
      <c r="Z184" s="77"/>
    </row>
    <row r="185" spans="26:26" ht="15.75" customHeight="1" x14ac:dyDescent="0.25">
      <c r="Z185" s="77"/>
    </row>
    <row r="186" spans="26:26" ht="15.75" customHeight="1" x14ac:dyDescent="0.25">
      <c r="Z186" s="77"/>
    </row>
    <row r="187" spans="26:26" ht="15.75" customHeight="1" x14ac:dyDescent="0.25">
      <c r="Z187" s="77"/>
    </row>
    <row r="188" spans="26:26" ht="15.75" customHeight="1" x14ac:dyDescent="0.25">
      <c r="Z188" s="77"/>
    </row>
    <row r="189" spans="26:26" ht="15.75" customHeight="1" x14ac:dyDescent="0.25">
      <c r="Z189" s="77"/>
    </row>
    <row r="190" spans="26:26" ht="15.75" customHeight="1" x14ac:dyDescent="0.25">
      <c r="Z190" s="77"/>
    </row>
    <row r="191" spans="26:26" ht="15.75" customHeight="1" x14ac:dyDescent="0.25">
      <c r="Z191" s="77"/>
    </row>
    <row r="192" spans="26:26" ht="15.75" customHeight="1" x14ac:dyDescent="0.25">
      <c r="Z192" s="77"/>
    </row>
    <row r="193" spans="26:26" ht="15.75" customHeight="1" x14ac:dyDescent="0.25">
      <c r="Z193" s="77"/>
    </row>
    <row r="194" spans="26:26" ht="15.75" customHeight="1" x14ac:dyDescent="0.25">
      <c r="Z194" s="77"/>
    </row>
    <row r="195" spans="26:26" ht="15.75" customHeight="1" x14ac:dyDescent="0.25">
      <c r="Z195" s="77"/>
    </row>
    <row r="196" spans="26:26" ht="15.75" customHeight="1" x14ac:dyDescent="0.25">
      <c r="Z196" s="77"/>
    </row>
    <row r="197" spans="26:26" ht="15.75" customHeight="1" x14ac:dyDescent="0.25">
      <c r="Z197" s="77"/>
    </row>
    <row r="198" spans="26:26" ht="15.75" customHeight="1" x14ac:dyDescent="0.25">
      <c r="Z198" s="77"/>
    </row>
    <row r="199" spans="26:26" ht="15.75" customHeight="1" x14ac:dyDescent="0.25">
      <c r="Z199" s="77"/>
    </row>
    <row r="200" spans="26:26" ht="15.75" customHeight="1" x14ac:dyDescent="0.25">
      <c r="Z200" s="77"/>
    </row>
    <row r="201" spans="26:26" ht="15.75" customHeight="1" x14ac:dyDescent="0.25">
      <c r="Z201" s="77"/>
    </row>
    <row r="202" spans="26:26" ht="15.75" customHeight="1" x14ac:dyDescent="0.25">
      <c r="Z202" s="77"/>
    </row>
    <row r="203" spans="26:26" ht="15.75" customHeight="1" x14ac:dyDescent="0.25">
      <c r="Z203" s="77"/>
    </row>
    <row r="204" spans="26:26" ht="15.75" customHeight="1" x14ac:dyDescent="0.25">
      <c r="Z204" s="77"/>
    </row>
    <row r="205" spans="26:26" ht="15.75" customHeight="1" x14ac:dyDescent="0.25">
      <c r="Z205" s="77"/>
    </row>
    <row r="206" spans="26:26" ht="15.75" customHeight="1" x14ac:dyDescent="0.25">
      <c r="Z206" s="77"/>
    </row>
    <row r="207" spans="26:26" ht="15.75" customHeight="1" x14ac:dyDescent="0.25">
      <c r="Z207" s="77"/>
    </row>
    <row r="208" spans="26:26" ht="15.75" customHeight="1" x14ac:dyDescent="0.25">
      <c r="Z208" s="77"/>
    </row>
    <row r="209" spans="26:26" ht="15.75" customHeight="1" x14ac:dyDescent="0.25">
      <c r="Z209" s="77"/>
    </row>
    <row r="210" spans="26:26" ht="15.75" customHeight="1" x14ac:dyDescent="0.25">
      <c r="Z210" s="77"/>
    </row>
    <row r="211" spans="26:26" ht="15.75" customHeight="1" x14ac:dyDescent="0.25">
      <c r="Z211" s="77"/>
    </row>
    <row r="212" spans="26:26" ht="15.75" customHeight="1" x14ac:dyDescent="0.25">
      <c r="Z212" s="77"/>
    </row>
    <row r="213" spans="26:26" ht="15.75" customHeight="1" x14ac:dyDescent="0.25">
      <c r="Z213" s="77"/>
    </row>
    <row r="214" spans="26:26" ht="15.75" customHeight="1" x14ac:dyDescent="0.25">
      <c r="Z214" s="77"/>
    </row>
    <row r="215" spans="26:26" ht="15.75" customHeight="1" x14ac:dyDescent="0.25">
      <c r="Z215" s="77"/>
    </row>
    <row r="216" spans="26:26" ht="15.75" customHeight="1" x14ac:dyDescent="0.25">
      <c r="Z216" s="77"/>
    </row>
    <row r="217" spans="26:26" ht="15.75" customHeight="1" x14ac:dyDescent="0.25">
      <c r="Z217" s="77"/>
    </row>
    <row r="218" spans="26:26" ht="15.75" customHeight="1" x14ac:dyDescent="0.25">
      <c r="Z218" s="77"/>
    </row>
    <row r="219" spans="26:26" ht="15.75" customHeight="1" x14ac:dyDescent="0.25">
      <c r="Z219" s="77"/>
    </row>
    <row r="220" spans="26:26" ht="15.75" customHeight="1" x14ac:dyDescent="0.25">
      <c r="Z220" s="77"/>
    </row>
    <row r="221" spans="26:26" ht="15.75" customHeight="1" x14ac:dyDescent="0.25">
      <c r="Z221" s="77"/>
    </row>
    <row r="222" spans="26:26" ht="15.75" customHeight="1" x14ac:dyDescent="0.25">
      <c r="Z222" s="77"/>
    </row>
    <row r="223" spans="26:26" ht="15.75" customHeight="1" x14ac:dyDescent="0.25">
      <c r="Z223" s="77"/>
    </row>
    <row r="224" spans="26:26" ht="15.75" customHeight="1" x14ac:dyDescent="0.25">
      <c r="Z224" s="77"/>
    </row>
    <row r="225" spans="26:26" ht="15.75" customHeight="1" x14ac:dyDescent="0.25">
      <c r="Z225" s="77"/>
    </row>
    <row r="226" spans="26:26" ht="15.75" customHeight="1" x14ac:dyDescent="0.25">
      <c r="Z226" s="77"/>
    </row>
    <row r="227" spans="26:26" ht="15.75" customHeight="1" x14ac:dyDescent="0.25">
      <c r="Z227" s="77"/>
    </row>
    <row r="228" spans="26:26" ht="15.75" customHeight="1" x14ac:dyDescent="0.25">
      <c r="Z228" s="77"/>
    </row>
    <row r="229" spans="26:26" ht="15.75" customHeight="1" x14ac:dyDescent="0.25">
      <c r="Z229" s="77"/>
    </row>
    <row r="230" spans="26:26" ht="15.75" customHeight="1" x14ac:dyDescent="0.25">
      <c r="Z230" s="77"/>
    </row>
    <row r="231" spans="26:26" ht="15.75" customHeight="1" x14ac:dyDescent="0.25">
      <c r="Z231" s="77"/>
    </row>
    <row r="232" spans="26:26" ht="15.75" customHeight="1" x14ac:dyDescent="0.25">
      <c r="Z232" s="77"/>
    </row>
    <row r="233" spans="26:26" ht="15.75" customHeight="1" x14ac:dyDescent="0.25">
      <c r="Z233" s="77"/>
    </row>
    <row r="234" spans="26:26" ht="15.75" customHeight="1" x14ac:dyDescent="0.25">
      <c r="Z234" s="77"/>
    </row>
    <row r="235" spans="26:26" ht="15.75" customHeight="1" x14ac:dyDescent="0.25">
      <c r="Z235" s="77"/>
    </row>
    <row r="236" spans="26:26" ht="15.75" customHeight="1" x14ac:dyDescent="0.25">
      <c r="Z236" s="77"/>
    </row>
    <row r="237" spans="26:26" ht="15.75" customHeight="1" x14ac:dyDescent="0.25">
      <c r="Z237" s="77"/>
    </row>
    <row r="238" spans="26:26" ht="15.75" customHeight="1" x14ac:dyDescent="0.25">
      <c r="Z238" s="77"/>
    </row>
    <row r="239" spans="26:26" ht="15.75" customHeight="1" x14ac:dyDescent="0.25">
      <c r="Z239" s="77"/>
    </row>
    <row r="240" spans="26:26" ht="15.75" customHeight="1" x14ac:dyDescent="0.25">
      <c r="Z240" s="77"/>
    </row>
    <row r="241" spans="26:26" ht="15.75" customHeight="1" x14ac:dyDescent="0.25">
      <c r="Z241" s="77"/>
    </row>
    <row r="242" spans="26:26" ht="15.75" customHeight="1" x14ac:dyDescent="0.25">
      <c r="Z242" s="77"/>
    </row>
    <row r="243" spans="26:26" ht="15.75" customHeight="1" x14ac:dyDescent="0.25">
      <c r="Z243" s="77"/>
    </row>
    <row r="244" spans="26:26" ht="15.75" customHeight="1" x14ac:dyDescent="0.25">
      <c r="Z244" s="77"/>
    </row>
    <row r="245" spans="26:26" ht="15.75" customHeight="1" x14ac:dyDescent="0.25">
      <c r="Z245" s="77"/>
    </row>
    <row r="246" spans="26:26" ht="15.75" customHeight="1" x14ac:dyDescent="0.25">
      <c r="Z246" s="77"/>
    </row>
    <row r="247" spans="26:26" ht="15.75" customHeight="1" x14ac:dyDescent="0.25">
      <c r="Z247" s="77"/>
    </row>
    <row r="248" spans="26:26" ht="15.75" customHeight="1" x14ac:dyDescent="0.25">
      <c r="Z248" s="77"/>
    </row>
    <row r="249" spans="26:26" ht="15.75" customHeight="1" x14ac:dyDescent="0.25">
      <c r="Z249" s="77"/>
    </row>
    <row r="250" spans="26:26" ht="15.75" customHeight="1" x14ac:dyDescent="0.25">
      <c r="Z250" s="77"/>
    </row>
    <row r="251" spans="26:26" ht="15.75" customHeight="1" x14ac:dyDescent="0.25">
      <c r="Z251" s="77"/>
    </row>
    <row r="252" spans="26:26" ht="15.75" customHeight="1" x14ac:dyDescent="0.25">
      <c r="Z252" s="77"/>
    </row>
    <row r="253" spans="26:26" ht="15.75" customHeight="1" x14ac:dyDescent="0.25">
      <c r="Z253" s="77"/>
    </row>
    <row r="254" spans="26:26" ht="15.75" customHeight="1" x14ac:dyDescent="0.25">
      <c r="Z254" s="77"/>
    </row>
    <row r="255" spans="26:26" ht="15.75" customHeight="1" x14ac:dyDescent="0.25">
      <c r="Z255" s="77"/>
    </row>
    <row r="256" spans="26:26" ht="15.75" customHeight="1" x14ac:dyDescent="0.25">
      <c r="Z256" s="77"/>
    </row>
    <row r="257" spans="26:26" ht="15.75" customHeight="1" x14ac:dyDescent="0.25">
      <c r="Z257" s="77"/>
    </row>
    <row r="258" spans="26:26" ht="15.75" customHeight="1" x14ac:dyDescent="0.25">
      <c r="Z258" s="77"/>
    </row>
    <row r="259" spans="26:26" ht="15.75" customHeight="1" x14ac:dyDescent="0.25">
      <c r="Z259" s="77"/>
    </row>
    <row r="260" spans="26:26" ht="15.75" customHeight="1" x14ac:dyDescent="0.25">
      <c r="Z260" s="77"/>
    </row>
    <row r="261" spans="26:26" ht="15.75" customHeight="1" x14ac:dyDescent="0.25">
      <c r="Z261" s="77"/>
    </row>
    <row r="262" spans="26:26" ht="15.75" customHeight="1" x14ac:dyDescent="0.25">
      <c r="Z262" s="77"/>
    </row>
    <row r="263" spans="26:26" ht="15.75" customHeight="1" x14ac:dyDescent="0.25">
      <c r="Z263" s="77"/>
    </row>
    <row r="264" spans="26:26" ht="15.75" customHeight="1" x14ac:dyDescent="0.25">
      <c r="Z264" s="77"/>
    </row>
    <row r="265" spans="26:26" ht="15.75" customHeight="1" x14ac:dyDescent="0.25">
      <c r="Z265" s="77"/>
    </row>
    <row r="266" spans="26:26" ht="15.75" customHeight="1" x14ac:dyDescent="0.25">
      <c r="Z266" s="77"/>
    </row>
    <row r="267" spans="26:26" ht="15.75" customHeight="1" x14ac:dyDescent="0.25">
      <c r="Z267" s="77"/>
    </row>
    <row r="268" spans="26:26" ht="15.75" customHeight="1" x14ac:dyDescent="0.25">
      <c r="Z268" s="77"/>
    </row>
    <row r="269" spans="26:26" ht="15.75" customHeight="1" x14ac:dyDescent="0.25">
      <c r="Z269" s="77"/>
    </row>
    <row r="270" spans="26:26" ht="15.75" customHeight="1" x14ac:dyDescent="0.25">
      <c r="Z270" s="77"/>
    </row>
    <row r="271" spans="26:26" ht="15.75" customHeight="1" x14ac:dyDescent="0.25">
      <c r="Z271" s="77"/>
    </row>
    <row r="272" spans="26:26" ht="15.75" customHeight="1" x14ac:dyDescent="0.25">
      <c r="Z272" s="77"/>
    </row>
    <row r="273" spans="26:26" ht="15.75" customHeight="1" x14ac:dyDescent="0.25">
      <c r="Z273" s="77"/>
    </row>
    <row r="274" spans="26:26" ht="15.75" customHeight="1" x14ac:dyDescent="0.25">
      <c r="Z274" s="77"/>
    </row>
    <row r="275" spans="26:26" ht="15.75" customHeight="1" x14ac:dyDescent="0.25">
      <c r="Z275" s="77"/>
    </row>
    <row r="276" spans="26:26" ht="15.75" customHeight="1" x14ac:dyDescent="0.25">
      <c r="Z276" s="77"/>
    </row>
    <row r="277" spans="26:26" ht="15.75" customHeight="1" x14ac:dyDescent="0.25">
      <c r="Z277" s="77"/>
    </row>
    <row r="278" spans="26:26" ht="15.75" customHeight="1" x14ac:dyDescent="0.25">
      <c r="Z278" s="77"/>
    </row>
    <row r="279" spans="26:26" ht="15.75" customHeight="1" x14ac:dyDescent="0.25">
      <c r="Z279" s="77"/>
    </row>
    <row r="280" spans="26:26" ht="15.75" customHeight="1" x14ac:dyDescent="0.25">
      <c r="Z280" s="77"/>
    </row>
    <row r="281" spans="26:26" ht="15.75" customHeight="1" x14ac:dyDescent="0.25">
      <c r="Z281" s="77"/>
    </row>
    <row r="282" spans="26:26" ht="15.75" customHeight="1" x14ac:dyDescent="0.25">
      <c r="Z282" s="77"/>
    </row>
    <row r="283" spans="26:26" ht="15.75" customHeight="1" x14ac:dyDescent="0.25">
      <c r="Z283" s="77"/>
    </row>
    <row r="284" spans="26:26" ht="15.75" customHeight="1" x14ac:dyDescent="0.25">
      <c r="Z284" s="77"/>
    </row>
    <row r="285" spans="26:26" ht="15.75" customHeight="1" x14ac:dyDescent="0.25">
      <c r="Z285" s="77"/>
    </row>
    <row r="286" spans="26:26" ht="15.75" customHeight="1" x14ac:dyDescent="0.25">
      <c r="Z286" s="77"/>
    </row>
    <row r="287" spans="26:26" ht="15.75" customHeight="1" x14ac:dyDescent="0.25">
      <c r="Z287" s="77"/>
    </row>
    <row r="288" spans="26:26" ht="15.75" customHeight="1" x14ac:dyDescent="0.25">
      <c r="Z288" s="77"/>
    </row>
    <row r="289" spans="26:26" ht="15.75" customHeight="1" x14ac:dyDescent="0.25">
      <c r="Z289" s="77"/>
    </row>
    <row r="290" spans="26:26" ht="15.75" customHeight="1" x14ac:dyDescent="0.25">
      <c r="Z290" s="77"/>
    </row>
    <row r="291" spans="26:26" ht="15.75" customHeight="1" x14ac:dyDescent="0.25">
      <c r="Z291" s="77"/>
    </row>
    <row r="292" spans="26:26" ht="15.75" customHeight="1" x14ac:dyDescent="0.25">
      <c r="Z292" s="77"/>
    </row>
    <row r="293" spans="26:26" ht="15.75" customHeight="1" x14ac:dyDescent="0.25">
      <c r="Z293" s="77"/>
    </row>
    <row r="294" spans="26:26" ht="15.75" customHeight="1" x14ac:dyDescent="0.25">
      <c r="Z294" s="77"/>
    </row>
    <row r="295" spans="26:26" ht="15.75" customHeight="1" x14ac:dyDescent="0.25">
      <c r="Z295" s="77"/>
    </row>
    <row r="296" spans="26:26" ht="15.75" customHeight="1" x14ac:dyDescent="0.25">
      <c r="Z296" s="77"/>
    </row>
    <row r="297" spans="26:26" ht="15.75" customHeight="1" x14ac:dyDescent="0.25">
      <c r="Z297" s="77"/>
    </row>
    <row r="298" spans="26:26" ht="15.75" customHeight="1" x14ac:dyDescent="0.25">
      <c r="Z298" s="77"/>
    </row>
    <row r="299" spans="26:26" ht="15.75" customHeight="1" x14ac:dyDescent="0.25">
      <c r="Z299" s="77"/>
    </row>
    <row r="300" spans="26:26" ht="15.75" customHeight="1" x14ac:dyDescent="0.25">
      <c r="Z300" s="77"/>
    </row>
    <row r="301" spans="26:26" ht="15.75" customHeight="1" x14ac:dyDescent="0.25">
      <c r="Z301" s="77"/>
    </row>
    <row r="302" spans="26:26" ht="15.75" customHeight="1" x14ac:dyDescent="0.25">
      <c r="Z302" s="77"/>
    </row>
    <row r="303" spans="26:26" ht="15.75" customHeight="1" x14ac:dyDescent="0.25">
      <c r="Z303" s="77"/>
    </row>
    <row r="304" spans="26:26" ht="15.75" customHeight="1" x14ac:dyDescent="0.25">
      <c r="Z304" s="77"/>
    </row>
    <row r="305" spans="26:26" ht="15.75" customHeight="1" x14ac:dyDescent="0.25">
      <c r="Z305" s="77"/>
    </row>
    <row r="306" spans="26:26" ht="15.75" customHeight="1" x14ac:dyDescent="0.25">
      <c r="Z306" s="77"/>
    </row>
    <row r="307" spans="26:26" ht="15.75" customHeight="1" x14ac:dyDescent="0.25">
      <c r="Z307" s="77"/>
    </row>
    <row r="308" spans="26:26" ht="15.75" customHeight="1" x14ac:dyDescent="0.25">
      <c r="Z308" s="77"/>
    </row>
    <row r="309" spans="26:26" ht="15.75" customHeight="1" x14ac:dyDescent="0.25">
      <c r="Z309" s="77"/>
    </row>
    <row r="310" spans="26:26" ht="15.75" customHeight="1" x14ac:dyDescent="0.25">
      <c r="Z310" s="77"/>
    </row>
    <row r="311" spans="26:26" ht="15.75" customHeight="1" x14ac:dyDescent="0.25">
      <c r="Z311" s="77"/>
    </row>
    <row r="312" spans="26:26" ht="15.75" customHeight="1" x14ac:dyDescent="0.25">
      <c r="Z312" s="77"/>
    </row>
    <row r="313" spans="26:26" ht="15.75" customHeight="1" x14ac:dyDescent="0.25">
      <c r="Z313" s="77"/>
    </row>
    <row r="314" spans="26:26" ht="15.75" customHeight="1" x14ac:dyDescent="0.25">
      <c r="Z314" s="77"/>
    </row>
    <row r="315" spans="26:26" ht="15.75" customHeight="1" x14ac:dyDescent="0.25">
      <c r="Z315" s="77"/>
    </row>
    <row r="316" spans="26:26" ht="15.75" customHeight="1" x14ac:dyDescent="0.25">
      <c r="Z316" s="77"/>
    </row>
    <row r="317" spans="26:26" ht="15.75" customHeight="1" x14ac:dyDescent="0.25">
      <c r="Z317" s="77"/>
    </row>
    <row r="318" spans="26:26" ht="15.75" customHeight="1" x14ac:dyDescent="0.25">
      <c r="Z318" s="77"/>
    </row>
    <row r="319" spans="26:26" ht="15.75" customHeight="1" x14ac:dyDescent="0.25">
      <c r="Z319" s="77"/>
    </row>
    <row r="320" spans="26:26" ht="15.75" customHeight="1" x14ac:dyDescent="0.25">
      <c r="Z320" s="77"/>
    </row>
    <row r="321" spans="26:26" ht="15.75" customHeight="1" x14ac:dyDescent="0.25">
      <c r="Z321" s="77"/>
    </row>
    <row r="322" spans="26:26" ht="15.75" customHeight="1" x14ac:dyDescent="0.25">
      <c r="Z322" s="77"/>
    </row>
    <row r="323" spans="26:26" ht="15.75" customHeight="1" x14ac:dyDescent="0.25">
      <c r="Z323" s="77"/>
    </row>
    <row r="324" spans="26:26" ht="15.75" customHeight="1" x14ac:dyDescent="0.25">
      <c r="Z324" s="77"/>
    </row>
    <row r="325" spans="26:26" ht="15.75" customHeight="1" x14ac:dyDescent="0.25">
      <c r="Z325" s="77"/>
    </row>
    <row r="326" spans="26:26" ht="15.75" customHeight="1" x14ac:dyDescent="0.25">
      <c r="Z326" s="77"/>
    </row>
    <row r="327" spans="26:26" ht="15.75" customHeight="1" x14ac:dyDescent="0.25">
      <c r="Z327" s="77"/>
    </row>
    <row r="328" spans="26:26" ht="15.75" customHeight="1" x14ac:dyDescent="0.25">
      <c r="Z328" s="77"/>
    </row>
    <row r="329" spans="26:26" ht="15.75" customHeight="1" x14ac:dyDescent="0.25">
      <c r="Z329" s="77"/>
    </row>
    <row r="330" spans="26:26" ht="15.75" customHeight="1" x14ac:dyDescent="0.25">
      <c r="Z330" s="77"/>
    </row>
    <row r="331" spans="26:26" ht="15.75" customHeight="1" x14ac:dyDescent="0.25">
      <c r="Z331" s="77"/>
    </row>
    <row r="332" spans="26:26" ht="15.75" customHeight="1" x14ac:dyDescent="0.25">
      <c r="Z332" s="77"/>
    </row>
    <row r="333" spans="26:26" ht="15.75" customHeight="1" x14ac:dyDescent="0.25">
      <c r="Z333" s="77"/>
    </row>
    <row r="334" spans="26:26" ht="15.75" customHeight="1" x14ac:dyDescent="0.25">
      <c r="Z334" s="77"/>
    </row>
    <row r="335" spans="26:26" ht="15.75" customHeight="1" x14ac:dyDescent="0.25">
      <c r="Z335" s="77"/>
    </row>
    <row r="336" spans="26:26" ht="15.75" customHeight="1" x14ac:dyDescent="0.25">
      <c r="Z336" s="77"/>
    </row>
    <row r="337" spans="26:26" ht="15.75" customHeight="1" x14ac:dyDescent="0.25">
      <c r="Z337" s="77"/>
    </row>
    <row r="338" spans="26:26" ht="15.75" customHeight="1" x14ac:dyDescent="0.25">
      <c r="Z338" s="77"/>
    </row>
    <row r="339" spans="26:26" ht="15.75" customHeight="1" x14ac:dyDescent="0.25">
      <c r="Z339" s="77"/>
    </row>
    <row r="340" spans="26:26" ht="15.75" customHeight="1" x14ac:dyDescent="0.25">
      <c r="Z340" s="77"/>
    </row>
    <row r="341" spans="26:26" ht="15.75" customHeight="1" x14ac:dyDescent="0.25">
      <c r="Z341" s="77"/>
    </row>
    <row r="342" spans="26:26" ht="15.75" customHeight="1" x14ac:dyDescent="0.25">
      <c r="Z342" s="77"/>
    </row>
    <row r="343" spans="26:26" ht="15.75" customHeight="1" x14ac:dyDescent="0.25">
      <c r="Z343" s="77"/>
    </row>
    <row r="344" spans="26:26" ht="15.75" customHeight="1" x14ac:dyDescent="0.25">
      <c r="Z344" s="77"/>
    </row>
    <row r="345" spans="26:26" ht="15.75" customHeight="1" x14ac:dyDescent="0.25">
      <c r="Z345" s="77"/>
    </row>
    <row r="346" spans="26:26" ht="15.75" customHeight="1" x14ac:dyDescent="0.25">
      <c r="Z346" s="77"/>
    </row>
    <row r="347" spans="26:26" ht="15.75" customHeight="1" x14ac:dyDescent="0.25">
      <c r="Z347" s="77"/>
    </row>
    <row r="348" spans="26:26" ht="15.75" customHeight="1" x14ac:dyDescent="0.25">
      <c r="Z348" s="77"/>
    </row>
    <row r="349" spans="26:26" ht="15.75" customHeight="1" x14ac:dyDescent="0.25">
      <c r="Z349" s="77"/>
    </row>
    <row r="350" spans="26:26" ht="15.75" customHeight="1" x14ac:dyDescent="0.25">
      <c r="Z350" s="77"/>
    </row>
    <row r="351" spans="26:26" ht="15.75" customHeight="1" x14ac:dyDescent="0.25">
      <c r="Z351" s="77"/>
    </row>
    <row r="352" spans="26:26" ht="15.75" customHeight="1" x14ac:dyDescent="0.25">
      <c r="Z352" s="77"/>
    </row>
    <row r="353" spans="26:26" ht="15.75" customHeight="1" x14ac:dyDescent="0.25">
      <c r="Z353" s="77"/>
    </row>
    <row r="354" spans="26:26" ht="15.75" customHeight="1" x14ac:dyDescent="0.25">
      <c r="Z354" s="77"/>
    </row>
    <row r="355" spans="26:26" ht="15.75" customHeight="1" x14ac:dyDescent="0.25">
      <c r="Z355" s="77"/>
    </row>
    <row r="356" spans="26:26" ht="15.75" customHeight="1" x14ac:dyDescent="0.25">
      <c r="Z356" s="77"/>
    </row>
    <row r="357" spans="26:26" ht="15.75" customHeight="1" x14ac:dyDescent="0.25">
      <c r="Z357" s="77"/>
    </row>
    <row r="358" spans="26:26" ht="15.75" customHeight="1" x14ac:dyDescent="0.25">
      <c r="Z358" s="77"/>
    </row>
    <row r="359" spans="26:26" ht="15.75" customHeight="1" x14ac:dyDescent="0.25">
      <c r="Z359" s="77"/>
    </row>
    <row r="360" spans="26:26" ht="15.75" customHeight="1" x14ac:dyDescent="0.25">
      <c r="Z360" s="77"/>
    </row>
    <row r="361" spans="26:26" ht="15.75" customHeight="1" x14ac:dyDescent="0.25">
      <c r="Z361" s="77"/>
    </row>
    <row r="362" spans="26:26" ht="15.75" customHeight="1" x14ac:dyDescent="0.25">
      <c r="Z362" s="77"/>
    </row>
    <row r="363" spans="26:26" ht="15.75" customHeight="1" x14ac:dyDescent="0.25">
      <c r="Z363" s="77"/>
    </row>
    <row r="364" spans="26:26" ht="15.75" customHeight="1" x14ac:dyDescent="0.25">
      <c r="Z364" s="77"/>
    </row>
    <row r="365" spans="26:26" ht="15.75" customHeight="1" x14ac:dyDescent="0.25">
      <c r="Z365" s="77"/>
    </row>
    <row r="366" spans="26:26" ht="15.75" customHeight="1" x14ac:dyDescent="0.25">
      <c r="Z366" s="77"/>
    </row>
    <row r="367" spans="26:26" ht="15.75" customHeight="1" x14ac:dyDescent="0.25">
      <c r="Z367" s="77"/>
    </row>
    <row r="368" spans="26:26" ht="15.75" customHeight="1" x14ac:dyDescent="0.25">
      <c r="Z368" s="77"/>
    </row>
    <row r="369" spans="26:26" ht="15.75" customHeight="1" x14ac:dyDescent="0.25">
      <c r="Z369" s="77"/>
    </row>
    <row r="370" spans="26:26" ht="15.75" customHeight="1" x14ac:dyDescent="0.25">
      <c r="Z370" s="77"/>
    </row>
    <row r="371" spans="26:26" ht="15.75" customHeight="1" x14ac:dyDescent="0.25">
      <c r="Z371" s="77"/>
    </row>
    <row r="372" spans="26:26" ht="15.75" customHeight="1" x14ac:dyDescent="0.25">
      <c r="Z372" s="77"/>
    </row>
    <row r="373" spans="26:26" ht="15.75" customHeight="1" x14ac:dyDescent="0.25">
      <c r="Z373" s="77"/>
    </row>
    <row r="374" spans="26:26" ht="15.75" customHeight="1" x14ac:dyDescent="0.25">
      <c r="Z374" s="77"/>
    </row>
    <row r="375" spans="26:26" ht="15.75" customHeight="1" x14ac:dyDescent="0.25">
      <c r="Z375" s="77"/>
    </row>
    <row r="376" spans="26:26" ht="15.75" customHeight="1" x14ac:dyDescent="0.25">
      <c r="Z376" s="77"/>
    </row>
    <row r="377" spans="26:26" ht="15.75" customHeight="1" x14ac:dyDescent="0.25">
      <c r="Z377" s="77"/>
    </row>
    <row r="378" spans="26:26" ht="15.75" customHeight="1" x14ac:dyDescent="0.25">
      <c r="Z378" s="77"/>
    </row>
    <row r="379" spans="26:26" ht="15.75" customHeight="1" x14ac:dyDescent="0.25">
      <c r="Z379" s="77"/>
    </row>
    <row r="380" spans="26:26" ht="15.75" customHeight="1" x14ac:dyDescent="0.25">
      <c r="Z380" s="77"/>
    </row>
    <row r="381" spans="26:26" ht="15.75" customHeight="1" x14ac:dyDescent="0.25">
      <c r="Z381" s="77"/>
    </row>
    <row r="382" spans="26:26" ht="15.75" customHeight="1" x14ac:dyDescent="0.25">
      <c r="Z382" s="77"/>
    </row>
    <row r="383" spans="26:26" ht="15.75" customHeight="1" x14ac:dyDescent="0.25">
      <c r="Z383" s="77"/>
    </row>
    <row r="384" spans="26:26" ht="15.75" customHeight="1" x14ac:dyDescent="0.25">
      <c r="Z384" s="77"/>
    </row>
    <row r="385" spans="26:26" ht="15.75" customHeight="1" x14ac:dyDescent="0.25">
      <c r="Z385" s="77"/>
    </row>
    <row r="386" spans="26:26" ht="15.75" customHeight="1" x14ac:dyDescent="0.25">
      <c r="Z386" s="77"/>
    </row>
    <row r="387" spans="26:26" ht="15.75" customHeight="1" x14ac:dyDescent="0.25">
      <c r="Z387" s="77"/>
    </row>
    <row r="388" spans="26:26" ht="15.75" customHeight="1" x14ac:dyDescent="0.25">
      <c r="Z388" s="77"/>
    </row>
    <row r="389" spans="26:26" ht="15.75" customHeight="1" x14ac:dyDescent="0.25">
      <c r="Z389" s="77"/>
    </row>
    <row r="390" spans="26:26" ht="15.75" customHeight="1" x14ac:dyDescent="0.25">
      <c r="Z390" s="77"/>
    </row>
    <row r="391" spans="26:26" ht="15.75" customHeight="1" x14ac:dyDescent="0.25">
      <c r="Z391" s="77"/>
    </row>
    <row r="392" spans="26:26" ht="15.75" customHeight="1" x14ac:dyDescent="0.25">
      <c r="Z392" s="77"/>
    </row>
    <row r="393" spans="26:26" ht="15.75" customHeight="1" x14ac:dyDescent="0.25">
      <c r="Z393" s="77"/>
    </row>
    <row r="394" spans="26:26" ht="15.75" customHeight="1" x14ac:dyDescent="0.25">
      <c r="Z394" s="77"/>
    </row>
    <row r="395" spans="26:26" ht="15.75" customHeight="1" x14ac:dyDescent="0.25">
      <c r="Z395" s="77"/>
    </row>
    <row r="396" spans="26:26" ht="15.75" customHeight="1" x14ac:dyDescent="0.25">
      <c r="Z396" s="77"/>
    </row>
    <row r="397" spans="26:26" ht="15.75" customHeight="1" x14ac:dyDescent="0.25">
      <c r="Z397" s="77"/>
    </row>
    <row r="398" spans="26:26" ht="15.75" customHeight="1" x14ac:dyDescent="0.25">
      <c r="Z398" s="77"/>
    </row>
    <row r="399" spans="26:26" ht="15.75" customHeight="1" x14ac:dyDescent="0.25">
      <c r="Z399" s="77"/>
    </row>
    <row r="400" spans="26:26" ht="15.75" customHeight="1" x14ac:dyDescent="0.25">
      <c r="Z400" s="77"/>
    </row>
    <row r="401" spans="26:26" ht="15.75" customHeight="1" x14ac:dyDescent="0.25">
      <c r="Z401" s="77"/>
    </row>
    <row r="402" spans="26:26" ht="15.75" customHeight="1" x14ac:dyDescent="0.25">
      <c r="Z402" s="77"/>
    </row>
    <row r="403" spans="26:26" ht="15.75" customHeight="1" x14ac:dyDescent="0.25">
      <c r="Z403" s="77"/>
    </row>
    <row r="404" spans="26:26" ht="15.75" customHeight="1" x14ac:dyDescent="0.25">
      <c r="Z404" s="77"/>
    </row>
    <row r="405" spans="26:26" ht="15.75" customHeight="1" x14ac:dyDescent="0.25">
      <c r="Z405" s="77"/>
    </row>
    <row r="406" spans="26:26" ht="15.75" customHeight="1" x14ac:dyDescent="0.25">
      <c r="Z406" s="77"/>
    </row>
    <row r="407" spans="26:26" ht="15.75" customHeight="1" x14ac:dyDescent="0.25">
      <c r="Z407" s="77"/>
    </row>
    <row r="408" spans="26:26" ht="15.75" customHeight="1" x14ac:dyDescent="0.25">
      <c r="Z408" s="77"/>
    </row>
    <row r="409" spans="26:26" ht="15.75" customHeight="1" x14ac:dyDescent="0.25">
      <c r="Z409" s="77"/>
    </row>
    <row r="410" spans="26:26" ht="15.75" customHeight="1" x14ac:dyDescent="0.25">
      <c r="Z410" s="77"/>
    </row>
    <row r="411" spans="26:26" ht="15.75" customHeight="1" x14ac:dyDescent="0.25">
      <c r="Z411" s="77"/>
    </row>
    <row r="412" spans="26:26" ht="15.75" customHeight="1" x14ac:dyDescent="0.25">
      <c r="Z412" s="77"/>
    </row>
    <row r="413" spans="26:26" ht="15.75" customHeight="1" x14ac:dyDescent="0.25">
      <c r="Z413" s="77"/>
    </row>
    <row r="414" spans="26:26" ht="15.75" customHeight="1" x14ac:dyDescent="0.25">
      <c r="Z414" s="77"/>
    </row>
    <row r="415" spans="26:26" ht="15.75" customHeight="1" x14ac:dyDescent="0.25">
      <c r="Z415" s="77"/>
    </row>
    <row r="416" spans="26:26" ht="15.75" customHeight="1" x14ac:dyDescent="0.25">
      <c r="Z416" s="77"/>
    </row>
    <row r="417" spans="26:26" ht="15.75" customHeight="1" x14ac:dyDescent="0.25">
      <c r="Z417" s="77"/>
    </row>
    <row r="418" spans="26:26" ht="15.75" customHeight="1" x14ac:dyDescent="0.25">
      <c r="Z418" s="77"/>
    </row>
    <row r="419" spans="26:26" ht="15.75" customHeight="1" x14ac:dyDescent="0.25">
      <c r="Z419" s="77"/>
    </row>
    <row r="420" spans="26:26" ht="15.75" customHeight="1" x14ac:dyDescent="0.25">
      <c r="Z420" s="77"/>
    </row>
    <row r="421" spans="26:26" ht="15.75" customHeight="1" x14ac:dyDescent="0.25">
      <c r="Z421" s="77"/>
    </row>
    <row r="422" spans="26:26" ht="15.75" customHeight="1" x14ac:dyDescent="0.25">
      <c r="Z422" s="77"/>
    </row>
    <row r="423" spans="26:26" ht="15.75" customHeight="1" x14ac:dyDescent="0.25">
      <c r="Z423" s="77"/>
    </row>
    <row r="424" spans="26:26" ht="15.75" customHeight="1" x14ac:dyDescent="0.25">
      <c r="Z424" s="77"/>
    </row>
    <row r="425" spans="26:26" ht="15.75" customHeight="1" x14ac:dyDescent="0.25">
      <c r="Z425" s="77"/>
    </row>
    <row r="426" spans="26:26" ht="15.75" customHeight="1" x14ac:dyDescent="0.25">
      <c r="Z426" s="77"/>
    </row>
    <row r="427" spans="26:26" ht="15.75" customHeight="1" x14ac:dyDescent="0.25">
      <c r="Z427" s="77"/>
    </row>
    <row r="428" spans="26:26" ht="15.75" customHeight="1" x14ac:dyDescent="0.25">
      <c r="Z428" s="77"/>
    </row>
    <row r="429" spans="26:26" ht="15.75" customHeight="1" x14ac:dyDescent="0.25">
      <c r="Z429" s="77"/>
    </row>
    <row r="430" spans="26:26" ht="15.75" customHeight="1" x14ac:dyDescent="0.25">
      <c r="Z430" s="77"/>
    </row>
    <row r="431" spans="26:26" ht="15.75" customHeight="1" x14ac:dyDescent="0.25">
      <c r="Z431" s="77"/>
    </row>
    <row r="432" spans="26:26" ht="15.75" customHeight="1" x14ac:dyDescent="0.25">
      <c r="Z432" s="77"/>
    </row>
    <row r="433" spans="26:26" ht="15.75" customHeight="1" x14ac:dyDescent="0.25">
      <c r="Z433" s="77"/>
    </row>
    <row r="434" spans="26:26" ht="15.75" customHeight="1" x14ac:dyDescent="0.25">
      <c r="Z434" s="77"/>
    </row>
    <row r="435" spans="26:26" ht="15.75" customHeight="1" x14ac:dyDescent="0.25">
      <c r="Z435" s="77"/>
    </row>
    <row r="436" spans="26:26" ht="15.75" customHeight="1" x14ac:dyDescent="0.25">
      <c r="Z436" s="77"/>
    </row>
    <row r="437" spans="26:26" ht="15.75" customHeight="1" x14ac:dyDescent="0.25">
      <c r="Z437" s="77"/>
    </row>
    <row r="438" spans="26:26" ht="15.75" customHeight="1" x14ac:dyDescent="0.25">
      <c r="Z438" s="77"/>
    </row>
    <row r="439" spans="26:26" ht="15.75" customHeight="1" x14ac:dyDescent="0.25">
      <c r="Z439" s="77"/>
    </row>
    <row r="440" spans="26:26" ht="15.75" customHeight="1" x14ac:dyDescent="0.25">
      <c r="Z440" s="77"/>
    </row>
    <row r="441" spans="26:26" ht="15.75" customHeight="1" x14ac:dyDescent="0.25">
      <c r="Z441" s="77"/>
    </row>
    <row r="442" spans="26:26" ht="15.75" customHeight="1" x14ac:dyDescent="0.25">
      <c r="Z442" s="77"/>
    </row>
    <row r="443" spans="26:26" ht="15.75" customHeight="1" x14ac:dyDescent="0.25">
      <c r="Z443" s="77"/>
    </row>
    <row r="444" spans="26:26" ht="15.75" customHeight="1" x14ac:dyDescent="0.25">
      <c r="Z444" s="77"/>
    </row>
    <row r="445" spans="26:26" ht="15.75" customHeight="1" x14ac:dyDescent="0.25">
      <c r="Z445" s="77"/>
    </row>
    <row r="446" spans="26:26" ht="15.75" customHeight="1" x14ac:dyDescent="0.25">
      <c r="Z446" s="77"/>
    </row>
    <row r="447" spans="26:26" ht="15.75" customHeight="1" x14ac:dyDescent="0.25">
      <c r="Z447" s="77"/>
    </row>
    <row r="448" spans="26:26" ht="15.75" customHeight="1" x14ac:dyDescent="0.25">
      <c r="Z448" s="77"/>
    </row>
    <row r="449" spans="26:26" ht="15.75" customHeight="1" x14ac:dyDescent="0.25">
      <c r="Z449" s="77"/>
    </row>
    <row r="450" spans="26:26" ht="15.75" customHeight="1" x14ac:dyDescent="0.25">
      <c r="Z450" s="77"/>
    </row>
    <row r="451" spans="26:26" ht="15.75" customHeight="1" x14ac:dyDescent="0.25">
      <c r="Z451" s="77"/>
    </row>
    <row r="452" spans="26:26" ht="15.75" customHeight="1" x14ac:dyDescent="0.25">
      <c r="Z452" s="77"/>
    </row>
    <row r="453" spans="26:26" ht="15.75" customHeight="1" x14ac:dyDescent="0.25">
      <c r="Z453" s="77"/>
    </row>
    <row r="454" spans="26:26" ht="15.75" customHeight="1" x14ac:dyDescent="0.25">
      <c r="Z454" s="77"/>
    </row>
    <row r="455" spans="26:26" ht="15.75" customHeight="1" x14ac:dyDescent="0.25">
      <c r="Z455" s="77"/>
    </row>
    <row r="456" spans="26:26" ht="15.75" customHeight="1" x14ac:dyDescent="0.25">
      <c r="Z456" s="77"/>
    </row>
    <row r="457" spans="26:26" ht="15.75" customHeight="1" x14ac:dyDescent="0.25">
      <c r="Z457" s="77"/>
    </row>
    <row r="458" spans="26:26" ht="15.75" customHeight="1" x14ac:dyDescent="0.25">
      <c r="Z458" s="77"/>
    </row>
    <row r="459" spans="26:26" ht="15.75" customHeight="1" x14ac:dyDescent="0.25">
      <c r="Z459" s="77"/>
    </row>
    <row r="460" spans="26:26" ht="15.75" customHeight="1" x14ac:dyDescent="0.25">
      <c r="Z460" s="77"/>
    </row>
    <row r="461" spans="26:26" ht="15.75" customHeight="1" x14ac:dyDescent="0.25">
      <c r="Z461" s="77"/>
    </row>
    <row r="462" spans="26:26" ht="15.75" customHeight="1" x14ac:dyDescent="0.25">
      <c r="Z462" s="77"/>
    </row>
    <row r="463" spans="26:26" ht="15.75" customHeight="1" x14ac:dyDescent="0.25">
      <c r="Z463" s="77"/>
    </row>
    <row r="464" spans="26:26" ht="15.75" customHeight="1" x14ac:dyDescent="0.25">
      <c r="Z464" s="77"/>
    </row>
    <row r="465" spans="26:26" ht="15.75" customHeight="1" x14ac:dyDescent="0.25">
      <c r="Z465" s="77"/>
    </row>
    <row r="466" spans="26:26" ht="15.75" customHeight="1" x14ac:dyDescent="0.25">
      <c r="Z466" s="77"/>
    </row>
    <row r="467" spans="26:26" ht="15.75" customHeight="1" x14ac:dyDescent="0.25">
      <c r="Z467" s="77"/>
    </row>
    <row r="468" spans="26:26" ht="15.75" customHeight="1" x14ac:dyDescent="0.25">
      <c r="Z468" s="77"/>
    </row>
    <row r="469" spans="26:26" ht="15.75" customHeight="1" x14ac:dyDescent="0.25">
      <c r="Z469" s="77"/>
    </row>
    <row r="470" spans="26:26" ht="15.75" customHeight="1" x14ac:dyDescent="0.25">
      <c r="Z470" s="77"/>
    </row>
    <row r="471" spans="26:26" ht="15.75" customHeight="1" x14ac:dyDescent="0.25">
      <c r="Z471" s="77"/>
    </row>
    <row r="472" spans="26:26" ht="15.75" customHeight="1" x14ac:dyDescent="0.25">
      <c r="Z472" s="77"/>
    </row>
    <row r="473" spans="26:26" ht="15.75" customHeight="1" x14ac:dyDescent="0.25">
      <c r="Z473" s="77"/>
    </row>
    <row r="474" spans="26:26" ht="15.75" customHeight="1" x14ac:dyDescent="0.25">
      <c r="Z474" s="77"/>
    </row>
    <row r="475" spans="26:26" ht="15.75" customHeight="1" x14ac:dyDescent="0.25">
      <c r="Z475" s="77"/>
    </row>
    <row r="476" spans="26:26" ht="15.75" customHeight="1" x14ac:dyDescent="0.25">
      <c r="Z476" s="77"/>
    </row>
    <row r="477" spans="26:26" ht="15.75" customHeight="1" x14ac:dyDescent="0.25">
      <c r="Z477" s="77"/>
    </row>
    <row r="478" spans="26:26" ht="15.75" customHeight="1" x14ac:dyDescent="0.25">
      <c r="Z478" s="77"/>
    </row>
    <row r="479" spans="26:26" ht="15.75" customHeight="1" x14ac:dyDescent="0.25">
      <c r="Z479" s="77"/>
    </row>
    <row r="480" spans="26:26" ht="15.75" customHeight="1" x14ac:dyDescent="0.25">
      <c r="Z480" s="77"/>
    </row>
    <row r="481" spans="26:26" ht="15.75" customHeight="1" x14ac:dyDescent="0.25">
      <c r="Z481" s="77"/>
    </row>
    <row r="482" spans="26:26" ht="15.75" customHeight="1" x14ac:dyDescent="0.25">
      <c r="Z482" s="77"/>
    </row>
    <row r="483" spans="26:26" ht="15.75" customHeight="1" x14ac:dyDescent="0.25">
      <c r="Z483" s="77"/>
    </row>
    <row r="484" spans="26:26" ht="15.75" customHeight="1" x14ac:dyDescent="0.25">
      <c r="Z484" s="77"/>
    </row>
    <row r="485" spans="26:26" ht="15.75" customHeight="1" x14ac:dyDescent="0.25">
      <c r="Z485" s="77"/>
    </row>
    <row r="486" spans="26:26" ht="15.75" customHeight="1" x14ac:dyDescent="0.25">
      <c r="Z486" s="77"/>
    </row>
    <row r="487" spans="26:26" ht="15.75" customHeight="1" x14ac:dyDescent="0.25">
      <c r="Z487" s="77"/>
    </row>
    <row r="488" spans="26:26" ht="15.75" customHeight="1" x14ac:dyDescent="0.25">
      <c r="Z488" s="77"/>
    </row>
    <row r="489" spans="26:26" ht="15.75" customHeight="1" x14ac:dyDescent="0.25">
      <c r="Z489" s="77"/>
    </row>
    <row r="490" spans="26:26" ht="15.75" customHeight="1" x14ac:dyDescent="0.25">
      <c r="Z490" s="77"/>
    </row>
    <row r="491" spans="26:26" ht="15.75" customHeight="1" x14ac:dyDescent="0.25">
      <c r="Z491" s="77"/>
    </row>
    <row r="492" spans="26:26" ht="15.75" customHeight="1" x14ac:dyDescent="0.25">
      <c r="Z492" s="77"/>
    </row>
    <row r="493" spans="26:26" ht="15.75" customHeight="1" x14ac:dyDescent="0.25">
      <c r="Z493" s="77"/>
    </row>
    <row r="494" spans="26:26" ht="15.75" customHeight="1" x14ac:dyDescent="0.25">
      <c r="Z494" s="77"/>
    </row>
    <row r="495" spans="26:26" ht="15.75" customHeight="1" x14ac:dyDescent="0.25">
      <c r="Z495" s="77"/>
    </row>
    <row r="496" spans="26:26" ht="15.75" customHeight="1" x14ac:dyDescent="0.25">
      <c r="Z496" s="77"/>
    </row>
    <row r="497" spans="26:26" ht="15.75" customHeight="1" x14ac:dyDescent="0.25">
      <c r="Z497" s="77"/>
    </row>
    <row r="498" spans="26:26" ht="15.75" customHeight="1" x14ac:dyDescent="0.25">
      <c r="Z498" s="77"/>
    </row>
    <row r="499" spans="26:26" ht="15.75" customHeight="1" x14ac:dyDescent="0.25">
      <c r="Z499" s="77"/>
    </row>
    <row r="500" spans="26:26" ht="15.75" customHeight="1" x14ac:dyDescent="0.25">
      <c r="Z500" s="77"/>
    </row>
    <row r="501" spans="26:26" ht="15.75" customHeight="1" x14ac:dyDescent="0.25">
      <c r="Z501" s="77"/>
    </row>
    <row r="502" spans="26:26" ht="15.75" customHeight="1" x14ac:dyDescent="0.25">
      <c r="Z502" s="77"/>
    </row>
    <row r="503" spans="26:26" ht="15.75" customHeight="1" x14ac:dyDescent="0.25">
      <c r="Z503" s="77"/>
    </row>
    <row r="504" spans="26:26" ht="15.75" customHeight="1" x14ac:dyDescent="0.25">
      <c r="Z504" s="77"/>
    </row>
    <row r="505" spans="26:26" ht="15.75" customHeight="1" x14ac:dyDescent="0.25">
      <c r="Z505" s="77"/>
    </row>
    <row r="506" spans="26:26" ht="15.75" customHeight="1" x14ac:dyDescent="0.25">
      <c r="Z506" s="77"/>
    </row>
    <row r="507" spans="26:26" ht="15.75" customHeight="1" x14ac:dyDescent="0.25">
      <c r="Z507" s="77"/>
    </row>
    <row r="508" spans="26:26" ht="15.75" customHeight="1" x14ac:dyDescent="0.25">
      <c r="Z508" s="77"/>
    </row>
    <row r="509" spans="26:26" ht="15.75" customHeight="1" x14ac:dyDescent="0.25">
      <c r="Z509" s="77"/>
    </row>
    <row r="510" spans="26:26" ht="15.75" customHeight="1" x14ac:dyDescent="0.25">
      <c r="Z510" s="77"/>
    </row>
    <row r="511" spans="26:26" ht="15.75" customHeight="1" x14ac:dyDescent="0.25">
      <c r="Z511" s="77"/>
    </row>
    <row r="512" spans="26:26" ht="15.75" customHeight="1" x14ac:dyDescent="0.25">
      <c r="Z512" s="77"/>
    </row>
    <row r="513" spans="26:26" ht="15.75" customHeight="1" x14ac:dyDescent="0.25">
      <c r="Z513" s="77"/>
    </row>
    <row r="514" spans="26:26" ht="15.75" customHeight="1" x14ac:dyDescent="0.25">
      <c r="Z514" s="77"/>
    </row>
    <row r="515" spans="26:26" ht="15.75" customHeight="1" x14ac:dyDescent="0.25">
      <c r="Z515" s="77"/>
    </row>
    <row r="516" spans="26:26" ht="15.75" customHeight="1" x14ac:dyDescent="0.25">
      <c r="Z516" s="77"/>
    </row>
    <row r="517" spans="26:26" ht="15.75" customHeight="1" x14ac:dyDescent="0.25">
      <c r="Z517" s="77"/>
    </row>
    <row r="518" spans="26:26" ht="15.75" customHeight="1" x14ac:dyDescent="0.25">
      <c r="Z518" s="77"/>
    </row>
    <row r="519" spans="26:26" ht="15.75" customHeight="1" x14ac:dyDescent="0.25">
      <c r="Z519" s="77"/>
    </row>
    <row r="520" spans="26:26" ht="15.75" customHeight="1" x14ac:dyDescent="0.25">
      <c r="Z520" s="77"/>
    </row>
    <row r="521" spans="26:26" ht="15.75" customHeight="1" x14ac:dyDescent="0.25">
      <c r="Z521" s="77"/>
    </row>
    <row r="522" spans="26:26" ht="15.75" customHeight="1" x14ac:dyDescent="0.25">
      <c r="Z522" s="77"/>
    </row>
    <row r="523" spans="26:26" ht="15.75" customHeight="1" x14ac:dyDescent="0.25">
      <c r="Z523" s="77"/>
    </row>
    <row r="524" spans="26:26" ht="15.75" customHeight="1" x14ac:dyDescent="0.25">
      <c r="Z524" s="77"/>
    </row>
    <row r="525" spans="26:26" ht="15.75" customHeight="1" x14ac:dyDescent="0.25">
      <c r="Z525" s="77"/>
    </row>
    <row r="526" spans="26:26" ht="15.75" customHeight="1" x14ac:dyDescent="0.25">
      <c r="Z526" s="77"/>
    </row>
    <row r="527" spans="26:26" ht="15.75" customHeight="1" x14ac:dyDescent="0.25">
      <c r="Z527" s="77"/>
    </row>
    <row r="528" spans="26:26" ht="15.75" customHeight="1" x14ac:dyDescent="0.25">
      <c r="Z528" s="77"/>
    </row>
    <row r="529" spans="26:26" ht="15.75" customHeight="1" x14ac:dyDescent="0.25">
      <c r="Z529" s="77"/>
    </row>
    <row r="530" spans="26:26" ht="15.75" customHeight="1" x14ac:dyDescent="0.25">
      <c r="Z530" s="77"/>
    </row>
    <row r="531" spans="26:26" ht="15.75" customHeight="1" x14ac:dyDescent="0.25">
      <c r="Z531" s="77"/>
    </row>
    <row r="532" spans="26:26" ht="15.75" customHeight="1" x14ac:dyDescent="0.25">
      <c r="Z532" s="77"/>
    </row>
    <row r="533" spans="26:26" ht="15.75" customHeight="1" x14ac:dyDescent="0.25">
      <c r="Z533" s="77"/>
    </row>
    <row r="534" spans="26:26" ht="15.75" customHeight="1" x14ac:dyDescent="0.25">
      <c r="Z534" s="77"/>
    </row>
    <row r="535" spans="26:26" ht="15.75" customHeight="1" x14ac:dyDescent="0.25">
      <c r="Z535" s="77"/>
    </row>
    <row r="536" spans="26:26" ht="15.75" customHeight="1" x14ac:dyDescent="0.25">
      <c r="Z536" s="77"/>
    </row>
    <row r="537" spans="26:26" ht="15.75" customHeight="1" x14ac:dyDescent="0.25">
      <c r="Z537" s="77"/>
    </row>
    <row r="538" spans="26:26" ht="15.75" customHeight="1" x14ac:dyDescent="0.25">
      <c r="Z538" s="77"/>
    </row>
    <row r="539" spans="26:26" ht="15.75" customHeight="1" x14ac:dyDescent="0.25">
      <c r="Z539" s="77"/>
    </row>
    <row r="540" spans="26:26" ht="15.75" customHeight="1" x14ac:dyDescent="0.25">
      <c r="Z540" s="77"/>
    </row>
    <row r="541" spans="26:26" ht="15.75" customHeight="1" x14ac:dyDescent="0.25">
      <c r="Z541" s="77"/>
    </row>
    <row r="542" spans="26:26" ht="15.75" customHeight="1" x14ac:dyDescent="0.25">
      <c r="Z542" s="77"/>
    </row>
    <row r="543" spans="26:26" ht="15.75" customHeight="1" x14ac:dyDescent="0.25">
      <c r="Z543" s="77"/>
    </row>
    <row r="544" spans="26:26" ht="15.75" customHeight="1" x14ac:dyDescent="0.25">
      <c r="Z544" s="77"/>
    </row>
    <row r="545" spans="26:26" ht="15.75" customHeight="1" x14ac:dyDescent="0.25">
      <c r="Z545" s="77"/>
    </row>
    <row r="546" spans="26:26" ht="15.75" customHeight="1" x14ac:dyDescent="0.25">
      <c r="Z546" s="77"/>
    </row>
    <row r="547" spans="26:26" ht="15.75" customHeight="1" x14ac:dyDescent="0.25">
      <c r="Z547" s="77"/>
    </row>
    <row r="548" spans="26:26" ht="15.75" customHeight="1" x14ac:dyDescent="0.25">
      <c r="Z548" s="77"/>
    </row>
    <row r="549" spans="26:26" ht="15.75" customHeight="1" x14ac:dyDescent="0.25">
      <c r="Z549" s="77"/>
    </row>
    <row r="550" spans="26:26" ht="15.75" customHeight="1" x14ac:dyDescent="0.25">
      <c r="Z550" s="77"/>
    </row>
    <row r="551" spans="26:26" ht="15.75" customHeight="1" x14ac:dyDescent="0.25">
      <c r="Z551" s="77"/>
    </row>
    <row r="552" spans="26:26" ht="15.75" customHeight="1" x14ac:dyDescent="0.25">
      <c r="Z552" s="77"/>
    </row>
    <row r="553" spans="26:26" ht="15.75" customHeight="1" x14ac:dyDescent="0.25">
      <c r="Z553" s="77"/>
    </row>
    <row r="554" spans="26:26" ht="15.75" customHeight="1" x14ac:dyDescent="0.25">
      <c r="Z554" s="77"/>
    </row>
    <row r="555" spans="26:26" ht="15.75" customHeight="1" x14ac:dyDescent="0.25">
      <c r="Z555" s="77"/>
    </row>
    <row r="556" spans="26:26" ht="15.75" customHeight="1" x14ac:dyDescent="0.25">
      <c r="Z556" s="77"/>
    </row>
    <row r="557" spans="26:26" ht="15.75" customHeight="1" x14ac:dyDescent="0.25">
      <c r="Z557" s="77"/>
    </row>
    <row r="558" spans="26:26" ht="15.75" customHeight="1" x14ac:dyDescent="0.25">
      <c r="Z558" s="77"/>
    </row>
    <row r="559" spans="26:26" ht="15.75" customHeight="1" x14ac:dyDescent="0.25">
      <c r="Z559" s="77"/>
    </row>
    <row r="560" spans="26:26" ht="15.75" customHeight="1" x14ac:dyDescent="0.25">
      <c r="Z560" s="77"/>
    </row>
    <row r="561" spans="26:26" ht="15.75" customHeight="1" x14ac:dyDescent="0.25">
      <c r="Z561" s="77"/>
    </row>
    <row r="562" spans="26:26" ht="15.75" customHeight="1" x14ac:dyDescent="0.25">
      <c r="Z562" s="77"/>
    </row>
    <row r="563" spans="26:26" ht="15.75" customHeight="1" x14ac:dyDescent="0.25">
      <c r="Z563" s="77"/>
    </row>
    <row r="564" spans="26:26" ht="15.75" customHeight="1" x14ac:dyDescent="0.25">
      <c r="Z564" s="77"/>
    </row>
    <row r="565" spans="26:26" ht="15.75" customHeight="1" x14ac:dyDescent="0.25">
      <c r="Z565" s="77"/>
    </row>
    <row r="566" spans="26:26" ht="15.75" customHeight="1" x14ac:dyDescent="0.25">
      <c r="Z566" s="77"/>
    </row>
    <row r="567" spans="26:26" ht="15.75" customHeight="1" x14ac:dyDescent="0.25">
      <c r="Z567" s="77"/>
    </row>
    <row r="568" spans="26:26" ht="15.75" customHeight="1" x14ac:dyDescent="0.25">
      <c r="Z568" s="77"/>
    </row>
    <row r="569" spans="26:26" ht="15.75" customHeight="1" x14ac:dyDescent="0.25">
      <c r="Z569" s="77"/>
    </row>
    <row r="570" spans="26:26" ht="15.75" customHeight="1" x14ac:dyDescent="0.25">
      <c r="Z570" s="77"/>
    </row>
    <row r="571" spans="26:26" ht="15.75" customHeight="1" x14ac:dyDescent="0.25">
      <c r="Z571" s="77"/>
    </row>
    <row r="572" spans="26:26" ht="15.75" customHeight="1" x14ac:dyDescent="0.25">
      <c r="Z572" s="77"/>
    </row>
    <row r="573" spans="26:26" ht="15.75" customHeight="1" x14ac:dyDescent="0.25">
      <c r="Z573" s="77"/>
    </row>
    <row r="574" spans="26:26" ht="15.75" customHeight="1" x14ac:dyDescent="0.25">
      <c r="Z574" s="77"/>
    </row>
    <row r="575" spans="26:26" ht="15.75" customHeight="1" x14ac:dyDescent="0.25">
      <c r="Z575" s="77"/>
    </row>
    <row r="576" spans="26:26" ht="15.75" customHeight="1" x14ac:dyDescent="0.25">
      <c r="Z576" s="77"/>
    </row>
    <row r="577" spans="26:26" ht="15.75" customHeight="1" x14ac:dyDescent="0.25">
      <c r="Z577" s="77"/>
    </row>
    <row r="578" spans="26:26" ht="15.75" customHeight="1" x14ac:dyDescent="0.25">
      <c r="Z578" s="77"/>
    </row>
    <row r="579" spans="26:26" ht="15.75" customHeight="1" x14ac:dyDescent="0.25">
      <c r="Z579" s="77"/>
    </row>
    <row r="580" spans="26:26" ht="15.75" customHeight="1" x14ac:dyDescent="0.25">
      <c r="Z580" s="77"/>
    </row>
    <row r="581" spans="26:26" ht="15.75" customHeight="1" x14ac:dyDescent="0.25">
      <c r="Z581" s="77"/>
    </row>
    <row r="582" spans="26:26" ht="15.75" customHeight="1" x14ac:dyDescent="0.25">
      <c r="Z582" s="77"/>
    </row>
    <row r="583" spans="26:26" ht="15.75" customHeight="1" x14ac:dyDescent="0.25">
      <c r="Z583" s="77"/>
    </row>
    <row r="584" spans="26:26" ht="15.75" customHeight="1" x14ac:dyDescent="0.25">
      <c r="Z584" s="77"/>
    </row>
    <row r="585" spans="26:26" ht="15.75" customHeight="1" x14ac:dyDescent="0.25">
      <c r="Z585" s="77"/>
    </row>
    <row r="586" spans="26:26" ht="15.75" customHeight="1" x14ac:dyDescent="0.25">
      <c r="Z586" s="77"/>
    </row>
    <row r="587" spans="26:26" ht="15.75" customHeight="1" x14ac:dyDescent="0.25">
      <c r="Z587" s="77"/>
    </row>
    <row r="588" spans="26:26" ht="15.75" customHeight="1" x14ac:dyDescent="0.25">
      <c r="Z588" s="77"/>
    </row>
    <row r="589" spans="26:26" ht="15.75" customHeight="1" x14ac:dyDescent="0.25">
      <c r="Z589" s="77"/>
    </row>
    <row r="590" spans="26:26" ht="15.75" customHeight="1" x14ac:dyDescent="0.25">
      <c r="Z590" s="77"/>
    </row>
    <row r="591" spans="26:26" ht="15.75" customHeight="1" x14ac:dyDescent="0.25">
      <c r="Z591" s="77"/>
    </row>
    <row r="592" spans="26:26" ht="15.75" customHeight="1" x14ac:dyDescent="0.25">
      <c r="Z592" s="77"/>
    </row>
    <row r="593" spans="26:26" ht="15.75" customHeight="1" x14ac:dyDescent="0.25">
      <c r="Z593" s="77"/>
    </row>
    <row r="594" spans="26:26" ht="15.75" customHeight="1" x14ac:dyDescent="0.25">
      <c r="Z594" s="77"/>
    </row>
    <row r="595" spans="26:26" ht="15.75" customHeight="1" x14ac:dyDescent="0.25">
      <c r="Z595" s="77"/>
    </row>
    <row r="596" spans="26:26" ht="15.75" customHeight="1" x14ac:dyDescent="0.25">
      <c r="Z596" s="77"/>
    </row>
    <row r="597" spans="26:26" ht="15.75" customHeight="1" x14ac:dyDescent="0.25">
      <c r="Z597" s="77"/>
    </row>
    <row r="598" spans="26:26" ht="15.75" customHeight="1" x14ac:dyDescent="0.25">
      <c r="Z598" s="77"/>
    </row>
    <row r="599" spans="26:26" ht="15.75" customHeight="1" x14ac:dyDescent="0.25">
      <c r="Z599" s="77"/>
    </row>
    <row r="600" spans="26:26" ht="15.75" customHeight="1" x14ac:dyDescent="0.25">
      <c r="Z600" s="77"/>
    </row>
    <row r="601" spans="26:26" ht="15.75" customHeight="1" x14ac:dyDescent="0.25">
      <c r="Z601" s="77"/>
    </row>
    <row r="602" spans="26:26" ht="15.75" customHeight="1" x14ac:dyDescent="0.25">
      <c r="Z602" s="77"/>
    </row>
    <row r="603" spans="26:26" ht="15.75" customHeight="1" x14ac:dyDescent="0.25">
      <c r="Z603" s="77"/>
    </row>
    <row r="604" spans="26:26" ht="15.75" customHeight="1" x14ac:dyDescent="0.25">
      <c r="Z604" s="77"/>
    </row>
    <row r="605" spans="26:26" ht="15.75" customHeight="1" x14ac:dyDescent="0.25">
      <c r="Z605" s="77"/>
    </row>
    <row r="606" spans="26:26" ht="15.75" customHeight="1" x14ac:dyDescent="0.25">
      <c r="Z606" s="77"/>
    </row>
    <row r="607" spans="26:26" ht="15.75" customHeight="1" x14ac:dyDescent="0.25">
      <c r="Z607" s="77"/>
    </row>
    <row r="608" spans="26:26" ht="15.75" customHeight="1" x14ac:dyDescent="0.25">
      <c r="Z608" s="77"/>
    </row>
    <row r="609" spans="26:26" ht="15.75" customHeight="1" x14ac:dyDescent="0.25">
      <c r="Z609" s="77"/>
    </row>
    <row r="610" spans="26:26" ht="15.75" customHeight="1" x14ac:dyDescent="0.25">
      <c r="Z610" s="77"/>
    </row>
    <row r="611" spans="26:26" ht="15.75" customHeight="1" x14ac:dyDescent="0.25">
      <c r="Z611" s="77"/>
    </row>
    <row r="612" spans="26:26" ht="15.75" customHeight="1" x14ac:dyDescent="0.25">
      <c r="Z612" s="77"/>
    </row>
    <row r="613" spans="26:26" ht="15.75" customHeight="1" x14ac:dyDescent="0.25">
      <c r="Z613" s="77"/>
    </row>
    <row r="614" spans="26:26" ht="15.75" customHeight="1" x14ac:dyDescent="0.25">
      <c r="Z614" s="77"/>
    </row>
    <row r="615" spans="26:26" ht="15.75" customHeight="1" x14ac:dyDescent="0.25">
      <c r="Z615" s="77"/>
    </row>
    <row r="616" spans="26:26" ht="15.75" customHeight="1" x14ac:dyDescent="0.25">
      <c r="Z616" s="77"/>
    </row>
    <row r="617" spans="26:26" ht="15.75" customHeight="1" x14ac:dyDescent="0.25">
      <c r="Z617" s="77"/>
    </row>
    <row r="618" spans="26:26" ht="15.75" customHeight="1" x14ac:dyDescent="0.25">
      <c r="Z618" s="77"/>
    </row>
    <row r="619" spans="26:26" ht="15.75" customHeight="1" x14ac:dyDescent="0.25">
      <c r="Z619" s="77"/>
    </row>
    <row r="620" spans="26:26" ht="15.75" customHeight="1" x14ac:dyDescent="0.25">
      <c r="Z620" s="77"/>
    </row>
    <row r="621" spans="26:26" ht="15.75" customHeight="1" x14ac:dyDescent="0.25">
      <c r="Z621" s="77"/>
    </row>
    <row r="622" spans="26:26" ht="15.75" customHeight="1" x14ac:dyDescent="0.25">
      <c r="Z622" s="77"/>
    </row>
    <row r="623" spans="26:26" ht="15.75" customHeight="1" x14ac:dyDescent="0.25">
      <c r="Z623" s="77"/>
    </row>
    <row r="624" spans="26:26" ht="15.75" customHeight="1" x14ac:dyDescent="0.25">
      <c r="Z624" s="77"/>
    </row>
    <row r="625" spans="26:26" ht="15.75" customHeight="1" x14ac:dyDescent="0.25">
      <c r="Z625" s="77"/>
    </row>
    <row r="626" spans="26:26" ht="15.75" customHeight="1" x14ac:dyDescent="0.25">
      <c r="Z626" s="77"/>
    </row>
    <row r="627" spans="26:26" ht="15.75" customHeight="1" x14ac:dyDescent="0.25">
      <c r="Z627" s="77"/>
    </row>
    <row r="628" spans="26:26" ht="15.75" customHeight="1" x14ac:dyDescent="0.25">
      <c r="Z628" s="77"/>
    </row>
    <row r="629" spans="26:26" ht="15.75" customHeight="1" x14ac:dyDescent="0.25">
      <c r="Z629" s="77"/>
    </row>
    <row r="630" spans="26:26" ht="15.75" customHeight="1" x14ac:dyDescent="0.25">
      <c r="Z630" s="77"/>
    </row>
    <row r="631" spans="26:26" ht="15.75" customHeight="1" x14ac:dyDescent="0.25">
      <c r="Z631" s="77"/>
    </row>
    <row r="632" spans="26:26" ht="15.75" customHeight="1" x14ac:dyDescent="0.25">
      <c r="Z632" s="77"/>
    </row>
    <row r="633" spans="26:26" ht="15.75" customHeight="1" x14ac:dyDescent="0.25">
      <c r="Z633" s="77"/>
    </row>
    <row r="634" spans="26:26" ht="15.75" customHeight="1" x14ac:dyDescent="0.25">
      <c r="Z634" s="77"/>
    </row>
    <row r="635" spans="26:26" ht="15.75" customHeight="1" x14ac:dyDescent="0.25">
      <c r="Z635" s="77"/>
    </row>
    <row r="636" spans="26:26" ht="15.75" customHeight="1" x14ac:dyDescent="0.25">
      <c r="Z636" s="77"/>
    </row>
    <row r="637" spans="26:26" ht="15.75" customHeight="1" x14ac:dyDescent="0.25">
      <c r="Z637" s="77"/>
    </row>
    <row r="638" spans="26:26" ht="15.75" customHeight="1" x14ac:dyDescent="0.25">
      <c r="Z638" s="77"/>
    </row>
    <row r="639" spans="26:26" ht="15.75" customHeight="1" x14ac:dyDescent="0.25">
      <c r="Z639" s="77"/>
    </row>
    <row r="640" spans="26:26" ht="15.75" customHeight="1" x14ac:dyDescent="0.25">
      <c r="Z640" s="77"/>
    </row>
    <row r="641" spans="26:26" ht="15.75" customHeight="1" x14ac:dyDescent="0.25">
      <c r="Z641" s="77"/>
    </row>
    <row r="642" spans="26:26" ht="15.75" customHeight="1" x14ac:dyDescent="0.25">
      <c r="Z642" s="77"/>
    </row>
    <row r="643" spans="26:26" ht="15.75" customHeight="1" x14ac:dyDescent="0.25">
      <c r="Z643" s="77"/>
    </row>
    <row r="644" spans="26:26" ht="15.75" customHeight="1" x14ac:dyDescent="0.25">
      <c r="Z644" s="77"/>
    </row>
    <row r="645" spans="26:26" ht="15.75" customHeight="1" x14ac:dyDescent="0.25">
      <c r="Z645" s="77"/>
    </row>
    <row r="646" spans="26:26" ht="15.75" customHeight="1" x14ac:dyDescent="0.25">
      <c r="Z646" s="77"/>
    </row>
    <row r="647" spans="26:26" ht="15.75" customHeight="1" x14ac:dyDescent="0.25">
      <c r="Z647" s="77"/>
    </row>
    <row r="648" spans="26:26" ht="15.75" customHeight="1" x14ac:dyDescent="0.25">
      <c r="Z648" s="77"/>
    </row>
    <row r="649" spans="26:26" ht="15.75" customHeight="1" x14ac:dyDescent="0.25">
      <c r="Z649" s="77"/>
    </row>
    <row r="650" spans="26:26" ht="15.75" customHeight="1" x14ac:dyDescent="0.25">
      <c r="Z650" s="77"/>
    </row>
    <row r="651" spans="26:26" ht="15.75" customHeight="1" x14ac:dyDescent="0.25">
      <c r="Z651" s="77"/>
    </row>
    <row r="652" spans="26:26" ht="15.75" customHeight="1" x14ac:dyDescent="0.25">
      <c r="Z652" s="77"/>
    </row>
    <row r="653" spans="26:26" ht="15.75" customHeight="1" x14ac:dyDescent="0.25">
      <c r="Z653" s="77"/>
    </row>
    <row r="654" spans="26:26" ht="15.75" customHeight="1" x14ac:dyDescent="0.25">
      <c r="Z654" s="77"/>
    </row>
    <row r="655" spans="26:26" ht="15.75" customHeight="1" x14ac:dyDescent="0.25">
      <c r="Z655" s="77"/>
    </row>
    <row r="656" spans="26:26" ht="15.75" customHeight="1" x14ac:dyDescent="0.25">
      <c r="Z656" s="77"/>
    </row>
    <row r="657" spans="26:26" ht="15.75" customHeight="1" x14ac:dyDescent="0.25">
      <c r="Z657" s="77"/>
    </row>
    <row r="658" spans="26:26" ht="15.75" customHeight="1" x14ac:dyDescent="0.25">
      <c r="Z658" s="77"/>
    </row>
    <row r="659" spans="26:26" ht="15.75" customHeight="1" x14ac:dyDescent="0.25">
      <c r="Z659" s="77"/>
    </row>
    <row r="660" spans="26:26" ht="15.75" customHeight="1" x14ac:dyDescent="0.25">
      <c r="Z660" s="77"/>
    </row>
    <row r="661" spans="26:26" ht="15.75" customHeight="1" x14ac:dyDescent="0.25">
      <c r="Z661" s="77"/>
    </row>
    <row r="662" spans="26:26" ht="15.75" customHeight="1" x14ac:dyDescent="0.25">
      <c r="Z662" s="77"/>
    </row>
    <row r="663" spans="26:26" ht="15.75" customHeight="1" x14ac:dyDescent="0.25">
      <c r="Z663" s="77"/>
    </row>
    <row r="664" spans="26:26" ht="15.75" customHeight="1" x14ac:dyDescent="0.25">
      <c r="Z664" s="77"/>
    </row>
    <row r="665" spans="26:26" ht="15.75" customHeight="1" x14ac:dyDescent="0.25">
      <c r="Z665" s="77"/>
    </row>
    <row r="666" spans="26:26" ht="15.75" customHeight="1" x14ac:dyDescent="0.25">
      <c r="Z666" s="77"/>
    </row>
    <row r="667" spans="26:26" ht="15.75" customHeight="1" x14ac:dyDescent="0.25">
      <c r="Z667" s="77"/>
    </row>
    <row r="668" spans="26:26" ht="15.75" customHeight="1" x14ac:dyDescent="0.25">
      <c r="Z668" s="77"/>
    </row>
    <row r="669" spans="26:26" ht="15.75" customHeight="1" x14ac:dyDescent="0.25">
      <c r="Z669" s="77"/>
    </row>
    <row r="670" spans="26:26" ht="15.75" customHeight="1" x14ac:dyDescent="0.25">
      <c r="Z670" s="77"/>
    </row>
    <row r="671" spans="26:26" ht="15.75" customHeight="1" x14ac:dyDescent="0.25">
      <c r="Z671" s="77"/>
    </row>
    <row r="672" spans="26:26" ht="15.75" customHeight="1" x14ac:dyDescent="0.25">
      <c r="Z672" s="77"/>
    </row>
    <row r="673" spans="26:26" ht="15.75" customHeight="1" x14ac:dyDescent="0.25">
      <c r="Z673" s="77"/>
    </row>
    <row r="674" spans="26:26" ht="15.75" customHeight="1" x14ac:dyDescent="0.25">
      <c r="Z674" s="77"/>
    </row>
    <row r="675" spans="26:26" ht="15.75" customHeight="1" x14ac:dyDescent="0.25">
      <c r="Z675" s="77"/>
    </row>
    <row r="676" spans="26:26" ht="15.75" customHeight="1" x14ac:dyDescent="0.25">
      <c r="Z676" s="77"/>
    </row>
    <row r="677" spans="26:26" ht="15.75" customHeight="1" x14ac:dyDescent="0.25">
      <c r="Z677" s="77"/>
    </row>
    <row r="678" spans="26:26" ht="15.75" customHeight="1" x14ac:dyDescent="0.25">
      <c r="Z678" s="77"/>
    </row>
    <row r="679" spans="26:26" ht="15.75" customHeight="1" x14ac:dyDescent="0.25">
      <c r="Z679" s="77"/>
    </row>
    <row r="680" spans="26:26" ht="15.75" customHeight="1" x14ac:dyDescent="0.25">
      <c r="Z680" s="77"/>
    </row>
    <row r="681" spans="26:26" ht="15.75" customHeight="1" x14ac:dyDescent="0.25">
      <c r="Z681" s="77"/>
    </row>
    <row r="682" spans="26:26" ht="15.75" customHeight="1" x14ac:dyDescent="0.25">
      <c r="Z682" s="77"/>
    </row>
    <row r="683" spans="26:26" ht="15.75" customHeight="1" x14ac:dyDescent="0.25">
      <c r="Z683" s="77"/>
    </row>
    <row r="684" spans="26:26" ht="15.75" customHeight="1" x14ac:dyDescent="0.25">
      <c r="Z684" s="77"/>
    </row>
    <row r="685" spans="26:26" ht="15.75" customHeight="1" x14ac:dyDescent="0.25">
      <c r="Z685" s="77"/>
    </row>
    <row r="686" spans="26:26" ht="15.75" customHeight="1" x14ac:dyDescent="0.25">
      <c r="Z686" s="77"/>
    </row>
    <row r="687" spans="26:26" ht="15.75" customHeight="1" x14ac:dyDescent="0.25">
      <c r="Z687" s="77"/>
    </row>
    <row r="688" spans="26:26" ht="15.75" customHeight="1" x14ac:dyDescent="0.25">
      <c r="Z688" s="77"/>
    </row>
    <row r="689" spans="26:26" ht="15.75" customHeight="1" x14ac:dyDescent="0.25">
      <c r="Z689" s="77"/>
    </row>
    <row r="690" spans="26:26" ht="15.75" customHeight="1" x14ac:dyDescent="0.25">
      <c r="Z690" s="77"/>
    </row>
    <row r="691" spans="26:26" ht="15.75" customHeight="1" x14ac:dyDescent="0.25">
      <c r="Z691" s="77"/>
    </row>
    <row r="692" spans="26:26" ht="15.75" customHeight="1" x14ac:dyDescent="0.25">
      <c r="Z692" s="77"/>
    </row>
    <row r="693" spans="26:26" ht="15.75" customHeight="1" x14ac:dyDescent="0.25">
      <c r="Z693" s="77"/>
    </row>
    <row r="694" spans="26:26" ht="15.75" customHeight="1" x14ac:dyDescent="0.25">
      <c r="Z694" s="77"/>
    </row>
    <row r="695" spans="26:26" ht="15.75" customHeight="1" x14ac:dyDescent="0.25">
      <c r="Z695" s="77"/>
    </row>
    <row r="696" spans="26:26" ht="15.75" customHeight="1" x14ac:dyDescent="0.25">
      <c r="Z696" s="77"/>
    </row>
    <row r="697" spans="26:26" ht="15.75" customHeight="1" x14ac:dyDescent="0.25">
      <c r="Z697" s="77"/>
    </row>
    <row r="698" spans="26:26" ht="15.75" customHeight="1" x14ac:dyDescent="0.25">
      <c r="Z698" s="77"/>
    </row>
    <row r="699" spans="26:26" ht="15.75" customHeight="1" x14ac:dyDescent="0.25">
      <c r="Z699" s="77"/>
    </row>
    <row r="700" spans="26:26" ht="15.75" customHeight="1" x14ac:dyDescent="0.25">
      <c r="Z700" s="77"/>
    </row>
    <row r="701" spans="26:26" ht="15.75" customHeight="1" x14ac:dyDescent="0.25">
      <c r="Z701" s="77"/>
    </row>
    <row r="702" spans="26:26" ht="15.75" customHeight="1" x14ac:dyDescent="0.25">
      <c r="Z702" s="77"/>
    </row>
    <row r="703" spans="26:26" ht="15.75" customHeight="1" x14ac:dyDescent="0.25">
      <c r="Z703" s="77"/>
    </row>
    <row r="704" spans="26:26" ht="15.75" customHeight="1" x14ac:dyDescent="0.25">
      <c r="Z704" s="77"/>
    </row>
    <row r="705" spans="26:26" ht="15.75" customHeight="1" x14ac:dyDescent="0.25">
      <c r="Z705" s="77"/>
    </row>
    <row r="706" spans="26:26" ht="15.75" customHeight="1" x14ac:dyDescent="0.25">
      <c r="Z706" s="77"/>
    </row>
    <row r="707" spans="26:26" ht="15.75" customHeight="1" x14ac:dyDescent="0.25">
      <c r="Z707" s="77"/>
    </row>
    <row r="708" spans="26:26" ht="15.75" customHeight="1" x14ac:dyDescent="0.25">
      <c r="Z708" s="77"/>
    </row>
    <row r="709" spans="26:26" ht="15.75" customHeight="1" x14ac:dyDescent="0.25">
      <c r="Z709" s="77"/>
    </row>
    <row r="710" spans="26:26" ht="15.75" customHeight="1" x14ac:dyDescent="0.25">
      <c r="Z710" s="77"/>
    </row>
    <row r="711" spans="26:26" ht="15.75" customHeight="1" x14ac:dyDescent="0.25">
      <c r="Z711" s="77"/>
    </row>
    <row r="712" spans="26:26" ht="15.75" customHeight="1" x14ac:dyDescent="0.25">
      <c r="Z712" s="77"/>
    </row>
    <row r="713" spans="26:26" ht="15.75" customHeight="1" x14ac:dyDescent="0.25">
      <c r="Z713" s="77"/>
    </row>
    <row r="714" spans="26:26" ht="15.75" customHeight="1" x14ac:dyDescent="0.25">
      <c r="Z714" s="77"/>
    </row>
    <row r="715" spans="26:26" ht="15.75" customHeight="1" x14ac:dyDescent="0.25">
      <c r="Z715" s="77"/>
    </row>
    <row r="716" spans="26:26" ht="15.75" customHeight="1" x14ac:dyDescent="0.25">
      <c r="Z716" s="77"/>
    </row>
    <row r="717" spans="26:26" ht="15.75" customHeight="1" x14ac:dyDescent="0.25">
      <c r="Z717" s="77"/>
    </row>
    <row r="718" spans="26:26" ht="15.75" customHeight="1" x14ac:dyDescent="0.25">
      <c r="Z718" s="77"/>
    </row>
    <row r="719" spans="26:26" ht="15.75" customHeight="1" x14ac:dyDescent="0.25">
      <c r="Z719" s="77"/>
    </row>
    <row r="720" spans="26:26" ht="15.75" customHeight="1" x14ac:dyDescent="0.25">
      <c r="Z720" s="77"/>
    </row>
    <row r="721" spans="26:26" ht="15.75" customHeight="1" x14ac:dyDescent="0.25">
      <c r="Z721" s="77"/>
    </row>
    <row r="722" spans="26:26" ht="15.75" customHeight="1" x14ac:dyDescent="0.25">
      <c r="Z722" s="77"/>
    </row>
    <row r="723" spans="26:26" ht="15.75" customHeight="1" x14ac:dyDescent="0.25">
      <c r="Z723" s="77"/>
    </row>
    <row r="724" spans="26:26" ht="15.75" customHeight="1" x14ac:dyDescent="0.25">
      <c r="Z724" s="77"/>
    </row>
    <row r="725" spans="26:26" ht="15.75" customHeight="1" x14ac:dyDescent="0.25">
      <c r="Z725" s="77"/>
    </row>
    <row r="726" spans="26:26" ht="15.75" customHeight="1" x14ac:dyDescent="0.25">
      <c r="Z726" s="77"/>
    </row>
    <row r="727" spans="26:26" ht="15.75" customHeight="1" x14ac:dyDescent="0.25">
      <c r="Z727" s="77"/>
    </row>
    <row r="728" spans="26:26" ht="15.75" customHeight="1" x14ac:dyDescent="0.25">
      <c r="Z728" s="77"/>
    </row>
    <row r="729" spans="26:26" ht="15.75" customHeight="1" x14ac:dyDescent="0.25">
      <c r="Z729" s="77"/>
    </row>
    <row r="730" spans="26:26" ht="15.75" customHeight="1" x14ac:dyDescent="0.25">
      <c r="Z730" s="77"/>
    </row>
    <row r="731" spans="26:26" ht="15.75" customHeight="1" x14ac:dyDescent="0.25">
      <c r="Z731" s="77"/>
    </row>
    <row r="732" spans="26:26" ht="15.75" customHeight="1" x14ac:dyDescent="0.25">
      <c r="Z732" s="77"/>
    </row>
    <row r="733" spans="26:26" ht="15.75" customHeight="1" x14ac:dyDescent="0.25">
      <c r="Z733" s="77"/>
    </row>
    <row r="734" spans="26:26" ht="15.75" customHeight="1" x14ac:dyDescent="0.25">
      <c r="Z734" s="77"/>
    </row>
    <row r="735" spans="26:26" ht="15.75" customHeight="1" x14ac:dyDescent="0.25">
      <c r="Z735" s="77"/>
    </row>
    <row r="736" spans="26:26" ht="15.75" customHeight="1" x14ac:dyDescent="0.25">
      <c r="Z736" s="77"/>
    </row>
    <row r="737" spans="26:26" ht="15.75" customHeight="1" x14ac:dyDescent="0.25">
      <c r="Z737" s="77"/>
    </row>
    <row r="738" spans="26:26" ht="15.75" customHeight="1" x14ac:dyDescent="0.25">
      <c r="Z738" s="77"/>
    </row>
    <row r="739" spans="26:26" ht="15.75" customHeight="1" x14ac:dyDescent="0.25">
      <c r="Z739" s="77"/>
    </row>
    <row r="740" spans="26:26" ht="15.75" customHeight="1" x14ac:dyDescent="0.25">
      <c r="Z740" s="77"/>
    </row>
    <row r="741" spans="26:26" ht="15.75" customHeight="1" x14ac:dyDescent="0.25">
      <c r="Z741" s="77"/>
    </row>
    <row r="742" spans="26:26" ht="15.75" customHeight="1" x14ac:dyDescent="0.25">
      <c r="Z742" s="77"/>
    </row>
    <row r="743" spans="26:26" ht="15.75" customHeight="1" x14ac:dyDescent="0.25">
      <c r="Z743" s="77"/>
    </row>
    <row r="744" spans="26:26" ht="15.75" customHeight="1" x14ac:dyDescent="0.25">
      <c r="Z744" s="77"/>
    </row>
    <row r="745" spans="26:26" ht="15.75" customHeight="1" x14ac:dyDescent="0.25">
      <c r="Z745" s="77"/>
    </row>
    <row r="746" spans="26:26" ht="15.75" customHeight="1" x14ac:dyDescent="0.25">
      <c r="Z746" s="77"/>
    </row>
    <row r="747" spans="26:26" ht="15.75" customHeight="1" x14ac:dyDescent="0.25">
      <c r="Z747" s="77"/>
    </row>
    <row r="748" spans="26:26" ht="15.75" customHeight="1" x14ac:dyDescent="0.25">
      <c r="Z748" s="77"/>
    </row>
    <row r="749" spans="26:26" ht="15.75" customHeight="1" x14ac:dyDescent="0.25">
      <c r="Z749" s="77"/>
    </row>
    <row r="750" spans="26:26" ht="15.75" customHeight="1" x14ac:dyDescent="0.25">
      <c r="Z750" s="77"/>
    </row>
    <row r="751" spans="26:26" ht="15.75" customHeight="1" x14ac:dyDescent="0.25">
      <c r="Z751" s="77"/>
    </row>
    <row r="752" spans="26:26" ht="15.75" customHeight="1" x14ac:dyDescent="0.25">
      <c r="Z752" s="77"/>
    </row>
    <row r="753" spans="26:26" ht="15.75" customHeight="1" x14ac:dyDescent="0.25">
      <c r="Z753" s="77"/>
    </row>
    <row r="754" spans="26:26" ht="15.75" customHeight="1" x14ac:dyDescent="0.25">
      <c r="Z754" s="77"/>
    </row>
    <row r="755" spans="26:26" ht="15.75" customHeight="1" x14ac:dyDescent="0.25">
      <c r="Z755" s="77"/>
    </row>
    <row r="756" spans="26:26" ht="15.75" customHeight="1" x14ac:dyDescent="0.25">
      <c r="Z756" s="77"/>
    </row>
    <row r="757" spans="26:26" ht="15.75" customHeight="1" x14ac:dyDescent="0.25">
      <c r="Z757" s="77"/>
    </row>
    <row r="758" spans="26:26" ht="15.75" customHeight="1" x14ac:dyDescent="0.25">
      <c r="Z758" s="77"/>
    </row>
    <row r="759" spans="26:26" ht="15.75" customHeight="1" x14ac:dyDescent="0.25">
      <c r="Z759" s="77"/>
    </row>
    <row r="760" spans="26:26" ht="15.75" customHeight="1" x14ac:dyDescent="0.25">
      <c r="Z760" s="77"/>
    </row>
    <row r="761" spans="26:26" ht="15.75" customHeight="1" x14ac:dyDescent="0.25">
      <c r="Z761" s="77"/>
    </row>
    <row r="762" spans="26:26" ht="15.75" customHeight="1" x14ac:dyDescent="0.25">
      <c r="Z762" s="77"/>
    </row>
    <row r="763" spans="26:26" ht="15.75" customHeight="1" x14ac:dyDescent="0.25">
      <c r="Z763" s="77"/>
    </row>
    <row r="764" spans="26:26" ht="15.75" customHeight="1" x14ac:dyDescent="0.25">
      <c r="Z764" s="77"/>
    </row>
    <row r="765" spans="26:26" ht="15.75" customHeight="1" x14ac:dyDescent="0.25">
      <c r="Z765" s="77"/>
    </row>
    <row r="766" spans="26:26" ht="15.75" customHeight="1" x14ac:dyDescent="0.25">
      <c r="Z766" s="77"/>
    </row>
    <row r="767" spans="26:26" ht="15.75" customHeight="1" x14ac:dyDescent="0.25">
      <c r="Z767" s="77"/>
    </row>
    <row r="768" spans="26:26" ht="15.75" customHeight="1" x14ac:dyDescent="0.25">
      <c r="Z768" s="77"/>
    </row>
    <row r="769" spans="26:26" ht="15.75" customHeight="1" x14ac:dyDescent="0.25">
      <c r="Z769" s="77"/>
    </row>
    <row r="770" spans="26:26" ht="15.75" customHeight="1" x14ac:dyDescent="0.25">
      <c r="Z770" s="77"/>
    </row>
    <row r="771" spans="26:26" ht="15.75" customHeight="1" x14ac:dyDescent="0.25">
      <c r="Z771" s="77"/>
    </row>
    <row r="772" spans="26:26" ht="15.75" customHeight="1" x14ac:dyDescent="0.25">
      <c r="Z772" s="77"/>
    </row>
    <row r="773" spans="26:26" ht="15.75" customHeight="1" x14ac:dyDescent="0.25">
      <c r="Z773" s="77"/>
    </row>
    <row r="774" spans="26:26" ht="15.75" customHeight="1" x14ac:dyDescent="0.25">
      <c r="Z774" s="77"/>
    </row>
    <row r="775" spans="26:26" ht="15.75" customHeight="1" x14ac:dyDescent="0.25">
      <c r="Z775" s="77"/>
    </row>
    <row r="776" spans="26:26" ht="15.75" customHeight="1" x14ac:dyDescent="0.25">
      <c r="Z776" s="77"/>
    </row>
    <row r="777" spans="26:26" ht="15.75" customHeight="1" x14ac:dyDescent="0.25">
      <c r="Z777" s="77"/>
    </row>
    <row r="778" spans="26:26" ht="15.75" customHeight="1" x14ac:dyDescent="0.25">
      <c r="Z778" s="77"/>
    </row>
    <row r="779" spans="26:26" ht="15.75" customHeight="1" x14ac:dyDescent="0.25">
      <c r="Z779" s="77"/>
    </row>
    <row r="780" spans="26:26" ht="15.75" customHeight="1" x14ac:dyDescent="0.25">
      <c r="Z780" s="77"/>
    </row>
    <row r="781" spans="26:26" ht="15.75" customHeight="1" x14ac:dyDescent="0.25">
      <c r="Z781" s="77"/>
    </row>
    <row r="782" spans="26:26" ht="15.75" customHeight="1" x14ac:dyDescent="0.25">
      <c r="Z782" s="77"/>
    </row>
    <row r="783" spans="26:26" ht="15.75" customHeight="1" x14ac:dyDescent="0.25">
      <c r="Z783" s="77"/>
    </row>
    <row r="784" spans="26:26" ht="15.75" customHeight="1" x14ac:dyDescent="0.25">
      <c r="Z784" s="77"/>
    </row>
    <row r="785" spans="26:26" ht="15.75" customHeight="1" x14ac:dyDescent="0.25">
      <c r="Z785" s="77"/>
    </row>
    <row r="786" spans="26:26" ht="15.75" customHeight="1" x14ac:dyDescent="0.25">
      <c r="Z786" s="77"/>
    </row>
    <row r="787" spans="26:26" ht="15.75" customHeight="1" x14ac:dyDescent="0.25">
      <c r="Z787" s="77"/>
    </row>
    <row r="788" spans="26:26" ht="15.75" customHeight="1" x14ac:dyDescent="0.25">
      <c r="Z788" s="77"/>
    </row>
    <row r="789" spans="26:26" ht="15.75" customHeight="1" x14ac:dyDescent="0.25">
      <c r="Z789" s="77"/>
    </row>
    <row r="790" spans="26:26" ht="15.75" customHeight="1" x14ac:dyDescent="0.25">
      <c r="Z790" s="77"/>
    </row>
    <row r="791" spans="26:26" ht="15.75" customHeight="1" x14ac:dyDescent="0.25">
      <c r="Z791" s="77"/>
    </row>
    <row r="792" spans="26:26" ht="15.75" customHeight="1" x14ac:dyDescent="0.25">
      <c r="Z792" s="77"/>
    </row>
    <row r="793" spans="26:26" ht="15.75" customHeight="1" x14ac:dyDescent="0.25">
      <c r="Z793" s="77"/>
    </row>
    <row r="794" spans="26:26" ht="15.75" customHeight="1" x14ac:dyDescent="0.25">
      <c r="Z794" s="77"/>
    </row>
    <row r="795" spans="26:26" ht="15.75" customHeight="1" x14ac:dyDescent="0.25">
      <c r="Z795" s="77"/>
    </row>
    <row r="796" spans="26:26" ht="15.75" customHeight="1" x14ac:dyDescent="0.25">
      <c r="Z796" s="77"/>
    </row>
    <row r="797" spans="26:26" ht="15.75" customHeight="1" x14ac:dyDescent="0.25">
      <c r="Z797" s="77"/>
    </row>
    <row r="798" spans="26:26" ht="15.75" customHeight="1" x14ac:dyDescent="0.25">
      <c r="Z798" s="77"/>
    </row>
    <row r="799" spans="26:26" ht="15.75" customHeight="1" x14ac:dyDescent="0.25">
      <c r="Z799" s="77"/>
    </row>
    <row r="800" spans="26:26" ht="15.75" customHeight="1" x14ac:dyDescent="0.25">
      <c r="Z800" s="77"/>
    </row>
    <row r="801" spans="26:26" ht="15.75" customHeight="1" x14ac:dyDescent="0.25">
      <c r="Z801" s="77"/>
    </row>
    <row r="802" spans="26:26" ht="15.75" customHeight="1" x14ac:dyDescent="0.25">
      <c r="Z802" s="77"/>
    </row>
    <row r="803" spans="26:26" ht="15.75" customHeight="1" x14ac:dyDescent="0.25">
      <c r="Z803" s="77"/>
    </row>
    <row r="804" spans="26:26" ht="15.75" customHeight="1" x14ac:dyDescent="0.25">
      <c r="Z804" s="77"/>
    </row>
    <row r="805" spans="26:26" ht="15.75" customHeight="1" x14ac:dyDescent="0.25">
      <c r="Z805" s="77"/>
    </row>
    <row r="806" spans="26:26" ht="15.75" customHeight="1" x14ac:dyDescent="0.25">
      <c r="Z806" s="77"/>
    </row>
    <row r="807" spans="26:26" ht="15.75" customHeight="1" x14ac:dyDescent="0.25">
      <c r="Z807" s="77"/>
    </row>
    <row r="808" spans="26:26" ht="15.75" customHeight="1" x14ac:dyDescent="0.25">
      <c r="Z808" s="77"/>
    </row>
    <row r="809" spans="26:26" ht="15.75" customHeight="1" x14ac:dyDescent="0.25">
      <c r="Z809" s="77"/>
    </row>
    <row r="810" spans="26:26" ht="15.75" customHeight="1" x14ac:dyDescent="0.25">
      <c r="Z810" s="77"/>
    </row>
    <row r="811" spans="26:26" ht="15.75" customHeight="1" x14ac:dyDescent="0.25">
      <c r="Z811" s="77"/>
    </row>
    <row r="812" spans="26:26" ht="15.75" customHeight="1" x14ac:dyDescent="0.25">
      <c r="Z812" s="77"/>
    </row>
    <row r="813" spans="26:26" ht="15.75" customHeight="1" x14ac:dyDescent="0.25">
      <c r="Z813" s="77"/>
    </row>
    <row r="814" spans="26:26" ht="15.75" customHeight="1" x14ac:dyDescent="0.25">
      <c r="Z814" s="77"/>
    </row>
    <row r="815" spans="26:26" ht="15.75" customHeight="1" x14ac:dyDescent="0.25">
      <c r="Z815" s="77"/>
    </row>
    <row r="816" spans="26:26" ht="15.75" customHeight="1" x14ac:dyDescent="0.25">
      <c r="Z816" s="77"/>
    </row>
    <row r="817" spans="26:26" ht="15.75" customHeight="1" x14ac:dyDescent="0.25">
      <c r="Z817" s="77"/>
    </row>
    <row r="818" spans="26:26" ht="15.75" customHeight="1" x14ac:dyDescent="0.25">
      <c r="Z818" s="77"/>
    </row>
    <row r="819" spans="26:26" ht="15.75" customHeight="1" x14ac:dyDescent="0.25">
      <c r="Z819" s="77"/>
    </row>
    <row r="820" spans="26:26" ht="15.75" customHeight="1" x14ac:dyDescent="0.25">
      <c r="Z820" s="77"/>
    </row>
    <row r="821" spans="26:26" ht="15.75" customHeight="1" x14ac:dyDescent="0.25">
      <c r="Z821" s="77"/>
    </row>
    <row r="822" spans="26:26" ht="15.75" customHeight="1" x14ac:dyDescent="0.25">
      <c r="Z822" s="77"/>
    </row>
    <row r="823" spans="26:26" ht="15.75" customHeight="1" x14ac:dyDescent="0.25">
      <c r="Z823" s="77"/>
    </row>
    <row r="824" spans="26:26" ht="15.75" customHeight="1" x14ac:dyDescent="0.25">
      <c r="Z824" s="77"/>
    </row>
    <row r="825" spans="26:26" ht="15.75" customHeight="1" x14ac:dyDescent="0.25">
      <c r="Z825" s="77"/>
    </row>
    <row r="826" spans="26:26" ht="15.75" customHeight="1" x14ac:dyDescent="0.25">
      <c r="Z826" s="77"/>
    </row>
    <row r="827" spans="26:26" ht="15.75" customHeight="1" x14ac:dyDescent="0.25">
      <c r="Z827" s="77"/>
    </row>
    <row r="828" spans="26:26" ht="15.75" customHeight="1" x14ac:dyDescent="0.25">
      <c r="Z828" s="77"/>
    </row>
    <row r="829" spans="26:26" ht="15.75" customHeight="1" x14ac:dyDescent="0.25">
      <c r="Z829" s="77"/>
    </row>
    <row r="830" spans="26:26" ht="15.75" customHeight="1" x14ac:dyDescent="0.25">
      <c r="Z830" s="77"/>
    </row>
    <row r="831" spans="26:26" ht="15.75" customHeight="1" x14ac:dyDescent="0.25">
      <c r="Z831" s="77"/>
    </row>
    <row r="832" spans="26:26" ht="15.75" customHeight="1" x14ac:dyDescent="0.25">
      <c r="Z832" s="77"/>
    </row>
    <row r="833" spans="26:26" ht="15.75" customHeight="1" x14ac:dyDescent="0.25">
      <c r="Z833" s="77"/>
    </row>
    <row r="834" spans="26:26" ht="15.75" customHeight="1" x14ac:dyDescent="0.25">
      <c r="Z834" s="77"/>
    </row>
    <row r="835" spans="26:26" ht="15.75" customHeight="1" x14ac:dyDescent="0.25">
      <c r="Z835" s="77"/>
    </row>
    <row r="836" spans="26:26" ht="15.75" customHeight="1" x14ac:dyDescent="0.25">
      <c r="Z836" s="77"/>
    </row>
    <row r="837" spans="26:26" ht="15.75" customHeight="1" x14ac:dyDescent="0.25">
      <c r="Z837" s="77"/>
    </row>
    <row r="838" spans="26:26" ht="15.75" customHeight="1" x14ac:dyDescent="0.25">
      <c r="Z838" s="77"/>
    </row>
    <row r="839" spans="26:26" ht="15.75" customHeight="1" x14ac:dyDescent="0.25">
      <c r="Z839" s="77"/>
    </row>
    <row r="840" spans="26:26" ht="15.75" customHeight="1" x14ac:dyDescent="0.25">
      <c r="Z840" s="77"/>
    </row>
    <row r="841" spans="26:26" ht="15.75" customHeight="1" x14ac:dyDescent="0.25">
      <c r="Z841" s="77"/>
    </row>
    <row r="842" spans="26:26" ht="15.75" customHeight="1" x14ac:dyDescent="0.25">
      <c r="Z842" s="77"/>
    </row>
    <row r="843" spans="26:26" ht="15.75" customHeight="1" x14ac:dyDescent="0.25">
      <c r="Z843" s="77"/>
    </row>
    <row r="844" spans="26:26" ht="15.75" customHeight="1" x14ac:dyDescent="0.25">
      <c r="Z844" s="77"/>
    </row>
    <row r="845" spans="26:26" ht="15.75" customHeight="1" x14ac:dyDescent="0.25">
      <c r="Z845" s="77"/>
    </row>
    <row r="846" spans="26:26" ht="15.75" customHeight="1" x14ac:dyDescent="0.25">
      <c r="Z846" s="77"/>
    </row>
    <row r="847" spans="26:26" ht="15.75" customHeight="1" x14ac:dyDescent="0.25">
      <c r="Z847" s="77"/>
    </row>
    <row r="848" spans="26:26" ht="15.75" customHeight="1" x14ac:dyDescent="0.25">
      <c r="Z848" s="77"/>
    </row>
    <row r="849" spans="26:26" ht="15.75" customHeight="1" x14ac:dyDescent="0.25">
      <c r="Z849" s="77"/>
    </row>
    <row r="850" spans="26:26" ht="15.75" customHeight="1" x14ac:dyDescent="0.25">
      <c r="Z850" s="77"/>
    </row>
    <row r="851" spans="26:26" ht="15.75" customHeight="1" x14ac:dyDescent="0.25">
      <c r="Z851" s="77"/>
    </row>
    <row r="852" spans="26:26" ht="15.75" customHeight="1" x14ac:dyDescent="0.25">
      <c r="Z852" s="77"/>
    </row>
    <row r="853" spans="26:26" ht="15.75" customHeight="1" x14ac:dyDescent="0.25">
      <c r="Z853" s="77"/>
    </row>
    <row r="854" spans="26:26" ht="15.75" customHeight="1" x14ac:dyDescent="0.25">
      <c r="Z854" s="77"/>
    </row>
    <row r="855" spans="26:26" ht="15.75" customHeight="1" x14ac:dyDescent="0.25">
      <c r="Z855" s="77"/>
    </row>
    <row r="856" spans="26:26" ht="15.75" customHeight="1" x14ac:dyDescent="0.25">
      <c r="Z856" s="77"/>
    </row>
    <row r="857" spans="26:26" ht="15.75" customHeight="1" x14ac:dyDescent="0.25">
      <c r="Z857" s="77"/>
    </row>
    <row r="858" spans="26:26" ht="15.75" customHeight="1" x14ac:dyDescent="0.25">
      <c r="Z858" s="77"/>
    </row>
    <row r="859" spans="26:26" ht="15.75" customHeight="1" x14ac:dyDescent="0.25">
      <c r="Z859" s="77"/>
    </row>
    <row r="860" spans="26:26" ht="15.75" customHeight="1" x14ac:dyDescent="0.25">
      <c r="Z860" s="77"/>
    </row>
    <row r="861" spans="26:26" ht="15.75" customHeight="1" x14ac:dyDescent="0.25">
      <c r="Z861" s="77"/>
    </row>
    <row r="862" spans="26:26" ht="15.75" customHeight="1" x14ac:dyDescent="0.25">
      <c r="Z862" s="77"/>
    </row>
    <row r="863" spans="26:26" ht="15.75" customHeight="1" x14ac:dyDescent="0.25">
      <c r="Z863" s="77"/>
    </row>
    <row r="864" spans="26:26" ht="15.75" customHeight="1" x14ac:dyDescent="0.25">
      <c r="Z864" s="77"/>
    </row>
    <row r="865" spans="26:26" ht="15.75" customHeight="1" x14ac:dyDescent="0.25">
      <c r="Z865" s="77"/>
    </row>
    <row r="866" spans="26:26" ht="15.75" customHeight="1" x14ac:dyDescent="0.25">
      <c r="Z866" s="77"/>
    </row>
    <row r="867" spans="26:26" ht="15.75" customHeight="1" x14ac:dyDescent="0.25">
      <c r="Z867" s="77"/>
    </row>
    <row r="868" spans="26:26" ht="15.75" customHeight="1" x14ac:dyDescent="0.25">
      <c r="Z868" s="77"/>
    </row>
    <row r="869" spans="26:26" ht="15.75" customHeight="1" x14ac:dyDescent="0.25">
      <c r="Z869" s="77"/>
    </row>
    <row r="870" spans="26:26" ht="15.75" customHeight="1" x14ac:dyDescent="0.25">
      <c r="Z870" s="77"/>
    </row>
    <row r="871" spans="26:26" ht="15.75" customHeight="1" x14ac:dyDescent="0.25">
      <c r="Z871" s="77"/>
    </row>
    <row r="872" spans="26:26" ht="15.75" customHeight="1" x14ac:dyDescent="0.25">
      <c r="Z872" s="77"/>
    </row>
    <row r="873" spans="26:26" ht="15.75" customHeight="1" x14ac:dyDescent="0.25">
      <c r="Z873" s="77"/>
    </row>
    <row r="874" spans="26:26" ht="15.75" customHeight="1" x14ac:dyDescent="0.25">
      <c r="Z874" s="77"/>
    </row>
    <row r="875" spans="26:26" ht="15.75" customHeight="1" x14ac:dyDescent="0.25">
      <c r="Z875" s="77"/>
    </row>
    <row r="876" spans="26:26" ht="15.75" customHeight="1" x14ac:dyDescent="0.25">
      <c r="Z876" s="77"/>
    </row>
    <row r="877" spans="26:26" ht="15.75" customHeight="1" x14ac:dyDescent="0.25">
      <c r="Z877" s="77"/>
    </row>
    <row r="878" spans="26:26" ht="15.75" customHeight="1" x14ac:dyDescent="0.25">
      <c r="Z878" s="77"/>
    </row>
    <row r="879" spans="26:26" ht="15.75" customHeight="1" x14ac:dyDescent="0.25">
      <c r="Z879" s="77"/>
    </row>
    <row r="880" spans="26:26" ht="15.75" customHeight="1" x14ac:dyDescent="0.25">
      <c r="Z880" s="77"/>
    </row>
    <row r="881" spans="26:26" ht="15.75" customHeight="1" x14ac:dyDescent="0.25">
      <c r="Z881" s="77"/>
    </row>
    <row r="882" spans="26:26" ht="15.75" customHeight="1" x14ac:dyDescent="0.25">
      <c r="Z882" s="77"/>
    </row>
    <row r="883" spans="26:26" ht="15.75" customHeight="1" x14ac:dyDescent="0.25">
      <c r="Z883" s="77"/>
    </row>
    <row r="884" spans="26:26" ht="15.75" customHeight="1" x14ac:dyDescent="0.25">
      <c r="Z884" s="77"/>
    </row>
    <row r="885" spans="26:26" ht="15.75" customHeight="1" x14ac:dyDescent="0.25">
      <c r="Z885" s="77"/>
    </row>
    <row r="886" spans="26:26" ht="15.75" customHeight="1" x14ac:dyDescent="0.25">
      <c r="Z886" s="77"/>
    </row>
    <row r="887" spans="26:26" ht="15.75" customHeight="1" x14ac:dyDescent="0.25">
      <c r="Z887" s="77"/>
    </row>
    <row r="888" spans="26:26" ht="15.75" customHeight="1" x14ac:dyDescent="0.25">
      <c r="Z888" s="77"/>
    </row>
    <row r="889" spans="26:26" ht="15.75" customHeight="1" x14ac:dyDescent="0.25">
      <c r="Z889" s="77"/>
    </row>
    <row r="890" spans="26:26" ht="15.75" customHeight="1" x14ac:dyDescent="0.25">
      <c r="Z890" s="77"/>
    </row>
    <row r="891" spans="26:26" ht="15.75" customHeight="1" x14ac:dyDescent="0.25">
      <c r="Z891" s="77"/>
    </row>
    <row r="892" spans="26:26" ht="15.75" customHeight="1" x14ac:dyDescent="0.25">
      <c r="Z892" s="77"/>
    </row>
    <row r="893" spans="26:26" ht="15.75" customHeight="1" x14ac:dyDescent="0.25">
      <c r="Z893" s="77"/>
    </row>
    <row r="894" spans="26:26" ht="15.75" customHeight="1" x14ac:dyDescent="0.25">
      <c r="Z894" s="77"/>
    </row>
    <row r="895" spans="26:26" ht="15.75" customHeight="1" x14ac:dyDescent="0.25">
      <c r="Z895" s="77"/>
    </row>
    <row r="896" spans="26:26" ht="15.75" customHeight="1" x14ac:dyDescent="0.25">
      <c r="Z896" s="77"/>
    </row>
    <row r="897" spans="26:26" ht="15.75" customHeight="1" x14ac:dyDescent="0.25">
      <c r="Z897" s="77"/>
    </row>
    <row r="898" spans="26:26" ht="15.75" customHeight="1" x14ac:dyDescent="0.25">
      <c r="Z898" s="77"/>
    </row>
    <row r="899" spans="26:26" ht="15.75" customHeight="1" x14ac:dyDescent="0.25">
      <c r="Z899" s="77"/>
    </row>
    <row r="900" spans="26:26" ht="15.75" customHeight="1" x14ac:dyDescent="0.25">
      <c r="Z900" s="77"/>
    </row>
    <row r="901" spans="26:26" ht="15.75" customHeight="1" x14ac:dyDescent="0.25">
      <c r="Z901" s="77"/>
    </row>
    <row r="902" spans="26:26" ht="15.75" customHeight="1" x14ac:dyDescent="0.25">
      <c r="Z902" s="77"/>
    </row>
    <row r="903" spans="26:26" ht="15.75" customHeight="1" x14ac:dyDescent="0.25">
      <c r="Z903" s="77"/>
    </row>
    <row r="904" spans="26:26" ht="15.75" customHeight="1" x14ac:dyDescent="0.25">
      <c r="Z904" s="77"/>
    </row>
    <row r="905" spans="26:26" ht="15.75" customHeight="1" x14ac:dyDescent="0.25">
      <c r="Z905" s="77"/>
    </row>
    <row r="906" spans="26:26" ht="15.75" customHeight="1" x14ac:dyDescent="0.25">
      <c r="Z906" s="77"/>
    </row>
    <row r="907" spans="26:26" ht="15.75" customHeight="1" x14ac:dyDescent="0.25">
      <c r="Z907" s="77"/>
    </row>
    <row r="908" spans="26:26" ht="15.75" customHeight="1" x14ac:dyDescent="0.25">
      <c r="Z908" s="77"/>
    </row>
    <row r="909" spans="26:26" ht="15.75" customHeight="1" x14ac:dyDescent="0.25">
      <c r="Z909" s="77"/>
    </row>
    <row r="910" spans="26:26" ht="15.75" customHeight="1" x14ac:dyDescent="0.25">
      <c r="Z910" s="77"/>
    </row>
    <row r="911" spans="26:26" ht="15.75" customHeight="1" x14ac:dyDescent="0.25">
      <c r="Z911" s="77"/>
    </row>
    <row r="912" spans="26:26" ht="15.75" customHeight="1" x14ac:dyDescent="0.25">
      <c r="Z912" s="77"/>
    </row>
    <row r="913" spans="26:26" ht="15.75" customHeight="1" x14ac:dyDescent="0.25">
      <c r="Z913" s="77"/>
    </row>
    <row r="914" spans="26:26" ht="15.75" customHeight="1" x14ac:dyDescent="0.25">
      <c r="Z914" s="77"/>
    </row>
    <row r="915" spans="26:26" ht="15.75" customHeight="1" x14ac:dyDescent="0.25">
      <c r="Z915" s="77"/>
    </row>
    <row r="916" spans="26:26" ht="15.75" customHeight="1" x14ac:dyDescent="0.25">
      <c r="Z916" s="77"/>
    </row>
    <row r="917" spans="26:26" ht="15.75" customHeight="1" x14ac:dyDescent="0.25">
      <c r="Z917" s="77"/>
    </row>
    <row r="918" spans="26:26" ht="15.75" customHeight="1" x14ac:dyDescent="0.25">
      <c r="Z918" s="77"/>
    </row>
    <row r="919" spans="26:26" ht="15.75" customHeight="1" x14ac:dyDescent="0.25">
      <c r="Z919" s="77"/>
    </row>
    <row r="920" spans="26:26" ht="15.75" customHeight="1" x14ac:dyDescent="0.25">
      <c r="Z920" s="77"/>
    </row>
    <row r="921" spans="26:26" ht="15.75" customHeight="1" x14ac:dyDescent="0.25">
      <c r="Z921" s="77"/>
    </row>
    <row r="922" spans="26:26" ht="15.75" customHeight="1" x14ac:dyDescent="0.25">
      <c r="Z922" s="77"/>
    </row>
    <row r="923" spans="26:26" ht="15.75" customHeight="1" x14ac:dyDescent="0.25">
      <c r="Z923" s="77"/>
    </row>
    <row r="924" spans="26:26" ht="15.75" customHeight="1" x14ac:dyDescent="0.25">
      <c r="Z924" s="77"/>
    </row>
    <row r="925" spans="26:26" ht="15.75" customHeight="1" x14ac:dyDescent="0.25">
      <c r="Z925" s="77"/>
    </row>
    <row r="926" spans="26:26" ht="15.75" customHeight="1" x14ac:dyDescent="0.25">
      <c r="Z926" s="77"/>
    </row>
    <row r="927" spans="26:26" ht="15.75" customHeight="1" x14ac:dyDescent="0.25">
      <c r="Z927" s="77"/>
    </row>
    <row r="928" spans="26:26" ht="15.75" customHeight="1" x14ac:dyDescent="0.25">
      <c r="Z928" s="77"/>
    </row>
    <row r="929" spans="26:26" ht="15.75" customHeight="1" x14ac:dyDescent="0.25">
      <c r="Z929" s="77"/>
    </row>
    <row r="930" spans="26:26" ht="15.75" customHeight="1" x14ac:dyDescent="0.25">
      <c r="Z930" s="77"/>
    </row>
    <row r="931" spans="26:26" ht="15.75" customHeight="1" x14ac:dyDescent="0.25">
      <c r="Z931" s="77"/>
    </row>
    <row r="932" spans="26:26" ht="15.75" customHeight="1" x14ac:dyDescent="0.25">
      <c r="Z932" s="77"/>
    </row>
    <row r="933" spans="26:26" ht="15.75" customHeight="1" x14ac:dyDescent="0.25">
      <c r="Z933" s="77"/>
    </row>
    <row r="934" spans="26:26" ht="15.75" customHeight="1" x14ac:dyDescent="0.25">
      <c r="Z934" s="77"/>
    </row>
    <row r="935" spans="26:26" ht="15.75" customHeight="1" x14ac:dyDescent="0.25">
      <c r="Z935" s="77"/>
    </row>
    <row r="936" spans="26:26" ht="15.75" customHeight="1" x14ac:dyDescent="0.25">
      <c r="Z936" s="77"/>
    </row>
    <row r="937" spans="26:26" ht="15.75" customHeight="1" x14ac:dyDescent="0.25">
      <c r="Z937" s="77"/>
    </row>
    <row r="938" spans="26:26" ht="15.75" customHeight="1" x14ac:dyDescent="0.25">
      <c r="Z938" s="77"/>
    </row>
    <row r="939" spans="26:26" ht="15.75" customHeight="1" x14ac:dyDescent="0.25">
      <c r="Z939" s="77"/>
    </row>
    <row r="940" spans="26:26" ht="15.75" customHeight="1" x14ac:dyDescent="0.25">
      <c r="Z940" s="77"/>
    </row>
    <row r="941" spans="26:26" ht="15.75" customHeight="1" x14ac:dyDescent="0.25">
      <c r="Z941" s="77"/>
    </row>
    <row r="942" spans="26:26" ht="15.75" customHeight="1" x14ac:dyDescent="0.25">
      <c r="Z942" s="77"/>
    </row>
    <row r="943" spans="26:26" ht="15.75" customHeight="1" x14ac:dyDescent="0.25">
      <c r="Z943" s="77"/>
    </row>
    <row r="944" spans="26:26" ht="15.75" customHeight="1" x14ac:dyDescent="0.25">
      <c r="Z944" s="77"/>
    </row>
    <row r="945" spans="26:26" ht="15.75" customHeight="1" x14ac:dyDescent="0.25">
      <c r="Z945" s="77"/>
    </row>
    <row r="946" spans="26:26" ht="15.75" customHeight="1" x14ac:dyDescent="0.25">
      <c r="Z946" s="77"/>
    </row>
    <row r="947" spans="26:26" ht="15.75" customHeight="1" x14ac:dyDescent="0.25">
      <c r="Z947" s="77"/>
    </row>
    <row r="948" spans="26:26" ht="15.75" customHeight="1" x14ac:dyDescent="0.25">
      <c r="Z948" s="77"/>
    </row>
    <row r="949" spans="26:26" ht="15.75" customHeight="1" x14ac:dyDescent="0.25">
      <c r="Z949" s="77"/>
    </row>
    <row r="950" spans="26:26" ht="15.75" customHeight="1" x14ac:dyDescent="0.25">
      <c r="Z950" s="77"/>
    </row>
    <row r="951" spans="26:26" ht="15.75" customHeight="1" x14ac:dyDescent="0.25">
      <c r="Z951" s="77"/>
    </row>
    <row r="952" spans="26:26" ht="15.75" customHeight="1" x14ac:dyDescent="0.25">
      <c r="Z952" s="77"/>
    </row>
    <row r="953" spans="26:26" ht="15.75" customHeight="1" x14ac:dyDescent="0.25">
      <c r="Z953" s="77"/>
    </row>
    <row r="954" spans="26:26" ht="15.75" customHeight="1" x14ac:dyDescent="0.25">
      <c r="Z954" s="77"/>
    </row>
    <row r="955" spans="26:26" ht="15.75" customHeight="1" x14ac:dyDescent="0.25">
      <c r="Z955" s="77"/>
    </row>
    <row r="956" spans="26:26" ht="15.75" customHeight="1" x14ac:dyDescent="0.25">
      <c r="Z956" s="77"/>
    </row>
    <row r="957" spans="26:26" ht="15.75" customHeight="1" x14ac:dyDescent="0.25">
      <c r="Z957" s="77"/>
    </row>
    <row r="958" spans="26:26" ht="15.75" customHeight="1" x14ac:dyDescent="0.25">
      <c r="Z958" s="77"/>
    </row>
    <row r="959" spans="26:26" ht="15.75" customHeight="1" x14ac:dyDescent="0.25">
      <c r="Z959" s="77"/>
    </row>
    <row r="960" spans="26:26" ht="15.75" customHeight="1" x14ac:dyDescent="0.25">
      <c r="Z960" s="77"/>
    </row>
    <row r="961" spans="26:26" ht="15.75" customHeight="1" x14ac:dyDescent="0.25">
      <c r="Z961" s="77"/>
    </row>
    <row r="962" spans="26:26" ht="15.75" customHeight="1" x14ac:dyDescent="0.25">
      <c r="Z962" s="77"/>
    </row>
    <row r="963" spans="26:26" ht="15.75" customHeight="1" x14ac:dyDescent="0.25">
      <c r="Z963" s="77"/>
    </row>
    <row r="964" spans="26:26" ht="15.75" customHeight="1" x14ac:dyDescent="0.25">
      <c r="Z964" s="77"/>
    </row>
    <row r="965" spans="26:26" ht="15.75" customHeight="1" x14ac:dyDescent="0.25">
      <c r="Z965" s="77"/>
    </row>
    <row r="966" spans="26:26" ht="15.75" customHeight="1" x14ac:dyDescent="0.25">
      <c r="Z966" s="77"/>
    </row>
    <row r="967" spans="26:26" ht="15.75" customHeight="1" x14ac:dyDescent="0.25">
      <c r="Z967" s="77"/>
    </row>
    <row r="968" spans="26:26" ht="15.75" customHeight="1" x14ac:dyDescent="0.25">
      <c r="Z968" s="77"/>
    </row>
    <row r="969" spans="26:26" ht="15.75" customHeight="1" x14ac:dyDescent="0.25">
      <c r="Z969" s="77"/>
    </row>
    <row r="970" spans="26:26" ht="15.75" customHeight="1" x14ac:dyDescent="0.25">
      <c r="Z970" s="77"/>
    </row>
    <row r="971" spans="26:26" ht="15.75" customHeight="1" x14ac:dyDescent="0.25">
      <c r="Z971" s="77"/>
    </row>
    <row r="972" spans="26:26" ht="15.75" customHeight="1" x14ac:dyDescent="0.25">
      <c r="Z972" s="77"/>
    </row>
    <row r="973" spans="26:26" ht="15.75" customHeight="1" x14ac:dyDescent="0.25">
      <c r="Z973" s="77"/>
    </row>
    <row r="974" spans="26:26" ht="15.75" customHeight="1" x14ac:dyDescent="0.25">
      <c r="Z974" s="77"/>
    </row>
    <row r="975" spans="26:26" ht="15.75" customHeight="1" x14ac:dyDescent="0.25">
      <c r="Z975" s="77"/>
    </row>
    <row r="976" spans="26:26" ht="15.75" customHeight="1" x14ac:dyDescent="0.25">
      <c r="Z976" s="77"/>
    </row>
    <row r="977" spans="26:26" ht="15.75" customHeight="1" x14ac:dyDescent="0.25">
      <c r="Z977" s="77"/>
    </row>
    <row r="978" spans="26:26" ht="15.75" customHeight="1" x14ac:dyDescent="0.25">
      <c r="Z978" s="77"/>
    </row>
    <row r="979" spans="26:26" ht="15.75" customHeight="1" x14ac:dyDescent="0.25">
      <c r="Z979" s="77"/>
    </row>
    <row r="980" spans="26:26" ht="15.75" customHeight="1" x14ac:dyDescent="0.25">
      <c r="Z980" s="77"/>
    </row>
    <row r="981" spans="26:26" ht="15.75" customHeight="1" x14ac:dyDescent="0.25">
      <c r="Z981" s="77"/>
    </row>
    <row r="982" spans="26:26" ht="15.75" customHeight="1" x14ac:dyDescent="0.25">
      <c r="Z982" s="77"/>
    </row>
    <row r="983" spans="26:26" ht="15.75" customHeight="1" x14ac:dyDescent="0.25">
      <c r="Z983" s="77"/>
    </row>
    <row r="984" spans="26:26" ht="15.75" customHeight="1" x14ac:dyDescent="0.25">
      <c r="Z984" s="77"/>
    </row>
    <row r="985" spans="26:26" ht="15.75" customHeight="1" x14ac:dyDescent="0.25">
      <c r="Z985" s="77"/>
    </row>
    <row r="986" spans="26:26" ht="15.75" customHeight="1" x14ac:dyDescent="0.25">
      <c r="Z986" s="77"/>
    </row>
    <row r="987" spans="26:26" ht="15.75" customHeight="1" x14ac:dyDescent="0.25">
      <c r="Z987" s="77"/>
    </row>
    <row r="988" spans="26:26" ht="15.75" customHeight="1" x14ac:dyDescent="0.25">
      <c r="Z988" s="77"/>
    </row>
    <row r="989" spans="26:26" ht="15.75" customHeight="1" x14ac:dyDescent="0.25">
      <c r="Z989" s="77"/>
    </row>
    <row r="990" spans="26:26" ht="15.75" customHeight="1" x14ac:dyDescent="0.25">
      <c r="Z990" s="77"/>
    </row>
    <row r="991" spans="26:26" ht="15.75" customHeight="1" x14ac:dyDescent="0.25">
      <c r="Z991" s="77"/>
    </row>
    <row r="992" spans="26:26" ht="15.75" customHeight="1" x14ac:dyDescent="0.25">
      <c r="Z992" s="77"/>
    </row>
    <row r="993" spans="26:26" ht="15.75" customHeight="1" x14ac:dyDescent="0.25">
      <c r="Z993" s="77"/>
    </row>
    <row r="994" spans="26:26" ht="15.75" customHeight="1" x14ac:dyDescent="0.25">
      <c r="Z994" s="77"/>
    </row>
    <row r="995" spans="26:26" ht="15.75" customHeight="1" x14ac:dyDescent="0.25">
      <c r="Z995" s="77"/>
    </row>
    <row r="996" spans="26:26" ht="15.75" customHeight="1" x14ac:dyDescent="0.25">
      <c r="Z996" s="77"/>
    </row>
    <row r="997" spans="26:26" ht="15.75" customHeight="1" x14ac:dyDescent="0.25">
      <c r="Z997" s="77"/>
    </row>
    <row r="998" spans="26:26" ht="15.75" customHeight="1" x14ac:dyDescent="0.25">
      <c r="Z998" s="77"/>
    </row>
    <row r="999" spans="26:26" ht="15.75" customHeight="1" x14ac:dyDescent="0.25">
      <c r="Z999" s="77"/>
    </row>
    <row r="1000" spans="26:26" ht="15.75" customHeight="1" x14ac:dyDescent="0.25">
      <c r="Z1000" s="77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48"/>
  <sheetViews>
    <sheetView workbookViewId="0">
      <selection activeCell="A161" sqref="A10:XFD161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5" customWidth="1"/>
    <col min="6" max="6" width="19.140625" style="125" customWidth="1"/>
    <col min="7" max="7" width="14.140625" style="125" customWidth="1"/>
    <col min="8" max="9" width="8.42578125" style="125" customWidth="1"/>
    <col min="10" max="10" width="13.7109375" style="125" customWidth="1"/>
    <col min="11" max="12" width="8.42578125" style="125" customWidth="1"/>
    <col min="13" max="26" width="8.42578125" customWidth="1"/>
  </cols>
  <sheetData>
    <row r="1" spans="1:26" ht="14.25" customHeight="1" x14ac:dyDescent="0.3">
      <c r="A1" s="36" t="s">
        <v>760</v>
      </c>
      <c r="B1" s="37" t="s">
        <v>761</v>
      </c>
      <c r="C1" s="38" t="s">
        <v>762</v>
      </c>
      <c r="D1" s="36" t="s">
        <v>763</v>
      </c>
      <c r="E1" s="137" t="s">
        <v>764</v>
      </c>
      <c r="F1" s="137" t="s">
        <v>765</v>
      </c>
      <c r="G1" s="137" t="s">
        <v>766</v>
      </c>
      <c r="H1" s="137" t="s">
        <v>767</v>
      </c>
      <c r="I1" s="137" t="s">
        <v>2</v>
      </c>
      <c r="J1" s="137" t="s">
        <v>5</v>
      </c>
      <c r="K1" s="137" t="s">
        <v>768</v>
      </c>
      <c r="L1" s="137" t="s">
        <v>769</v>
      </c>
    </row>
    <row r="2" spans="1:26" ht="14.25" customHeight="1" x14ac:dyDescent="0.3">
      <c r="A2" s="39" t="s">
        <v>760</v>
      </c>
      <c r="B2" s="42">
        <v>2</v>
      </c>
      <c r="C2" s="42">
        <v>16.59</v>
      </c>
      <c r="D2" s="42">
        <v>4</v>
      </c>
      <c r="E2" s="66">
        <v>71</v>
      </c>
      <c r="F2" s="66" t="str">
        <f>+VLOOKUP(E2,Participants!$A$1:$F$798,2,FALSE)</f>
        <v>Elena Farrah</v>
      </c>
      <c r="G2" s="66" t="str">
        <f>+VLOOKUP(E2,Participants!$A$1:$F$798,4,FALSE)</f>
        <v>BFS</v>
      </c>
      <c r="H2" s="66" t="str">
        <f>+VLOOKUP(E2,Participants!$A$1:$F$798,5,FALSE)</f>
        <v>F</v>
      </c>
      <c r="I2" s="66">
        <f>+VLOOKUP(E2,Participants!$A$1:$F$798,3,FALSE)</f>
        <v>8</v>
      </c>
      <c r="J2" s="66" t="str">
        <f>+VLOOKUP(E2,Participants!$A$1:$G$798,7,FALSE)</f>
        <v>VARSITY GIRLS</v>
      </c>
      <c r="K2" s="66">
        <v>1</v>
      </c>
      <c r="L2" s="66">
        <v>10</v>
      </c>
    </row>
    <row r="3" spans="1:26" ht="14.25" customHeight="1" x14ac:dyDescent="0.3">
      <c r="A3" s="39" t="s">
        <v>760</v>
      </c>
      <c r="B3" s="40">
        <v>1</v>
      </c>
      <c r="C3" s="40">
        <v>17.05</v>
      </c>
      <c r="D3" s="40">
        <v>6</v>
      </c>
      <c r="E3" s="61">
        <v>75</v>
      </c>
      <c r="F3" s="61" t="str">
        <f>+VLOOKUP(E3,Participants!$A$1:$F$798,2,FALSE)</f>
        <v>Claire Karsman</v>
      </c>
      <c r="G3" s="61" t="str">
        <f>+VLOOKUP(E3,Participants!$A$1:$F$798,4,FALSE)</f>
        <v>BFS</v>
      </c>
      <c r="H3" s="61" t="str">
        <f>+VLOOKUP(E3,Participants!$A$1:$F$798,5,FALSE)</f>
        <v>F</v>
      </c>
      <c r="I3" s="61">
        <f>+VLOOKUP(E3,Participants!$A$1:$F$798,3,FALSE)</f>
        <v>8</v>
      </c>
      <c r="J3" s="61" t="str">
        <f>+VLOOKUP(E3,Participants!$A$1:$G$798,7,FALSE)</f>
        <v>VARSITY GIRLS</v>
      </c>
      <c r="K3" s="61">
        <v>2</v>
      </c>
      <c r="L3" s="61">
        <v>8</v>
      </c>
    </row>
    <row r="4" spans="1:26" ht="14.25" customHeight="1" x14ac:dyDescent="0.3">
      <c r="A4" s="39" t="s">
        <v>760</v>
      </c>
      <c r="B4" s="42">
        <v>2</v>
      </c>
      <c r="C4" s="42">
        <v>19.190000000000001</v>
      </c>
      <c r="D4" s="42">
        <v>6</v>
      </c>
      <c r="E4" s="66">
        <v>67</v>
      </c>
      <c r="F4" s="66" t="str">
        <f>+VLOOKUP(E4,Participants!$A$1:$F$798,2,FALSE)</f>
        <v>Olivia Chimenti</v>
      </c>
      <c r="G4" s="66" t="str">
        <f>+VLOOKUP(E4,Participants!$A$1:$F$798,4,FALSE)</f>
        <v>BFS</v>
      </c>
      <c r="H4" s="66" t="str">
        <f>+VLOOKUP(E4,Participants!$A$1:$F$798,5,FALSE)</f>
        <v>F</v>
      </c>
      <c r="I4" s="66">
        <f>+VLOOKUP(E4,Participants!$A$1:$F$798,3,FALSE)</f>
        <v>8</v>
      </c>
      <c r="J4" s="66" t="str">
        <f>+VLOOKUP(E4,Participants!$A$1:$G$798,7,FALSE)</f>
        <v>VARSITY GIRLS</v>
      </c>
      <c r="K4" s="66">
        <v>3</v>
      </c>
      <c r="L4" s="66">
        <v>6</v>
      </c>
    </row>
    <row r="5" spans="1:26" ht="14.25" customHeight="1" x14ac:dyDescent="0.3">
      <c r="A5" s="39" t="s">
        <v>760</v>
      </c>
      <c r="B5" s="42">
        <v>2</v>
      </c>
      <c r="C5" s="42">
        <v>19.329999999999998</v>
      </c>
      <c r="D5" s="42">
        <v>8</v>
      </c>
      <c r="E5" s="66">
        <v>79</v>
      </c>
      <c r="F5" s="66" t="str">
        <f>+VLOOKUP(E5,Participants!$A$1:$F$798,2,FALSE)</f>
        <v>Jocelyn Miller</v>
      </c>
      <c r="G5" s="66" t="str">
        <f>+VLOOKUP(E5,Participants!$A$1:$F$798,4,FALSE)</f>
        <v>BFS</v>
      </c>
      <c r="H5" s="66" t="str">
        <f>+VLOOKUP(E5,Participants!$A$1:$F$798,5,FALSE)</f>
        <v>F</v>
      </c>
      <c r="I5" s="66">
        <f>+VLOOKUP(E5,Participants!$A$1:$F$798,3,FALSE)</f>
        <v>7</v>
      </c>
      <c r="J5" s="66" t="str">
        <f>+VLOOKUP(E5,Participants!$A$1:$G$798,7,FALSE)</f>
        <v>VARSITY GIRLS</v>
      </c>
      <c r="K5" s="66">
        <v>4</v>
      </c>
      <c r="L5" s="66">
        <v>5</v>
      </c>
    </row>
    <row r="6" spans="1:26" ht="14.25" customHeight="1" x14ac:dyDescent="0.3">
      <c r="A6" s="39" t="s">
        <v>760</v>
      </c>
      <c r="B6" s="40">
        <v>3</v>
      </c>
      <c r="C6" s="40">
        <v>19.579999999999998</v>
      </c>
      <c r="D6" s="40">
        <v>6</v>
      </c>
      <c r="E6" s="61">
        <v>66</v>
      </c>
      <c r="F6" s="61" t="str">
        <f>+VLOOKUP(E6,Participants!$A$1:$F$798,2,FALSE)</f>
        <v>Magdalene Carroll</v>
      </c>
      <c r="G6" s="61" t="str">
        <f>+VLOOKUP(E6,Participants!$A$1:$F$798,4,FALSE)</f>
        <v>BFS</v>
      </c>
      <c r="H6" s="61" t="str">
        <f>+VLOOKUP(E6,Participants!$A$1:$F$798,5,FALSE)</f>
        <v>F</v>
      </c>
      <c r="I6" s="61">
        <f>+VLOOKUP(E6,Participants!$A$1:$F$798,3,FALSE)</f>
        <v>8</v>
      </c>
      <c r="J6" s="61" t="str">
        <f>+VLOOKUP(E6,Participants!$A$1:$G$798,7,FALSE)</f>
        <v>VARSITY GIRLS</v>
      </c>
      <c r="K6" s="61">
        <v>5</v>
      </c>
      <c r="L6" s="61">
        <v>4</v>
      </c>
    </row>
    <row r="7" spans="1:26" ht="14.25" customHeight="1" x14ac:dyDescent="0.3">
      <c r="A7" s="39" t="s">
        <v>760</v>
      </c>
      <c r="B7" s="40">
        <v>3</v>
      </c>
      <c r="C7" s="40">
        <v>19.63</v>
      </c>
      <c r="D7" s="40">
        <v>4</v>
      </c>
      <c r="E7" s="61">
        <v>76</v>
      </c>
      <c r="F7" s="61" t="str">
        <f>+VLOOKUP(E7,Participants!$A$1:$F$798,2,FALSE)</f>
        <v>Allie Kiley</v>
      </c>
      <c r="G7" s="61" t="str">
        <f>+VLOOKUP(E7,Participants!$A$1:$F$798,4,FALSE)</f>
        <v>BFS</v>
      </c>
      <c r="H7" s="61" t="str">
        <f>+VLOOKUP(E7,Participants!$A$1:$F$798,5,FALSE)</f>
        <v>F</v>
      </c>
      <c r="I7" s="61">
        <f>+VLOOKUP(E7,Participants!$A$1:$F$798,3,FALSE)</f>
        <v>8</v>
      </c>
      <c r="J7" s="61" t="str">
        <f>+VLOOKUP(E7,Participants!$A$1:$G$798,7,FALSE)</f>
        <v>VARSITY GIRLS</v>
      </c>
      <c r="K7" s="61">
        <v>6</v>
      </c>
      <c r="L7" s="61">
        <v>3</v>
      </c>
    </row>
    <row r="8" spans="1:26" ht="14.25" customHeight="1" x14ac:dyDescent="0.3">
      <c r="A8" s="39" t="s">
        <v>760</v>
      </c>
      <c r="B8" s="40">
        <v>1</v>
      </c>
      <c r="C8" s="40">
        <v>19.98</v>
      </c>
      <c r="D8" s="40">
        <v>4</v>
      </c>
      <c r="E8" s="61">
        <v>916</v>
      </c>
      <c r="F8" s="61" t="str">
        <f>+VLOOKUP(E8,Participants!$A$1:$F$798,2,FALSE)</f>
        <v>Isla Spinelli</v>
      </c>
      <c r="G8" s="61" t="str">
        <f>+VLOOKUP(E8,Participants!$A$1:$F$798,4,FALSE)</f>
        <v>GAA</v>
      </c>
      <c r="H8" s="61" t="str">
        <f>+VLOOKUP(E8,Participants!$A$1:$F$798,5,FALSE)</f>
        <v>F</v>
      </c>
      <c r="I8" s="61">
        <f>+VLOOKUP(E8,Participants!$A$1:$F$798,3,FALSE)</f>
        <v>7</v>
      </c>
      <c r="J8" s="61" t="str">
        <f>+VLOOKUP(E8,Participants!$A$1:$G$798,7,FALSE)</f>
        <v>VARSITY GIRLS</v>
      </c>
      <c r="K8" s="61">
        <v>7</v>
      </c>
      <c r="L8" s="61">
        <v>2</v>
      </c>
    </row>
    <row r="9" spans="1:26" ht="14.25" customHeight="1" x14ac:dyDescent="0.3">
      <c r="A9" s="39" t="s">
        <v>760</v>
      </c>
      <c r="B9" s="40">
        <v>1</v>
      </c>
      <c r="C9" s="40">
        <v>22.64</v>
      </c>
      <c r="D9" s="40">
        <v>8</v>
      </c>
      <c r="E9" s="61">
        <v>681</v>
      </c>
      <c r="F9" s="61" t="str">
        <f>+VLOOKUP(E9,Participants!$A$1:$F$798,2,FALSE)</f>
        <v>Jillian Jones</v>
      </c>
      <c r="G9" s="61" t="str">
        <f>+VLOOKUP(E9,Participants!$A$1:$F$798,4,FALSE)</f>
        <v>BTA</v>
      </c>
      <c r="H9" s="61" t="str">
        <f>+VLOOKUP(E9,Participants!$A$1:$F$798,5,FALSE)</f>
        <v>F</v>
      </c>
      <c r="I9" s="61">
        <f>+VLOOKUP(E9,Participants!$A$1:$F$798,3,FALSE)</f>
        <v>8</v>
      </c>
      <c r="J9" s="61" t="str">
        <f>+VLOOKUP(E9,Participants!$A$1:$G$798,7,FALSE)</f>
        <v>VARSITY GIRLS</v>
      </c>
      <c r="K9" s="61">
        <v>8</v>
      </c>
      <c r="L9" s="61">
        <v>1</v>
      </c>
    </row>
    <row r="10" spans="1:26" ht="14.25" customHeight="1" x14ac:dyDescent="0.3">
      <c r="A10" s="43"/>
      <c r="B10" s="44"/>
      <c r="C10" s="45"/>
      <c r="E10" s="35"/>
    </row>
    <row r="11" spans="1:26" ht="14.25" customHeight="1" x14ac:dyDescent="0.3">
      <c r="A11" s="43"/>
      <c r="B11" s="44"/>
      <c r="C11" s="45"/>
      <c r="E11" s="35"/>
    </row>
    <row r="12" spans="1:26" ht="14.25" customHeight="1" x14ac:dyDescent="0.3">
      <c r="A12" s="43"/>
      <c r="B12" s="44"/>
      <c r="C12" s="45"/>
      <c r="E12" s="35"/>
    </row>
    <row r="13" spans="1:26" ht="14.25" customHeight="1" x14ac:dyDescent="0.25">
      <c r="B13" s="47" t="s">
        <v>155</v>
      </c>
      <c r="C13" s="47" t="s">
        <v>754</v>
      </c>
      <c r="D13" s="47" t="s">
        <v>15</v>
      </c>
      <c r="E13" s="47" t="s">
        <v>18</v>
      </c>
      <c r="F13" s="47" t="s">
        <v>10</v>
      </c>
      <c r="G13" s="47" t="s">
        <v>26</v>
      </c>
      <c r="H13" s="47" t="s">
        <v>21</v>
      </c>
      <c r="I13" s="47" t="s">
        <v>771</v>
      </c>
      <c r="J13" s="47" t="s">
        <v>772</v>
      </c>
      <c r="K13" s="47" t="s">
        <v>32</v>
      </c>
      <c r="L13" s="47" t="s">
        <v>35</v>
      </c>
      <c r="M13" s="47" t="s">
        <v>53</v>
      </c>
      <c r="N13" s="47" t="s">
        <v>41</v>
      </c>
      <c r="O13" s="47" t="s">
        <v>47</v>
      </c>
      <c r="P13" s="47" t="s">
        <v>62</v>
      </c>
      <c r="Q13" s="47" t="s">
        <v>56</v>
      </c>
      <c r="R13" s="47" t="s">
        <v>773</v>
      </c>
      <c r="S13" s="47" t="s">
        <v>65</v>
      </c>
      <c r="T13" s="47" t="s">
        <v>70</v>
      </c>
      <c r="U13" s="47" t="s">
        <v>526</v>
      </c>
      <c r="V13" s="47" t="s">
        <v>669</v>
      </c>
      <c r="W13" s="47" t="s">
        <v>774</v>
      </c>
      <c r="X13" s="47" t="s">
        <v>696</v>
      </c>
      <c r="Y13" s="47" t="s">
        <v>44</v>
      </c>
      <c r="Z13" s="48" t="s">
        <v>775</v>
      </c>
    </row>
    <row r="14" spans="1:26" ht="14.25" customHeight="1" x14ac:dyDescent="0.25">
      <c r="A14" s="8" t="s">
        <v>131</v>
      </c>
      <c r="B14" s="35">
        <f t="shared" ref="B14:K15" si="0">+SUMIFS($L$2:$L$9,$J$2:$J$9,$A14,$G$2:$G$9,B$13)</f>
        <v>0</v>
      </c>
      <c r="C14" s="35">
        <f t="shared" si="0"/>
        <v>0</v>
      </c>
      <c r="D14" s="35">
        <f t="shared" si="0"/>
        <v>0</v>
      </c>
      <c r="E14" s="35">
        <f t="shared" si="0"/>
        <v>0</v>
      </c>
      <c r="F14" s="35">
        <f t="shared" si="0"/>
        <v>36</v>
      </c>
      <c r="G14" s="35">
        <f t="shared" si="0"/>
        <v>1</v>
      </c>
      <c r="H14" s="35">
        <f t="shared" si="0"/>
        <v>0</v>
      </c>
      <c r="I14" s="35">
        <f t="shared" si="0"/>
        <v>0</v>
      </c>
      <c r="J14" s="35">
        <f t="shared" si="0"/>
        <v>0</v>
      </c>
      <c r="K14" s="35">
        <f t="shared" si="0"/>
        <v>0</v>
      </c>
      <c r="L14" s="35">
        <f t="shared" ref="L14:Y15" si="1">+SUMIFS($L$2:$L$9,$J$2:$J$9,$A14,$G$2:$G$9,L$13)</f>
        <v>2</v>
      </c>
      <c r="M14" s="35">
        <f t="shared" si="1"/>
        <v>0</v>
      </c>
      <c r="N14" s="35">
        <f t="shared" si="1"/>
        <v>0</v>
      </c>
      <c r="O14" s="35">
        <f t="shared" si="1"/>
        <v>0</v>
      </c>
      <c r="P14" s="35">
        <f t="shared" si="1"/>
        <v>0</v>
      </c>
      <c r="Q14" s="35">
        <f t="shared" si="1"/>
        <v>0</v>
      </c>
      <c r="R14" s="35">
        <f t="shared" si="1"/>
        <v>0</v>
      </c>
      <c r="S14" s="35">
        <f t="shared" si="1"/>
        <v>0</v>
      </c>
      <c r="T14" s="35">
        <f t="shared" si="1"/>
        <v>0</v>
      </c>
      <c r="U14" s="35">
        <f t="shared" si="1"/>
        <v>0</v>
      </c>
      <c r="V14" s="35">
        <f t="shared" si="1"/>
        <v>0</v>
      </c>
      <c r="W14" s="35">
        <f t="shared" si="1"/>
        <v>0</v>
      </c>
      <c r="X14" s="35">
        <f t="shared" si="1"/>
        <v>0</v>
      </c>
      <c r="Y14" s="35">
        <f t="shared" si="1"/>
        <v>0</v>
      </c>
      <c r="Z14" s="35">
        <f t="shared" ref="Z14:Z15" si="2">SUM(B14:Y14)</f>
        <v>39</v>
      </c>
    </row>
    <row r="15" spans="1:26" ht="14.25" customHeight="1" x14ac:dyDescent="0.25">
      <c r="A15" s="8" t="s">
        <v>118</v>
      </c>
      <c r="B15" s="35">
        <f t="shared" si="0"/>
        <v>0</v>
      </c>
      <c r="C15" s="35">
        <f t="shared" si="0"/>
        <v>0</v>
      </c>
      <c r="D15" s="35">
        <f t="shared" si="0"/>
        <v>0</v>
      </c>
      <c r="E15" s="35">
        <f t="shared" si="0"/>
        <v>0</v>
      </c>
      <c r="F15" s="35">
        <f t="shared" si="0"/>
        <v>0</v>
      </c>
      <c r="G15" s="35">
        <f t="shared" si="0"/>
        <v>0</v>
      </c>
      <c r="H15" s="35">
        <f t="shared" si="0"/>
        <v>0</v>
      </c>
      <c r="I15" s="35">
        <f t="shared" si="0"/>
        <v>0</v>
      </c>
      <c r="J15" s="35">
        <f t="shared" si="0"/>
        <v>0</v>
      </c>
      <c r="K15" s="35">
        <f t="shared" si="0"/>
        <v>0</v>
      </c>
      <c r="L15" s="35">
        <f t="shared" si="1"/>
        <v>0</v>
      </c>
      <c r="M15" s="35">
        <f t="shared" si="1"/>
        <v>0</v>
      </c>
      <c r="N15" s="35">
        <f t="shared" si="1"/>
        <v>0</v>
      </c>
      <c r="O15" s="35">
        <f t="shared" si="1"/>
        <v>0</v>
      </c>
      <c r="P15" s="35">
        <f t="shared" si="1"/>
        <v>0</v>
      </c>
      <c r="Q15" s="35">
        <f t="shared" si="1"/>
        <v>0</v>
      </c>
      <c r="R15" s="35">
        <f t="shared" si="1"/>
        <v>0</v>
      </c>
      <c r="S15" s="35">
        <f t="shared" si="1"/>
        <v>0</v>
      </c>
      <c r="T15" s="35">
        <f t="shared" si="1"/>
        <v>0</v>
      </c>
      <c r="U15" s="35">
        <f t="shared" si="1"/>
        <v>0</v>
      </c>
      <c r="V15" s="35">
        <f t="shared" si="1"/>
        <v>0</v>
      </c>
      <c r="W15" s="35">
        <f t="shared" si="1"/>
        <v>0</v>
      </c>
      <c r="X15" s="35">
        <f t="shared" si="1"/>
        <v>0</v>
      </c>
      <c r="Y15" s="35">
        <f t="shared" si="1"/>
        <v>0</v>
      </c>
      <c r="Z15" s="35">
        <f t="shared" si="2"/>
        <v>0</v>
      </c>
    </row>
    <row r="16" spans="1:26" ht="15.75" customHeight="1" x14ac:dyDescent="0.25"/>
    <row r="17" spans="1:26" ht="15.75" customHeight="1" x14ac:dyDescent="0.25"/>
    <row r="18" spans="1:26" ht="15.75" customHeight="1" x14ac:dyDescent="0.25"/>
    <row r="19" spans="1:26" ht="15.75" customHeight="1" x14ac:dyDescent="0.25"/>
    <row r="20" spans="1:26" ht="15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" customHeight="1" x14ac:dyDescent="0.25">
      <c r="A21" s="49"/>
    </row>
    <row r="22" spans="1:26" ht="15" customHeight="1" x14ac:dyDescent="0.25">
      <c r="A22" s="49"/>
    </row>
    <row r="23" spans="1:26" ht="15" customHeight="1" x14ac:dyDescent="0.25">
      <c r="A23" s="49"/>
    </row>
    <row r="24" spans="1:26" ht="15" customHeight="1" x14ac:dyDescent="0.25">
      <c r="A24" s="49"/>
    </row>
    <row r="25" spans="1:26" ht="15" customHeight="1" x14ac:dyDescent="0.25">
      <c r="A25" s="49"/>
    </row>
    <row r="26" spans="1:26" ht="15" customHeight="1" x14ac:dyDescent="0.25">
      <c r="A26" s="49"/>
    </row>
    <row r="27" spans="1:26" ht="15" customHeight="1" x14ac:dyDescent="0.25">
      <c r="A27" s="49"/>
    </row>
    <row r="28" spans="1:26" ht="15" customHeight="1" x14ac:dyDescent="0.25">
      <c r="A28" s="49"/>
    </row>
    <row r="29" spans="1:26" ht="15" customHeight="1" x14ac:dyDescent="0.25">
      <c r="A29" s="49"/>
    </row>
    <row r="30" spans="1:26" ht="15" customHeight="1" x14ac:dyDescent="0.25">
      <c r="A30" s="49"/>
    </row>
    <row r="31" spans="1:26" ht="15" customHeight="1" x14ac:dyDescent="0.25">
      <c r="A31" s="49"/>
    </row>
    <row r="32" spans="1:26" ht="15" customHeight="1" x14ac:dyDescent="0.25">
      <c r="A32" s="49"/>
    </row>
    <row r="33" spans="1:1" ht="15" customHeight="1" x14ac:dyDescent="0.25">
      <c r="A33" s="49"/>
    </row>
    <row r="34" spans="1:1" ht="15" customHeight="1" x14ac:dyDescent="0.25">
      <c r="A34" s="49"/>
    </row>
    <row r="35" spans="1:1" ht="15" customHeight="1" x14ac:dyDescent="0.25">
      <c r="A35" s="49"/>
    </row>
    <row r="36" spans="1:1" ht="15" customHeight="1" x14ac:dyDescent="0.25">
      <c r="A36" s="49"/>
    </row>
    <row r="37" spans="1:1" ht="15" customHeight="1" x14ac:dyDescent="0.25">
      <c r="A37" s="49"/>
    </row>
    <row r="38" spans="1:1" ht="15" customHeight="1" x14ac:dyDescent="0.25">
      <c r="A38" s="49"/>
    </row>
    <row r="39" spans="1:1" ht="15" customHeight="1" x14ac:dyDescent="0.25">
      <c r="A39" s="49"/>
    </row>
    <row r="40" spans="1:1" ht="15" customHeight="1" x14ac:dyDescent="0.25">
      <c r="A40" s="49"/>
    </row>
    <row r="41" spans="1:1" ht="15" customHeight="1" x14ac:dyDescent="0.25">
      <c r="A41" s="49"/>
    </row>
    <row r="42" spans="1:1" ht="15" customHeight="1" x14ac:dyDescent="0.25">
      <c r="A42" s="49"/>
    </row>
    <row r="43" spans="1:1" ht="15" customHeight="1" x14ac:dyDescent="0.25">
      <c r="A43" s="49"/>
    </row>
    <row r="44" spans="1:1" ht="15" customHeight="1" x14ac:dyDescent="0.25">
      <c r="A44" s="49" t="s">
        <v>44</v>
      </c>
    </row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</sheetData>
  <sortState xmlns:xlrd2="http://schemas.microsoft.com/office/spreadsheetml/2017/richdata2" ref="A2:L9">
    <sortCondition ref="J2:J9"/>
    <sortCondition ref="C2:C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48"/>
  <sheetViews>
    <sheetView workbookViewId="0">
      <pane ySplit="2" topLeftCell="A3" activePane="bottomLeft" state="frozen"/>
      <selection pane="bottomLeft" activeCell="A69" sqref="A15:XFD69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2" ht="14.25" customHeight="1" x14ac:dyDescent="0.25">
      <c r="A1" s="50" t="s">
        <v>776</v>
      </c>
      <c r="B1" s="51"/>
      <c r="C1" s="52"/>
      <c r="D1" s="51"/>
      <c r="E1" s="51"/>
      <c r="F1" s="51"/>
      <c r="G1" s="51"/>
      <c r="H1" s="51"/>
      <c r="I1" s="51"/>
      <c r="J1" s="51"/>
      <c r="K1" s="53"/>
      <c r="L1" s="52"/>
      <c r="M1" s="52"/>
      <c r="N1" s="54"/>
    </row>
    <row r="2" spans="1:22" ht="14.25" customHeight="1" x14ac:dyDescent="0.3">
      <c r="A2" s="55"/>
      <c r="B2" s="55"/>
      <c r="C2" s="56" t="s">
        <v>761</v>
      </c>
      <c r="D2" s="55" t="s">
        <v>777</v>
      </c>
      <c r="E2" s="55" t="s">
        <v>764</v>
      </c>
      <c r="F2" s="55" t="s">
        <v>778</v>
      </c>
      <c r="G2" s="55" t="s">
        <v>766</v>
      </c>
      <c r="H2" s="55" t="s">
        <v>767</v>
      </c>
      <c r="I2" s="55" t="s">
        <v>2</v>
      </c>
      <c r="J2" s="55" t="s">
        <v>5</v>
      </c>
      <c r="K2" s="57" t="s">
        <v>762</v>
      </c>
      <c r="L2" s="56" t="s">
        <v>768</v>
      </c>
      <c r="M2" s="56" t="s">
        <v>769</v>
      </c>
      <c r="N2" s="55" t="s">
        <v>779</v>
      </c>
      <c r="O2" s="58" t="s">
        <v>780</v>
      </c>
      <c r="P2" s="58" t="s">
        <v>778</v>
      </c>
      <c r="Q2" s="58" t="s">
        <v>781</v>
      </c>
      <c r="R2" s="58" t="s">
        <v>778</v>
      </c>
      <c r="S2" s="58" t="s">
        <v>782</v>
      </c>
      <c r="T2" s="58" t="s">
        <v>778</v>
      </c>
      <c r="U2" s="58" t="s">
        <v>783</v>
      </c>
      <c r="V2" s="58" t="s">
        <v>778</v>
      </c>
    </row>
    <row r="3" spans="1:22" ht="14.25" customHeight="1" x14ac:dyDescent="0.25">
      <c r="A3" s="59"/>
      <c r="B3" s="60" t="s">
        <v>784</v>
      </c>
      <c r="C3" s="61">
        <v>1</v>
      </c>
      <c r="D3" s="41"/>
      <c r="E3" s="41">
        <v>41</v>
      </c>
      <c r="F3" s="41" t="str">
        <f>+VLOOKUP(E3,Participants!$A$1:$F$798,2,FALSE)</f>
        <v>Liam Straub</v>
      </c>
      <c r="G3" s="41" t="str">
        <f>+VLOOKUP(E3,Participants!$A$1:$F$798,4,FALSE)</f>
        <v>BFS</v>
      </c>
      <c r="H3" s="41" t="str">
        <f>+VLOOKUP(E3,Participants!$A$1:$F$798,5,FALSE)</f>
        <v>M</v>
      </c>
      <c r="I3" s="41">
        <f>+VLOOKUP(E3,Participants!$A$1:$F$798,3,FALSE)</f>
        <v>6</v>
      </c>
      <c r="J3" s="41" t="str">
        <f>+VLOOKUP(E3,Participants!$A$1:$G$798,7,FALSE)</f>
        <v>JV BOYS</v>
      </c>
      <c r="K3" s="41" t="s">
        <v>914</v>
      </c>
      <c r="L3" s="61">
        <v>1</v>
      </c>
      <c r="M3" s="61">
        <v>10</v>
      </c>
      <c r="N3" s="59" t="str">
        <f>+J3</f>
        <v>JV BOYS</v>
      </c>
      <c r="O3" s="64"/>
      <c r="P3" s="64" t="e">
        <f>+VLOOKUP(O3,Participants!$A$1:$F$651,2,FALSE)</f>
        <v>#N/A</v>
      </c>
      <c r="Q3" s="64"/>
      <c r="R3" s="64" t="e">
        <f>+VLOOKUP(Q3,Participants!$A$1:$F$651,2,FALSE)</f>
        <v>#N/A</v>
      </c>
      <c r="S3" s="64"/>
      <c r="T3" s="64" t="e">
        <f>+VLOOKUP(S3,Participants!$A$1:$F$651,2,FALSE)</f>
        <v>#N/A</v>
      </c>
      <c r="U3" s="64"/>
      <c r="V3" s="64" t="e">
        <f>+VLOOKUP(U3,Participants!$A$1:$F$651,2,FALSE)</f>
        <v>#N/A</v>
      </c>
    </row>
    <row r="4" spans="1:22" ht="14.25" customHeight="1" x14ac:dyDescent="0.25">
      <c r="A4" s="138"/>
      <c r="B4" s="139"/>
      <c r="C4" s="61"/>
      <c r="D4" s="41"/>
      <c r="E4" s="41"/>
      <c r="F4" s="41"/>
      <c r="G4" s="41"/>
      <c r="H4" s="41"/>
      <c r="I4" s="41"/>
      <c r="J4" s="41"/>
      <c r="K4" s="41"/>
      <c r="L4" s="61"/>
      <c r="M4" s="61"/>
      <c r="N4" s="138"/>
      <c r="O4" s="64"/>
      <c r="P4" s="64"/>
      <c r="Q4" s="64"/>
      <c r="R4" s="64"/>
      <c r="S4" s="64"/>
      <c r="T4" s="64"/>
      <c r="U4" s="64"/>
      <c r="V4" s="64"/>
    </row>
    <row r="5" spans="1:22" ht="14.25" customHeight="1" x14ac:dyDescent="0.25">
      <c r="A5" s="59"/>
      <c r="B5" s="60" t="s">
        <v>784</v>
      </c>
      <c r="C5" s="61">
        <v>1</v>
      </c>
      <c r="D5" s="41"/>
      <c r="E5" s="41">
        <v>893</v>
      </c>
      <c r="F5" s="41" t="str">
        <f>+VLOOKUP(E5,Participants!$A$1:$F$798,2,FALSE)</f>
        <v>Julia Fuchs</v>
      </c>
      <c r="G5" s="41" t="str">
        <f>+VLOOKUP(E5,Participants!$A$1:$F$798,4,FALSE)</f>
        <v>GAA</v>
      </c>
      <c r="H5" s="41" t="str">
        <f>+VLOOKUP(E5,Participants!$A$1:$F$798,5,FALSE)</f>
        <v>F</v>
      </c>
      <c r="I5" s="41">
        <f>+VLOOKUP(E5,Participants!$A$1:$F$798,3,FALSE)</f>
        <v>6</v>
      </c>
      <c r="J5" s="41" t="str">
        <f>+VLOOKUP(E5,Participants!$A$1:$G$798,7,FALSE)</f>
        <v>JV GIRLS</v>
      </c>
      <c r="K5" s="41" t="s">
        <v>913</v>
      </c>
      <c r="L5" s="61">
        <v>2</v>
      </c>
      <c r="M5" s="61">
        <v>10</v>
      </c>
      <c r="N5" s="59" t="str">
        <f>+J5</f>
        <v>JV GIRLS</v>
      </c>
      <c r="O5" s="64"/>
      <c r="P5" s="64" t="e">
        <f>+VLOOKUP(O5,Participants!$A$1:$F$651,2,FALSE)</f>
        <v>#N/A</v>
      </c>
      <c r="Q5" s="64"/>
      <c r="R5" s="64" t="e">
        <f>+VLOOKUP(Q5,Participants!$A$1:$F$651,2,FALSE)</f>
        <v>#N/A</v>
      </c>
      <c r="S5" s="64"/>
      <c r="T5" s="64" t="e">
        <f>+VLOOKUP(S5,Participants!$A$1:$F$651,2,FALSE)</f>
        <v>#N/A</v>
      </c>
      <c r="U5" s="64"/>
      <c r="V5" s="64" t="e">
        <f>+VLOOKUP(U5,Participants!$A$1:$F$651,2,FALSE)</f>
        <v>#N/A</v>
      </c>
    </row>
    <row r="6" spans="1:22" ht="14.25" customHeight="1" x14ac:dyDescent="0.25">
      <c r="A6" s="138"/>
      <c r="B6" s="139"/>
      <c r="C6" s="61"/>
      <c r="D6" s="41"/>
      <c r="E6" s="41"/>
      <c r="F6" s="41"/>
      <c r="G6" s="41"/>
      <c r="H6" s="41"/>
      <c r="I6" s="41"/>
      <c r="J6" s="41"/>
      <c r="K6" s="41"/>
      <c r="L6" s="61"/>
      <c r="M6" s="61"/>
      <c r="N6" s="138"/>
      <c r="O6" s="64"/>
      <c r="P6" s="64"/>
      <c r="Q6" s="64"/>
      <c r="R6" s="64"/>
      <c r="S6" s="64"/>
      <c r="T6" s="64"/>
      <c r="U6" s="64"/>
      <c r="V6" s="64"/>
    </row>
    <row r="7" spans="1:22" ht="14.25" customHeight="1" x14ac:dyDescent="0.25">
      <c r="A7" s="59"/>
      <c r="B7" s="60" t="s">
        <v>784</v>
      </c>
      <c r="C7" s="61">
        <v>1</v>
      </c>
      <c r="D7" s="41"/>
      <c r="E7" s="41">
        <v>906</v>
      </c>
      <c r="F7" s="41" t="str">
        <f>+VLOOKUP(E7,Participants!$A$1:$F$798,2,FALSE)</f>
        <v>Dylan Ford</v>
      </c>
      <c r="G7" s="41" t="str">
        <f>+VLOOKUP(E7,Participants!$A$1:$F$798,4,FALSE)</f>
        <v>GAA</v>
      </c>
      <c r="H7" s="41" t="str">
        <f>+VLOOKUP(E7,Participants!$A$1:$F$798,5,FALSE)</f>
        <v>M</v>
      </c>
      <c r="I7" s="41">
        <f>+VLOOKUP(E7,Participants!$A$1:$F$798,3,FALSE)</f>
        <v>8</v>
      </c>
      <c r="J7" s="41" t="str">
        <f>+VLOOKUP(E7,Participants!$A$1:$G$798,7,FALSE)</f>
        <v>VARSITY BOYS</v>
      </c>
      <c r="K7" s="41" t="s">
        <v>907</v>
      </c>
      <c r="L7" s="61">
        <v>1</v>
      </c>
      <c r="M7" s="61">
        <v>10</v>
      </c>
      <c r="N7" s="59" t="str">
        <f>+J7</f>
        <v>VARSITY BOYS</v>
      </c>
      <c r="O7" s="64"/>
      <c r="P7" s="64" t="e">
        <f>+VLOOKUP(O7,Participants!$A$1:$F$651,2,FALSE)</f>
        <v>#N/A</v>
      </c>
      <c r="Q7" s="64"/>
      <c r="R7" s="64" t="e">
        <f>+VLOOKUP(Q7,Participants!$A$1:$F$651,2,FALSE)</f>
        <v>#N/A</v>
      </c>
      <c r="S7" s="64"/>
      <c r="T7" s="64" t="e">
        <f>+VLOOKUP(S7,Participants!$A$1:$F$651,2,FALSE)</f>
        <v>#N/A</v>
      </c>
      <c r="U7" s="64"/>
      <c r="V7" s="64" t="e">
        <f>+VLOOKUP(U7,Participants!$A$1:$F$651,2,FALSE)</f>
        <v>#N/A</v>
      </c>
    </row>
    <row r="8" spans="1:22" ht="14.25" customHeight="1" x14ac:dyDescent="0.25">
      <c r="A8" s="59"/>
      <c r="B8" s="60" t="s">
        <v>784</v>
      </c>
      <c r="C8" s="61">
        <v>1</v>
      </c>
      <c r="D8" s="41"/>
      <c r="E8" s="41">
        <v>959</v>
      </c>
      <c r="F8" s="41" t="str">
        <f>+VLOOKUP(E8,Participants!$A$1:$F$798,2,FALSE)</f>
        <v>ANTHONY FRISCO</v>
      </c>
      <c r="G8" s="41" t="str">
        <f>+VLOOKUP(E8,Participants!$A$1:$F$798,4,FALSE)</f>
        <v>HCA</v>
      </c>
      <c r="H8" s="41" t="str">
        <f>+VLOOKUP(E8,Participants!$A$1:$F$798,5,FALSE)</f>
        <v>M</v>
      </c>
      <c r="I8" s="41">
        <f>+VLOOKUP(E8,Participants!$A$1:$F$798,3,FALSE)</f>
        <v>8</v>
      </c>
      <c r="J8" s="41" t="str">
        <f>+VLOOKUP(E8,Participants!$A$1:$G$798,7,FALSE)</f>
        <v>VARSITY BOYS</v>
      </c>
      <c r="K8" s="41" t="s">
        <v>911</v>
      </c>
      <c r="L8" s="61">
        <v>2</v>
      </c>
      <c r="M8" s="61">
        <v>8</v>
      </c>
      <c r="N8" s="59" t="str">
        <f>+J8</f>
        <v>VARSITY BOYS</v>
      </c>
      <c r="O8" s="64"/>
      <c r="P8" s="64" t="e">
        <f>+VLOOKUP(O8,Participants!$A$1:$F$651,2,FALSE)</f>
        <v>#N/A</v>
      </c>
      <c r="Q8" s="64"/>
      <c r="R8" s="64" t="e">
        <f>+VLOOKUP(Q8,Participants!$A$1:$F$651,2,FALSE)</f>
        <v>#N/A</v>
      </c>
      <c r="S8" s="64"/>
      <c r="T8" s="64" t="e">
        <f>+VLOOKUP(S8,Participants!$A$1:$F$651,2,FALSE)</f>
        <v>#N/A</v>
      </c>
      <c r="U8" s="64"/>
      <c r="V8" s="64" t="e">
        <f>+VLOOKUP(U8,Participants!$A$1:$F$651,2,FALSE)</f>
        <v>#N/A</v>
      </c>
    </row>
    <row r="9" spans="1:22" ht="14.25" customHeight="1" x14ac:dyDescent="0.25">
      <c r="A9" s="59"/>
      <c r="B9" s="60" t="s">
        <v>784</v>
      </c>
      <c r="C9" s="61">
        <v>1</v>
      </c>
      <c r="D9" s="41"/>
      <c r="E9" s="41">
        <v>55</v>
      </c>
      <c r="F9" s="41" t="str">
        <f>+VLOOKUP(E9,Participants!$A$1:$F$798,2,FALSE)</f>
        <v>Hudson Feeney</v>
      </c>
      <c r="G9" s="41" t="str">
        <f>+VLOOKUP(E9,Participants!$A$1:$F$798,4,FALSE)</f>
        <v>BFS</v>
      </c>
      <c r="H9" s="41" t="str">
        <f>+VLOOKUP(E9,Participants!$A$1:$F$798,5,FALSE)</f>
        <v>M</v>
      </c>
      <c r="I9" s="41">
        <f>+VLOOKUP(E9,Participants!$A$1:$F$798,3,FALSE)</f>
        <v>7</v>
      </c>
      <c r="J9" s="41" t="str">
        <f>+VLOOKUP(E9,Participants!$A$1:$G$798,7,FALSE)</f>
        <v>VARSITY BOYS</v>
      </c>
      <c r="K9" s="41" t="s">
        <v>912</v>
      </c>
      <c r="L9" s="61">
        <v>3</v>
      </c>
      <c r="M9" s="61">
        <v>6</v>
      </c>
      <c r="N9" s="59" t="str">
        <f>+J9</f>
        <v>VARSITY BOYS</v>
      </c>
      <c r="O9" s="64"/>
      <c r="P9" s="64" t="e">
        <f>+VLOOKUP(O9,Participants!$A$1:$F$651,2,FALSE)</f>
        <v>#N/A</v>
      </c>
      <c r="Q9" s="64"/>
      <c r="R9" s="64" t="e">
        <f>+VLOOKUP(Q9,Participants!$A$1:$F$651,2,FALSE)</f>
        <v>#N/A</v>
      </c>
      <c r="S9" s="64"/>
      <c r="T9" s="64" t="e">
        <f>+VLOOKUP(S9,Participants!$A$1:$F$651,2,FALSE)</f>
        <v>#N/A</v>
      </c>
      <c r="U9" s="64"/>
      <c r="V9" s="64" t="e">
        <f>+VLOOKUP(U9,Participants!$A$1:$F$651,2,FALSE)</f>
        <v>#N/A</v>
      </c>
    </row>
    <row r="10" spans="1:22" ht="14.25" customHeight="1" x14ac:dyDescent="0.25">
      <c r="A10" s="138"/>
      <c r="B10" s="139"/>
      <c r="C10" s="61"/>
      <c r="D10" s="41"/>
      <c r="E10" s="41"/>
      <c r="F10" s="41"/>
      <c r="G10" s="41"/>
      <c r="H10" s="41"/>
      <c r="I10" s="41"/>
      <c r="J10" s="41"/>
      <c r="K10" s="41"/>
      <c r="L10" s="61"/>
      <c r="M10" s="61"/>
      <c r="N10" s="138"/>
      <c r="O10" s="64"/>
      <c r="P10" s="64"/>
      <c r="Q10" s="64"/>
      <c r="R10" s="64"/>
      <c r="S10" s="64"/>
      <c r="T10" s="64"/>
      <c r="U10" s="64"/>
      <c r="V10" s="64"/>
    </row>
    <row r="11" spans="1:22" ht="14.25" customHeight="1" x14ac:dyDescent="0.25">
      <c r="A11" s="59"/>
      <c r="B11" s="60" t="s">
        <v>784</v>
      </c>
      <c r="C11" s="61">
        <v>1</v>
      </c>
      <c r="D11" s="41"/>
      <c r="E11" s="41">
        <v>65</v>
      </c>
      <c r="F11" s="41" t="str">
        <f>+VLOOKUP(E11,Participants!$A$1:$F$798,2,FALSE)</f>
        <v>Avery Arendosh</v>
      </c>
      <c r="G11" s="41" t="str">
        <f>+VLOOKUP(E11,Participants!$A$1:$F$798,4,FALSE)</f>
        <v>BFS</v>
      </c>
      <c r="H11" s="41" t="str">
        <f>+VLOOKUP(E11,Participants!$A$1:$F$798,5,FALSE)</f>
        <v>F</v>
      </c>
      <c r="I11" s="41">
        <f>+VLOOKUP(E11,Participants!$A$1:$F$798,3,FALSE)</f>
        <v>7</v>
      </c>
      <c r="J11" s="41" t="str">
        <f>+VLOOKUP(E11,Participants!$A$1:$G$798,7,FALSE)</f>
        <v>VARSITY GIRLS</v>
      </c>
      <c r="K11" s="41" t="s">
        <v>908</v>
      </c>
      <c r="L11" s="61">
        <v>1</v>
      </c>
      <c r="M11" s="61">
        <v>10</v>
      </c>
      <c r="N11" s="59" t="str">
        <f>+J11</f>
        <v>VARSITY GIRLS</v>
      </c>
      <c r="O11" s="64"/>
      <c r="P11" s="64" t="e">
        <f>+VLOOKUP(O11,Participants!$A$1:$F$651,2,FALSE)</f>
        <v>#N/A</v>
      </c>
      <c r="Q11" s="64"/>
      <c r="R11" s="64" t="e">
        <f>+VLOOKUP(Q11,Participants!$A$1:$F$651,2,FALSE)</f>
        <v>#N/A</v>
      </c>
      <c r="S11" s="64"/>
      <c r="T11" s="64" t="e">
        <f>+VLOOKUP(S11,Participants!$A$1:$F$651,2,FALSE)</f>
        <v>#N/A</v>
      </c>
      <c r="U11" s="64"/>
      <c r="V11" s="64" t="e">
        <f>+VLOOKUP(U11,Participants!$A$1:$F$651,2,FALSE)</f>
        <v>#N/A</v>
      </c>
    </row>
    <row r="12" spans="1:22" ht="14.25" customHeight="1" x14ac:dyDescent="0.25">
      <c r="A12" s="59"/>
      <c r="B12" s="60" t="s">
        <v>784</v>
      </c>
      <c r="C12" s="61">
        <v>1</v>
      </c>
      <c r="D12" s="41"/>
      <c r="E12" s="41">
        <v>973</v>
      </c>
      <c r="F12" s="41" t="str">
        <f>+VLOOKUP(E12,Participants!$A$1:$F$798,2,FALSE)</f>
        <v>CAROLINE OPIELA</v>
      </c>
      <c r="G12" s="41" t="str">
        <f>+VLOOKUP(E12,Participants!$A$1:$F$798,4,FALSE)</f>
        <v>HCA</v>
      </c>
      <c r="H12" s="41" t="str">
        <f>+VLOOKUP(E12,Participants!$A$1:$F$798,5,FALSE)</f>
        <v>F</v>
      </c>
      <c r="I12" s="41">
        <f>+VLOOKUP(E12,Participants!$A$1:$F$798,3,FALSE)</f>
        <v>8</v>
      </c>
      <c r="J12" s="41" t="str">
        <f>+VLOOKUP(E12,Participants!$A$1:$G$798,7,FALSE)</f>
        <v>VARSITY GIRLS</v>
      </c>
      <c r="K12" s="41" t="s">
        <v>909</v>
      </c>
      <c r="L12" s="61">
        <v>2</v>
      </c>
      <c r="M12" s="61">
        <v>8</v>
      </c>
      <c r="N12" s="59" t="str">
        <f>+J12</f>
        <v>VARSITY GIRLS</v>
      </c>
      <c r="O12" s="64"/>
      <c r="P12" s="64" t="e">
        <f>+VLOOKUP(O12,Participants!$A$1:$F$651,2,FALSE)</f>
        <v>#N/A</v>
      </c>
      <c r="Q12" s="64"/>
      <c r="R12" s="64" t="e">
        <f>+VLOOKUP(Q12,Participants!$A$1:$F$651,2,FALSE)</f>
        <v>#N/A</v>
      </c>
      <c r="S12" s="64"/>
      <c r="T12" s="64" t="e">
        <f>+VLOOKUP(S12,Participants!$A$1:$F$651,2,FALSE)</f>
        <v>#N/A</v>
      </c>
      <c r="U12" s="64"/>
      <c r="V12" s="64" t="e">
        <f>+VLOOKUP(U12,Participants!$A$1:$F$651,2,FALSE)</f>
        <v>#N/A</v>
      </c>
    </row>
    <row r="13" spans="1:22" ht="14.25" customHeight="1" x14ac:dyDescent="0.25">
      <c r="A13" s="59"/>
      <c r="B13" s="60" t="s">
        <v>784</v>
      </c>
      <c r="C13" s="61">
        <v>1</v>
      </c>
      <c r="D13" s="41"/>
      <c r="E13" s="41">
        <v>923</v>
      </c>
      <c r="F13" s="41" t="str">
        <f>+VLOOKUP(E13,Participants!$A$1:$F$798,2,FALSE)</f>
        <v>Macie Trombetta</v>
      </c>
      <c r="G13" s="41" t="str">
        <f>+VLOOKUP(E13,Participants!$A$1:$F$798,4,FALSE)</f>
        <v>GAA</v>
      </c>
      <c r="H13" s="41" t="str">
        <f>+VLOOKUP(E13,Participants!$A$1:$F$798,5,FALSE)</f>
        <v>F</v>
      </c>
      <c r="I13" s="41">
        <f>+VLOOKUP(E13,Participants!$A$1:$F$798,3,FALSE)</f>
        <v>8</v>
      </c>
      <c r="J13" s="41" t="str">
        <f>+VLOOKUP(E13,Participants!$A$1:$G$798,7,FALSE)</f>
        <v>VARSITY GIRLS</v>
      </c>
      <c r="K13" s="41" t="s">
        <v>910</v>
      </c>
      <c r="L13" s="61">
        <v>3</v>
      </c>
      <c r="M13" s="61">
        <v>6</v>
      </c>
      <c r="N13" s="59" t="str">
        <f>+J13</f>
        <v>VARSITY GIRLS</v>
      </c>
      <c r="O13" s="64"/>
      <c r="P13" s="64" t="e">
        <f>+VLOOKUP(O13,Participants!$A$1:$F$651,2,FALSE)</f>
        <v>#N/A</v>
      </c>
      <c r="Q13" s="64"/>
      <c r="R13" s="64" t="e">
        <f>+VLOOKUP(Q13,Participants!$A$1:$F$651,2,FALSE)</f>
        <v>#N/A</v>
      </c>
      <c r="S13" s="64"/>
      <c r="T13" s="64" t="e">
        <f>+VLOOKUP(S13,Participants!$A$1:$F$651,2,FALSE)</f>
        <v>#N/A</v>
      </c>
      <c r="U13" s="64"/>
      <c r="V13" s="64" t="e">
        <f>+VLOOKUP(U13,Participants!$A$1:$F$651,2,FALSE)</f>
        <v>#N/A</v>
      </c>
    </row>
    <row r="14" spans="1:22" ht="14.25" customHeight="1" x14ac:dyDescent="0.25">
      <c r="A14" s="8"/>
      <c r="B14" s="65" t="s">
        <v>784</v>
      </c>
      <c r="C14" s="66">
        <v>2</v>
      </c>
      <c r="D14" s="13"/>
      <c r="E14" s="41"/>
      <c r="F14" s="41" t="e">
        <f>+VLOOKUP(E14,Participants!$A$1:$F$798,2,FALSE)</f>
        <v>#N/A</v>
      </c>
      <c r="G14" s="41" t="e">
        <f>+VLOOKUP(E14,Participants!$A$1:$F$798,4,FALSE)</f>
        <v>#N/A</v>
      </c>
      <c r="H14" s="41" t="e">
        <f>+VLOOKUP(E14,Participants!$A$1:$F$798,5,FALSE)</f>
        <v>#N/A</v>
      </c>
      <c r="I14" s="41" t="e">
        <f>+VLOOKUP(E14,Participants!$A$1:$F$798,3,FALSE)</f>
        <v>#N/A</v>
      </c>
      <c r="J14" s="41" t="e">
        <f>+VLOOKUP(E14,Participants!$A$1:$G$798,7,FALSE)</f>
        <v>#N/A</v>
      </c>
      <c r="K14" s="67"/>
      <c r="L14" s="66"/>
      <c r="M14" s="66"/>
      <c r="N14" s="8" t="e">
        <f t="shared" ref="N14" si="0">+J14</f>
        <v>#N/A</v>
      </c>
      <c r="O14" s="69"/>
      <c r="P14" s="69" t="e">
        <f>+VLOOKUP(O14,Participants!$A$1:$F$651,2,FALSE)</f>
        <v>#N/A</v>
      </c>
      <c r="Q14" s="69"/>
      <c r="R14" s="69" t="e">
        <f>+VLOOKUP(Q14,Participants!$A$1:$F$651,2,FALSE)</f>
        <v>#N/A</v>
      </c>
      <c r="S14" s="69"/>
      <c r="T14" s="69" t="e">
        <f>+VLOOKUP(S14,Participants!$A$1:$F$651,2,FALSE)</f>
        <v>#N/A</v>
      </c>
      <c r="U14" s="69"/>
      <c r="V14" s="69" t="e">
        <f>+VLOOKUP(U14,Participants!$A$1:$F$651,2,FALSE)</f>
        <v>#N/A</v>
      </c>
    </row>
    <row r="15" spans="1:22" ht="14.25" customHeight="1" x14ac:dyDescent="0.25">
      <c r="C15" s="35"/>
      <c r="K15" s="44"/>
      <c r="L15" s="35"/>
    </row>
    <row r="16" spans="1:22" ht="14.25" customHeight="1" x14ac:dyDescent="0.25">
      <c r="C16" s="35"/>
      <c r="K16" s="44"/>
      <c r="L16" s="35"/>
    </row>
    <row r="17" spans="1:26" ht="14.25" customHeight="1" x14ac:dyDescent="0.25">
      <c r="C17" s="35"/>
      <c r="K17" s="44"/>
      <c r="L17" s="35"/>
    </row>
    <row r="18" spans="1:26" ht="14.25" customHeight="1" x14ac:dyDescent="0.25">
      <c r="B18" s="47" t="s">
        <v>155</v>
      </c>
      <c r="C18" s="47" t="s">
        <v>754</v>
      </c>
      <c r="D18" s="47" t="s">
        <v>15</v>
      </c>
      <c r="E18" s="47" t="s">
        <v>18</v>
      </c>
      <c r="F18" s="47" t="s">
        <v>10</v>
      </c>
      <c r="G18" s="47" t="s">
        <v>26</v>
      </c>
      <c r="H18" s="47" t="s">
        <v>21</v>
      </c>
      <c r="I18" s="47" t="s">
        <v>771</v>
      </c>
      <c r="J18" s="47" t="s">
        <v>772</v>
      </c>
      <c r="K18" s="47" t="s">
        <v>32</v>
      </c>
      <c r="L18" s="47" t="s">
        <v>35</v>
      </c>
      <c r="M18" s="47" t="s">
        <v>53</v>
      </c>
      <c r="N18" s="47" t="s">
        <v>41</v>
      </c>
      <c r="O18" s="47" t="s">
        <v>47</v>
      </c>
      <c r="P18" s="47" t="s">
        <v>62</v>
      </c>
      <c r="Q18" s="47" t="s">
        <v>56</v>
      </c>
      <c r="R18" s="47" t="s">
        <v>773</v>
      </c>
      <c r="S18" s="47" t="s">
        <v>65</v>
      </c>
      <c r="T18" s="47" t="s">
        <v>70</v>
      </c>
      <c r="U18" s="47" t="s">
        <v>526</v>
      </c>
      <c r="V18" s="47" t="s">
        <v>669</v>
      </c>
      <c r="W18" s="47" t="s">
        <v>774</v>
      </c>
      <c r="X18" s="47" t="s">
        <v>696</v>
      </c>
      <c r="Y18" s="47" t="s">
        <v>44</v>
      </c>
      <c r="Z18" s="48" t="s">
        <v>775</v>
      </c>
    </row>
    <row r="19" spans="1:26" ht="14.25" customHeight="1" x14ac:dyDescent="0.25">
      <c r="A19" s="8" t="s">
        <v>106</v>
      </c>
      <c r="B19" s="35">
        <f t="shared" ref="B19:K22" si="1">+SUMIFS($M$2:$M$14,$J$2:$J$14,$A19,$G$2:$G$14,B$18)</f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ref="L19:Y22" si="2">+SUMIFS($M$2:$M$14,$J$2:$J$14,$A19,$G$2:$G$14,L$18)</f>
        <v>10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ref="Z19:Z22" si="3">SUM(B19:Y19)</f>
        <v>10</v>
      </c>
    </row>
    <row r="20" spans="1:26" ht="14.25" customHeight="1" x14ac:dyDescent="0.25">
      <c r="A20" s="8" t="s">
        <v>92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10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3"/>
        <v>10</v>
      </c>
    </row>
    <row r="21" spans="1:26" ht="14.25" customHeight="1" x14ac:dyDescent="0.25">
      <c r="A21" s="8" t="s">
        <v>131</v>
      </c>
      <c r="B21" s="35">
        <f t="shared" si="1"/>
        <v>0</v>
      </c>
      <c r="C21" s="35">
        <f t="shared" si="1"/>
        <v>0</v>
      </c>
      <c r="D21" s="35">
        <f t="shared" si="1"/>
        <v>0</v>
      </c>
      <c r="E21" s="35">
        <f t="shared" si="1"/>
        <v>0</v>
      </c>
      <c r="F21" s="35">
        <f t="shared" si="1"/>
        <v>10</v>
      </c>
      <c r="G21" s="35">
        <f t="shared" si="1"/>
        <v>0</v>
      </c>
      <c r="H21" s="35">
        <f t="shared" si="1"/>
        <v>0</v>
      </c>
      <c r="I21" s="35">
        <f t="shared" si="1"/>
        <v>0</v>
      </c>
      <c r="J21" s="35">
        <f t="shared" si="1"/>
        <v>0</v>
      </c>
      <c r="K21" s="35">
        <f t="shared" si="1"/>
        <v>0</v>
      </c>
      <c r="L21" s="35">
        <f t="shared" si="2"/>
        <v>6</v>
      </c>
      <c r="M21" s="35">
        <f t="shared" si="2"/>
        <v>8</v>
      </c>
      <c r="N21" s="35">
        <f t="shared" si="2"/>
        <v>0</v>
      </c>
      <c r="O21" s="35">
        <f t="shared" si="2"/>
        <v>0</v>
      </c>
      <c r="P21" s="35">
        <f t="shared" si="2"/>
        <v>0</v>
      </c>
      <c r="Q21" s="35">
        <f t="shared" si="2"/>
        <v>0</v>
      </c>
      <c r="R21" s="35">
        <f t="shared" si="2"/>
        <v>0</v>
      </c>
      <c r="S21" s="35">
        <f t="shared" si="2"/>
        <v>0</v>
      </c>
      <c r="T21" s="35">
        <f t="shared" si="2"/>
        <v>0</v>
      </c>
      <c r="U21" s="35">
        <f t="shared" si="2"/>
        <v>0</v>
      </c>
      <c r="V21" s="35">
        <f t="shared" si="2"/>
        <v>0</v>
      </c>
      <c r="W21" s="35">
        <f t="shared" si="2"/>
        <v>0</v>
      </c>
      <c r="X21" s="35">
        <f t="shared" si="2"/>
        <v>0</v>
      </c>
      <c r="Y21" s="35">
        <f t="shared" si="2"/>
        <v>0</v>
      </c>
      <c r="Z21" s="35">
        <f t="shared" si="3"/>
        <v>24</v>
      </c>
    </row>
    <row r="22" spans="1:26" ht="14.25" customHeight="1" x14ac:dyDescent="0.25">
      <c r="A22" s="8" t="s">
        <v>118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6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2"/>
        <v>10</v>
      </c>
      <c r="M22" s="35">
        <f t="shared" si="2"/>
        <v>8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si="3"/>
        <v>24</v>
      </c>
    </row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</sheetData>
  <sortState xmlns:xlrd2="http://schemas.microsoft.com/office/spreadsheetml/2017/richdata2" ref="A3:R13">
    <sortCondition ref="J3:J13"/>
    <sortCondition ref="K3:K13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74"/>
  <sheetViews>
    <sheetView workbookViewId="0">
      <pane ySplit="1" topLeftCell="A79" activePane="bottomLeft" state="frozen"/>
      <selection pane="bottomLeft" activeCell="A96" sqref="A96:XFD323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5" customWidth="1"/>
    <col min="6" max="6" width="19.140625" customWidth="1"/>
    <col min="7" max="7" width="14.140625" style="125" customWidth="1"/>
    <col min="8" max="9" width="8.42578125" style="125" customWidth="1"/>
    <col min="10" max="10" width="13.7109375" style="125" customWidth="1"/>
    <col min="11" max="12" width="8.42578125" style="125" customWidth="1"/>
    <col min="26" max="26" width="14.42578125" customWidth="1"/>
  </cols>
  <sheetData>
    <row r="1" spans="1:26" ht="14.25" customHeight="1" x14ac:dyDescent="0.3">
      <c r="A1" s="36" t="s">
        <v>785</v>
      </c>
      <c r="B1" s="37" t="s">
        <v>761</v>
      </c>
      <c r="C1" s="38" t="s">
        <v>762</v>
      </c>
      <c r="D1" s="36" t="s">
        <v>763</v>
      </c>
      <c r="E1" s="137" t="s">
        <v>764</v>
      </c>
      <c r="F1" s="36" t="s">
        <v>765</v>
      </c>
      <c r="G1" s="137" t="s">
        <v>766</v>
      </c>
      <c r="H1" s="137" t="s">
        <v>767</v>
      </c>
      <c r="I1" s="137" t="s">
        <v>2</v>
      </c>
      <c r="J1" s="137" t="s">
        <v>5</v>
      </c>
      <c r="K1" s="137" t="s">
        <v>768</v>
      </c>
      <c r="L1" s="137" t="s">
        <v>769</v>
      </c>
      <c r="Z1" s="35"/>
    </row>
    <row r="2" spans="1:26" ht="14.25" customHeight="1" x14ac:dyDescent="0.3">
      <c r="A2" s="39" t="s">
        <v>785</v>
      </c>
      <c r="B2" s="40">
        <v>1</v>
      </c>
      <c r="C2" s="40">
        <v>14.35</v>
      </c>
      <c r="D2" s="40">
        <v>4</v>
      </c>
      <c r="E2" s="61">
        <v>379</v>
      </c>
      <c r="F2" s="41" t="str">
        <f>+VLOOKUP(E2,Participants!$A$1:$F$798,2,FALSE)</f>
        <v>Rosa Yuo</v>
      </c>
      <c r="G2" s="61" t="str">
        <f>+VLOOKUP(E2,Participants!$A$1:$F$798,4,FALSE)</f>
        <v>AAP</v>
      </c>
      <c r="H2" s="61" t="str">
        <f>+VLOOKUP(E2,Participants!$A$1:$F$798,5,FALSE)</f>
        <v>F</v>
      </c>
      <c r="I2" s="61">
        <f>+VLOOKUP(E2,Participants!$A$1:$F$798,3,FALSE)</f>
        <v>6</v>
      </c>
      <c r="J2" s="61" t="str">
        <f>+VLOOKUP(E2,Participants!$A$1:$G$798,7,FALSE)</f>
        <v>JV GIRLS</v>
      </c>
      <c r="K2" s="61">
        <v>1</v>
      </c>
      <c r="L2" s="61">
        <v>10</v>
      </c>
      <c r="Z2" s="35"/>
    </row>
    <row r="3" spans="1:26" ht="14.25" customHeight="1" x14ac:dyDescent="0.3">
      <c r="A3" s="39" t="s">
        <v>785</v>
      </c>
      <c r="B3" s="42">
        <v>2</v>
      </c>
      <c r="C3" s="42">
        <v>14.58</v>
      </c>
      <c r="D3" s="42">
        <v>2</v>
      </c>
      <c r="E3" s="66">
        <v>49</v>
      </c>
      <c r="F3" s="13" t="str">
        <f>+VLOOKUP(E3,Participants!$A$1:$F$798,2,FALSE)</f>
        <v>Arianna Lheureau</v>
      </c>
      <c r="G3" s="66" t="str">
        <f>+VLOOKUP(E3,Participants!$A$1:$F$798,4,FALSE)</f>
        <v>BFS</v>
      </c>
      <c r="H3" s="66" t="str">
        <f>+VLOOKUP(E3,Participants!$A$1:$F$798,5,FALSE)</f>
        <v>F</v>
      </c>
      <c r="I3" s="66">
        <f>+VLOOKUP(E3,Participants!$A$1:$F$798,3,FALSE)</f>
        <v>6</v>
      </c>
      <c r="J3" s="66" t="str">
        <f>+VLOOKUP(E3,Participants!$A$1:$G$798,7,FALSE)</f>
        <v>JV GIRLS</v>
      </c>
      <c r="K3" s="66">
        <f>K2+1</f>
        <v>2</v>
      </c>
      <c r="L3" s="66">
        <v>8</v>
      </c>
      <c r="Z3" s="35"/>
    </row>
    <row r="4" spans="1:26" ht="14.25" customHeight="1" x14ac:dyDescent="0.3">
      <c r="A4" s="39" t="s">
        <v>785</v>
      </c>
      <c r="B4" s="42">
        <v>2</v>
      </c>
      <c r="C4" s="42">
        <v>15.35</v>
      </c>
      <c r="D4" s="42">
        <v>3</v>
      </c>
      <c r="E4" s="66">
        <v>52</v>
      </c>
      <c r="F4" s="13" t="str">
        <f>+VLOOKUP(E4,Participants!$A$1:$F$798,2,FALSE)</f>
        <v>Bridie Straub</v>
      </c>
      <c r="G4" s="66" t="str">
        <f>+VLOOKUP(E4,Participants!$A$1:$F$798,4,FALSE)</f>
        <v>BFS</v>
      </c>
      <c r="H4" s="66" t="str">
        <f>+VLOOKUP(E4,Participants!$A$1:$F$798,5,FALSE)</f>
        <v>F</v>
      </c>
      <c r="I4" s="66">
        <f>+VLOOKUP(E4,Participants!$A$1:$F$798,3,FALSE)</f>
        <v>6</v>
      </c>
      <c r="J4" s="66" t="str">
        <f>+VLOOKUP(E4,Participants!$A$1:$G$798,7,FALSE)</f>
        <v>JV GIRLS</v>
      </c>
      <c r="K4" s="66">
        <f t="shared" ref="K4:K20" si="0">K3+1</f>
        <v>3</v>
      </c>
      <c r="L4" s="66">
        <v>6</v>
      </c>
      <c r="Z4" s="35"/>
    </row>
    <row r="5" spans="1:26" ht="14.25" customHeight="1" x14ac:dyDescent="0.3">
      <c r="A5" s="39" t="s">
        <v>785</v>
      </c>
      <c r="B5" s="42">
        <v>2</v>
      </c>
      <c r="C5" s="42">
        <v>16.13</v>
      </c>
      <c r="D5" s="42">
        <v>6</v>
      </c>
      <c r="E5" s="66">
        <v>1279</v>
      </c>
      <c r="F5" s="13" t="str">
        <f>+VLOOKUP(E5,Participants!$A$1:$F$798,2,FALSE)</f>
        <v>Olivia Wasielewski</v>
      </c>
      <c r="G5" s="66" t="str">
        <f>+VLOOKUP(E5,Participants!$A$1:$F$798,4,FALSE)</f>
        <v>NCA</v>
      </c>
      <c r="H5" s="66" t="str">
        <f>+VLOOKUP(E5,Participants!$A$1:$F$798,5,FALSE)</f>
        <v>F</v>
      </c>
      <c r="I5" s="66">
        <f>+VLOOKUP(E5,Participants!$A$1:$F$798,3,FALSE)</f>
        <v>5</v>
      </c>
      <c r="J5" s="66" t="str">
        <f>+VLOOKUP(E5,Participants!$A$1:$G$798,7,FALSE)</f>
        <v>JV GIRLS</v>
      </c>
      <c r="K5" s="66">
        <f t="shared" si="0"/>
        <v>4</v>
      </c>
      <c r="L5" s="66">
        <v>5</v>
      </c>
      <c r="Z5" s="35"/>
    </row>
    <row r="6" spans="1:26" ht="14.25" customHeight="1" x14ac:dyDescent="0.3">
      <c r="A6" s="39" t="s">
        <v>785</v>
      </c>
      <c r="B6" s="42">
        <v>2</v>
      </c>
      <c r="C6" s="42">
        <v>16.41</v>
      </c>
      <c r="D6" s="42">
        <v>5</v>
      </c>
      <c r="E6" s="66">
        <v>47</v>
      </c>
      <c r="F6" s="13" t="str">
        <f>+VLOOKUP(E6,Participants!$A$1:$F$798,2,FALSE)</f>
        <v>Charlie Kane</v>
      </c>
      <c r="G6" s="66" t="str">
        <f>+VLOOKUP(E6,Participants!$A$1:$F$798,4,FALSE)</f>
        <v>BFS</v>
      </c>
      <c r="H6" s="66" t="str">
        <f>+VLOOKUP(E6,Participants!$A$1:$F$798,5,FALSE)</f>
        <v>F</v>
      </c>
      <c r="I6" s="66">
        <f>+VLOOKUP(E6,Participants!$A$1:$F$798,3,FALSE)</f>
        <v>5</v>
      </c>
      <c r="J6" s="66" t="str">
        <f>+VLOOKUP(E6,Participants!$A$1:$G$798,7,FALSE)</f>
        <v>JV GIRLS</v>
      </c>
      <c r="K6" s="66">
        <f t="shared" si="0"/>
        <v>5</v>
      </c>
      <c r="L6" s="66">
        <v>4</v>
      </c>
      <c r="Z6" s="35"/>
    </row>
    <row r="7" spans="1:26" ht="14.25" customHeight="1" x14ac:dyDescent="0.3">
      <c r="A7" s="39" t="s">
        <v>785</v>
      </c>
      <c r="B7" s="42">
        <v>2</v>
      </c>
      <c r="C7" s="42">
        <v>16.5</v>
      </c>
      <c r="D7" s="42">
        <v>1</v>
      </c>
      <c r="E7" s="66">
        <v>1308</v>
      </c>
      <c r="F7" s="13" t="str">
        <f>+VLOOKUP(E7,Participants!$A$1:$F$798,2,FALSE)</f>
        <v>Hayley Poynar</v>
      </c>
      <c r="G7" s="66" t="str">
        <f>+VLOOKUP(E7,Participants!$A$1:$F$798,4,FALSE)</f>
        <v>OLF</v>
      </c>
      <c r="H7" s="66" t="str">
        <f>+VLOOKUP(E7,Participants!$A$1:$F$798,5,FALSE)</f>
        <v>F</v>
      </c>
      <c r="I7" s="66">
        <f>+VLOOKUP(E7,Participants!$A$1:$F$798,3,FALSE)</f>
        <v>5</v>
      </c>
      <c r="J7" s="66" t="str">
        <f>+VLOOKUP(E7,Participants!$A$1:$G$798,7,FALSE)</f>
        <v>JV GIRLS</v>
      </c>
      <c r="K7" s="66">
        <f t="shared" si="0"/>
        <v>6</v>
      </c>
      <c r="L7" s="66">
        <v>3</v>
      </c>
      <c r="Z7" s="35"/>
    </row>
    <row r="8" spans="1:26" ht="14.25" customHeight="1" x14ac:dyDescent="0.3">
      <c r="A8" s="39" t="s">
        <v>785</v>
      </c>
      <c r="B8" s="40">
        <v>1</v>
      </c>
      <c r="C8" s="40">
        <v>16.53</v>
      </c>
      <c r="D8" s="40">
        <v>5</v>
      </c>
      <c r="E8" s="61">
        <v>662</v>
      </c>
      <c r="F8" s="41" t="str">
        <f>+VLOOKUP(E8,Participants!$A$1:$F$798,2,FALSE)</f>
        <v>Jaidlyn Megill</v>
      </c>
      <c r="G8" s="61" t="str">
        <f>+VLOOKUP(E8,Participants!$A$1:$F$798,4,FALSE)</f>
        <v>BTA</v>
      </c>
      <c r="H8" s="61" t="str">
        <f>+VLOOKUP(E8,Participants!$A$1:$F$798,5,FALSE)</f>
        <v>F</v>
      </c>
      <c r="I8" s="61">
        <f>+VLOOKUP(E8,Participants!$A$1:$F$798,3,FALSE)</f>
        <v>5</v>
      </c>
      <c r="J8" s="61" t="str">
        <f>+VLOOKUP(E8,Participants!$A$1:$G$798,7,FALSE)</f>
        <v>JV GIRLS</v>
      </c>
      <c r="K8" s="66">
        <f t="shared" si="0"/>
        <v>7</v>
      </c>
      <c r="L8" s="61">
        <v>2</v>
      </c>
      <c r="Z8" s="35"/>
    </row>
    <row r="9" spans="1:26" ht="14.25" customHeight="1" x14ac:dyDescent="0.3">
      <c r="A9" s="39" t="s">
        <v>785</v>
      </c>
      <c r="B9" s="42">
        <v>2</v>
      </c>
      <c r="C9" s="42">
        <v>17.02</v>
      </c>
      <c r="D9" s="42">
        <v>7</v>
      </c>
      <c r="E9" s="66">
        <v>1277</v>
      </c>
      <c r="F9" s="13" t="str">
        <f>+VLOOKUP(E9,Participants!$A$1:$F$798,2,FALSE)</f>
        <v>Johanna  Johnson</v>
      </c>
      <c r="G9" s="66" t="str">
        <f>+VLOOKUP(E9,Participants!$A$1:$F$798,4,FALSE)</f>
        <v>NCA</v>
      </c>
      <c r="H9" s="66" t="str">
        <f>+VLOOKUP(E9,Participants!$A$1:$F$798,5,FALSE)</f>
        <v>F</v>
      </c>
      <c r="I9" s="66">
        <f>+VLOOKUP(E9,Participants!$A$1:$F$798,3,FALSE)</f>
        <v>5</v>
      </c>
      <c r="J9" s="66" t="str">
        <f>+VLOOKUP(E9,Participants!$A$1:$G$798,7,FALSE)</f>
        <v>JV GIRLS</v>
      </c>
      <c r="K9" s="66">
        <f t="shared" si="0"/>
        <v>8</v>
      </c>
      <c r="L9" s="66">
        <v>1</v>
      </c>
      <c r="Z9" s="35"/>
    </row>
    <row r="10" spans="1:26" ht="14.25" customHeight="1" x14ac:dyDescent="0.3">
      <c r="A10" s="39" t="s">
        <v>785</v>
      </c>
      <c r="B10" s="40">
        <v>3</v>
      </c>
      <c r="C10" s="40">
        <v>17.25</v>
      </c>
      <c r="D10" s="40">
        <v>2</v>
      </c>
      <c r="E10" s="61">
        <v>638</v>
      </c>
      <c r="F10" s="41" t="str">
        <f>+VLOOKUP(E10,Participants!$A$1:$F$798,2,FALSE)</f>
        <v>Madelyn Miklavic</v>
      </c>
      <c r="G10" s="61" t="str">
        <f>+VLOOKUP(E10,Participants!$A$1:$F$798,4,FALSE)</f>
        <v>BCS</v>
      </c>
      <c r="H10" s="61" t="str">
        <f>+VLOOKUP(E10,Participants!$A$1:$F$798,5,FALSE)</f>
        <v>F</v>
      </c>
      <c r="I10" s="61">
        <f>+VLOOKUP(E10,Participants!$A$1:$F$798,3,FALSE)</f>
        <v>6</v>
      </c>
      <c r="J10" s="61" t="str">
        <f>+VLOOKUP(E10,Participants!$A$1:$G$798,7,FALSE)</f>
        <v>JV GIRLS</v>
      </c>
      <c r="K10" s="66">
        <f t="shared" si="0"/>
        <v>9</v>
      </c>
      <c r="L10" s="61"/>
      <c r="Z10" s="35"/>
    </row>
    <row r="11" spans="1:26" ht="14.25" customHeight="1" x14ac:dyDescent="0.3">
      <c r="A11" s="39" t="s">
        <v>785</v>
      </c>
      <c r="B11" s="40">
        <v>1</v>
      </c>
      <c r="C11" s="40">
        <v>17.43</v>
      </c>
      <c r="D11" s="40">
        <v>6</v>
      </c>
      <c r="E11" s="61">
        <v>667</v>
      </c>
      <c r="F11" s="41" t="str">
        <f>+VLOOKUP(E11,Participants!$A$1:$F$798,2,FALSE)</f>
        <v>Allie Scheerbaum</v>
      </c>
      <c r="G11" s="61" t="str">
        <f>+VLOOKUP(E11,Participants!$A$1:$F$798,4,FALSE)</f>
        <v>BTA</v>
      </c>
      <c r="H11" s="61" t="str">
        <f>+VLOOKUP(E11,Participants!$A$1:$F$798,5,FALSE)</f>
        <v>F</v>
      </c>
      <c r="I11" s="61">
        <f>+VLOOKUP(E11,Participants!$A$1:$F$798,3,FALSE)</f>
        <v>6</v>
      </c>
      <c r="J11" s="61" t="str">
        <f>+VLOOKUP(E11,Participants!$A$1:$G$798,7,FALSE)</f>
        <v>JV GIRLS</v>
      </c>
      <c r="K11" s="66">
        <f t="shared" si="0"/>
        <v>10</v>
      </c>
      <c r="L11" s="61"/>
      <c r="Z11" s="35"/>
    </row>
    <row r="12" spans="1:26" ht="14.25" customHeight="1" x14ac:dyDescent="0.3">
      <c r="A12" s="39" t="s">
        <v>785</v>
      </c>
      <c r="B12" s="40">
        <v>1</v>
      </c>
      <c r="C12" s="40">
        <v>17.53</v>
      </c>
      <c r="D12" s="40">
        <v>7</v>
      </c>
      <c r="E12" s="61">
        <v>663</v>
      </c>
      <c r="F12" s="41" t="str">
        <f>+VLOOKUP(E12,Participants!$A$1:$F$798,2,FALSE)</f>
        <v>Katalina Barnett</v>
      </c>
      <c r="G12" s="61" t="str">
        <f>+VLOOKUP(E12,Participants!$A$1:$F$798,4,FALSE)</f>
        <v>BTA</v>
      </c>
      <c r="H12" s="61" t="str">
        <f>+VLOOKUP(E12,Participants!$A$1:$F$798,5,FALSE)</f>
        <v>F</v>
      </c>
      <c r="I12" s="61">
        <f>+VLOOKUP(E12,Participants!$A$1:$F$798,3,FALSE)</f>
        <v>5</v>
      </c>
      <c r="J12" s="61" t="str">
        <f>+VLOOKUP(E12,Participants!$A$1:$G$798,7,FALSE)</f>
        <v>JV GIRLS</v>
      </c>
      <c r="K12" s="66">
        <f t="shared" si="0"/>
        <v>11</v>
      </c>
      <c r="L12" s="61"/>
      <c r="Z12" s="35"/>
    </row>
    <row r="13" spans="1:26" ht="14.25" customHeight="1" x14ac:dyDescent="0.3">
      <c r="A13" s="39" t="s">
        <v>785</v>
      </c>
      <c r="B13" s="42">
        <v>2</v>
      </c>
      <c r="C13" s="42">
        <v>18.010000000000002</v>
      </c>
      <c r="D13" s="42">
        <v>4</v>
      </c>
      <c r="E13" s="66">
        <v>43</v>
      </c>
      <c r="F13" s="13" t="str">
        <f>+VLOOKUP(E13,Participants!$A$1:$F$798,2,FALSE)</f>
        <v>Molly Begley</v>
      </c>
      <c r="G13" s="66" t="str">
        <f>+VLOOKUP(E13,Participants!$A$1:$F$798,4,FALSE)</f>
        <v>BFS</v>
      </c>
      <c r="H13" s="66" t="str">
        <f>+VLOOKUP(E13,Participants!$A$1:$F$798,5,FALSE)</f>
        <v>F</v>
      </c>
      <c r="I13" s="66">
        <f>+VLOOKUP(E13,Participants!$A$1:$F$798,3,FALSE)</f>
        <v>6</v>
      </c>
      <c r="J13" s="66" t="str">
        <f>+VLOOKUP(E13,Participants!$A$1:$G$798,7,FALSE)</f>
        <v>JV GIRLS</v>
      </c>
      <c r="K13" s="66">
        <f t="shared" si="0"/>
        <v>12</v>
      </c>
      <c r="L13" s="66"/>
      <c r="Z13" s="35"/>
    </row>
    <row r="14" spans="1:26" ht="14.25" customHeight="1" x14ac:dyDescent="0.3">
      <c r="A14" s="39" t="s">
        <v>785</v>
      </c>
      <c r="B14" s="40">
        <v>1</v>
      </c>
      <c r="C14" s="40">
        <v>18.170000000000002</v>
      </c>
      <c r="D14" s="40">
        <v>2</v>
      </c>
      <c r="E14" s="61">
        <v>669</v>
      </c>
      <c r="F14" s="41" t="str">
        <f>+VLOOKUP(E14,Participants!$A$1:$F$798,2,FALSE)</f>
        <v>Reagan Straub</v>
      </c>
      <c r="G14" s="61" t="str">
        <f>+VLOOKUP(E14,Participants!$A$1:$F$798,4,FALSE)</f>
        <v>BTA</v>
      </c>
      <c r="H14" s="61" t="str">
        <f>+VLOOKUP(E14,Participants!$A$1:$F$798,5,FALSE)</f>
        <v>F</v>
      </c>
      <c r="I14" s="61">
        <f>+VLOOKUP(E14,Participants!$A$1:$F$798,3,FALSE)</f>
        <v>6</v>
      </c>
      <c r="J14" s="61" t="str">
        <f>+VLOOKUP(E14,Participants!$A$1:$G$798,7,FALSE)</f>
        <v>JV GIRLS</v>
      </c>
      <c r="K14" s="66">
        <f t="shared" si="0"/>
        <v>13</v>
      </c>
      <c r="L14" s="61"/>
      <c r="Z14" s="35"/>
    </row>
    <row r="15" spans="1:26" ht="14.25" customHeight="1" x14ac:dyDescent="0.3">
      <c r="A15" s="39" t="s">
        <v>785</v>
      </c>
      <c r="B15" s="40">
        <v>3</v>
      </c>
      <c r="C15" s="40">
        <v>18.21</v>
      </c>
      <c r="D15" s="40">
        <v>1</v>
      </c>
      <c r="E15" s="61">
        <v>1620</v>
      </c>
      <c r="F15" s="41" t="str">
        <f>+VLOOKUP(E15,Participants!$A$1:$F$798,2,FALSE)</f>
        <v>Mary Peluso</v>
      </c>
      <c r="G15" s="61" t="str">
        <f>+VLOOKUP(E15,Participants!$A$1:$F$798,4,FALSE)</f>
        <v>SPP</v>
      </c>
      <c r="H15" s="61" t="str">
        <f>+VLOOKUP(E15,Participants!$A$1:$F$798,5,FALSE)</f>
        <v>F</v>
      </c>
      <c r="I15" s="61">
        <f>+VLOOKUP(E15,Participants!$A$1:$F$798,3,FALSE)</f>
        <v>5</v>
      </c>
      <c r="J15" s="61" t="str">
        <f>+VLOOKUP(E15,Participants!$A$1:$G$798,7,FALSE)</f>
        <v>JV GIRLS</v>
      </c>
      <c r="K15" s="66">
        <f t="shared" si="0"/>
        <v>14</v>
      </c>
      <c r="L15" s="61"/>
      <c r="Z15" s="35"/>
    </row>
    <row r="16" spans="1:26" ht="14.25" customHeight="1" x14ac:dyDescent="0.3">
      <c r="A16" s="39" t="s">
        <v>785</v>
      </c>
      <c r="B16" s="42">
        <v>2</v>
      </c>
      <c r="C16" s="42">
        <v>18.36</v>
      </c>
      <c r="D16" s="42">
        <v>8</v>
      </c>
      <c r="E16" s="66">
        <v>1275</v>
      </c>
      <c r="F16" s="13" t="str">
        <f>+VLOOKUP(E16,Participants!$A$1:$F$798,2,FALSE)</f>
        <v>Hannah Cloonan</v>
      </c>
      <c r="G16" s="66" t="str">
        <f>+VLOOKUP(E16,Participants!$A$1:$F$798,4,FALSE)</f>
        <v>NCA</v>
      </c>
      <c r="H16" s="66" t="str">
        <f>+VLOOKUP(E16,Participants!$A$1:$F$798,5,FALSE)</f>
        <v>F</v>
      </c>
      <c r="I16" s="66">
        <f>+VLOOKUP(E16,Participants!$A$1:$F$798,3,FALSE)</f>
        <v>5</v>
      </c>
      <c r="J16" s="66" t="str">
        <f>+VLOOKUP(E16,Participants!$A$1:$G$798,7,FALSE)</f>
        <v>JV GIRLS</v>
      </c>
      <c r="K16" s="66">
        <f t="shared" si="0"/>
        <v>15</v>
      </c>
      <c r="L16" s="66"/>
      <c r="Z16" s="35"/>
    </row>
    <row r="17" spans="1:26" ht="14.25" customHeight="1" x14ac:dyDescent="0.3">
      <c r="A17" s="39" t="s">
        <v>785</v>
      </c>
      <c r="B17" s="40">
        <v>3</v>
      </c>
      <c r="C17" s="40">
        <v>18.5</v>
      </c>
      <c r="D17" s="40">
        <v>3</v>
      </c>
      <c r="E17" s="61">
        <v>637</v>
      </c>
      <c r="F17" s="41" t="str">
        <f>+VLOOKUP(E17,Participants!$A$1:$F$798,2,FALSE)</f>
        <v>Olivia Yeager</v>
      </c>
      <c r="G17" s="61" t="str">
        <f>+VLOOKUP(E17,Participants!$A$1:$F$798,4,FALSE)</f>
        <v>BCS</v>
      </c>
      <c r="H17" s="61" t="str">
        <f>+VLOOKUP(E17,Participants!$A$1:$F$798,5,FALSE)</f>
        <v>F</v>
      </c>
      <c r="I17" s="61">
        <f>+VLOOKUP(E17,Participants!$A$1:$F$798,3,FALSE)</f>
        <v>5</v>
      </c>
      <c r="J17" s="61" t="str">
        <f>+VLOOKUP(E17,Participants!$A$1:$G$798,7,FALSE)</f>
        <v>JV GIRLS</v>
      </c>
      <c r="K17" s="66">
        <f t="shared" si="0"/>
        <v>16</v>
      </c>
      <c r="L17" s="61"/>
      <c r="Z17" s="35"/>
    </row>
    <row r="18" spans="1:26" ht="14.25" customHeight="1" x14ac:dyDescent="0.3">
      <c r="A18" s="39" t="s">
        <v>785</v>
      </c>
      <c r="B18" s="40">
        <v>1</v>
      </c>
      <c r="C18" s="40">
        <v>18.63</v>
      </c>
      <c r="D18" s="40">
        <v>3</v>
      </c>
      <c r="E18" s="61">
        <v>1417</v>
      </c>
      <c r="F18" s="41" t="str">
        <f>+VLOOKUP(E18,Participants!$A$1:$F$798,2,FALSE)</f>
        <v>Violet Price</v>
      </c>
      <c r="G18" s="61" t="str">
        <f>+VLOOKUP(E18,Participants!$A$1:$F$798,4,FALSE)</f>
        <v>SJS</v>
      </c>
      <c r="H18" s="61" t="str">
        <f>+VLOOKUP(E18,Participants!$A$1:$F$798,5,FALSE)</f>
        <v>F</v>
      </c>
      <c r="I18" s="61">
        <f>+VLOOKUP(E18,Participants!$A$1:$F$798,3,FALSE)</f>
        <v>6</v>
      </c>
      <c r="J18" s="61" t="str">
        <f>+VLOOKUP(E18,Participants!$A$1:$G$798,7,FALSE)</f>
        <v>JV GIRLS</v>
      </c>
      <c r="K18" s="66">
        <f t="shared" si="0"/>
        <v>17</v>
      </c>
      <c r="L18" s="61"/>
      <c r="Z18" s="35"/>
    </row>
    <row r="19" spans="1:26" ht="14.25" customHeight="1" x14ac:dyDescent="0.3">
      <c r="A19" s="39" t="s">
        <v>785</v>
      </c>
      <c r="B19" s="40">
        <v>1</v>
      </c>
      <c r="C19" s="40">
        <v>19.86</v>
      </c>
      <c r="D19" s="40">
        <v>1</v>
      </c>
      <c r="E19" s="61">
        <v>891</v>
      </c>
      <c r="F19" s="41" t="str">
        <f>+VLOOKUP(E19,Participants!$A$1:$F$798,2,FALSE)</f>
        <v>Alaina Piaggesi</v>
      </c>
      <c r="G19" s="61" t="str">
        <f>+VLOOKUP(E19,Participants!$A$1:$F$798,4,FALSE)</f>
        <v>GAA</v>
      </c>
      <c r="H19" s="61" t="str">
        <f>+VLOOKUP(E19,Participants!$A$1:$F$798,5,FALSE)</f>
        <v>F</v>
      </c>
      <c r="I19" s="61">
        <f>+VLOOKUP(E19,Participants!$A$1:$F$798,3,FALSE)</f>
        <v>5</v>
      </c>
      <c r="J19" s="61" t="str">
        <f>+VLOOKUP(E19,Participants!$A$1:$G$798,7,FALSE)</f>
        <v>JV GIRLS</v>
      </c>
      <c r="K19" s="66">
        <f t="shared" si="0"/>
        <v>18</v>
      </c>
      <c r="L19" s="61"/>
      <c r="Z19" s="35"/>
    </row>
    <row r="20" spans="1:26" ht="14.25" customHeight="1" x14ac:dyDescent="0.3">
      <c r="A20" s="39" t="s">
        <v>785</v>
      </c>
      <c r="B20" s="40">
        <v>1</v>
      </c>
      <c r="C20" s="40">
        <v>20.41</v>
      </c>
      <c r="D20" s="40">
        <v>8</v>
      </c>
      <c r="E20" s="61">
        <v>898</v>
      </c>
      <c r="F20" s="41" t="str">
        <f>+VLOOKUP(E20,Participants!$A$1:$F$798,2,FALSE)</f>
        <v>Sara Stickman</v>
      </c>
      <c r="G20" s="61" t="str">
        <f>+VLOOKUP(E20,Participants!$A$1:$F$798,4,FALSE)</f>
        <v>GAA</v>
      </c>
      <c r="H20" s="61" t="str">
        <f>+VLOOKUP(E20,Participants!$A$1:$F$798,5,FALSE)</f>
        <v>F</v>
      </c>
      <c r="I20" s="61">
        <f>+VLOOKUP(E20,Participants!$A$1:$F$798,3,FALSE)</f>
        <v>6</v>
      </c>
      <c r="J20" s="61" t="str">
        <f>+VLOOKUP(E20,Participants!$A$1:$G$798,7,FALSE)</f>
        <v>JV GIRLS</v>
      </c>
      <c r="K20" s="66">
        <f t="shared" si="0"/>
        <v>19</v>
      </c>
      <c r="L20" s="61"/>
      <c r="Z20" s="35"/>
    </row>
    <row r="21" spans="1:26" ht="14.25" customHeight="1" x14ac:dyDescent="0.3">
      <c r="A21" s="39" t="s">
        <v>785</v>
      </c>
      <c r="B21" s="40">
        <v>3</v>
      </c>
      <c r="C21" s="40"/>
      <c r="D21" s="40">
        <v>8</v>
      </c>
      <c r="E21" s="61"/>
      <c r="F21" s="41" t="e">
        <f>+VLOOKUP(E21,Participants!$A$1:$F$798,2,FALSE)</f>
        <v>#N/A</v>
      </c>
      <c r="G21" s="61" t="e">
        <f>+VLOOKUP(E21,Participants!$A$1:$F$798,4,FALSE)</f>
        <v>#N/A</v>
      </c>
      <c r="H21" s="61" t="e">
        <f>+VLOOKUP(E21,Participants!$A$1:$F$798,5,FALSE)</f>
        <v>#N/A</v>
      </c>
      <c r="I21" s="61" t="e">
        <f>+VLOOKUP(E21,Participants!$A$1:$F$798,3,FALSE)</f>
        <v>#N/A</v>
      </c>
      <c r="J21" s="61" t="e">
        <f>+VLOOKUP(E21,Participants!$A$1:$G$798,7,FALSE)</f>
        <v>#N/A</v>
      </c>
      <c r="K21" s="61"/>
      <c r="L21" s="61"/>
      <c r="Z21" s="35"/>
    </row>
    <row r="22" spans="1:26" ht="14.25" customHeight="1" x14ac:dyDescent="0.3">
      <c r="A22" s="39" t="s">
        <v>785</v>
      </c>
      <c r="B22" s="42">
        <v>4</v>
      </c>
      <c r="C22" s="42">
        <v>14.27</v>
      </c>
      <c r="D22" s="42">
        <v>5</v>
      </c>
      <c r="E22" s="66">
        <v>951</v>
      </c>
      <c r="F22" s="13" t="str">
        <f>+VLOOKUP(E22,Participants!$A$1:$F$798,2,FALSE)</f>
        <v>DILLON CARTER</v>
      </c>
      <c r="G22" s="66" t="str">
        <f>+VLOOKUP(E22,Participants!$A$1:$F$798,4,FALSE)</f>
        <v>HCA</v>
      </c>
      <c r="H22" s="66" t="str">
        <f>+VLOOKUP(E22,Participants!$A$1:$F$798,5,FALSE)</f>
        <v>M</v>
      </c>
      <c r="I22" s="66">
        <f>+VLOOKUP(E22,Participants!$A$1:$F$798,3,FALSE)</f>
        <v>6</v>
      </c>
      <c r="J22" s="66" t="str">
        <f>+VLOOKUP(E22,Participants!$A$1:$G$798,7,FALSE)</f>
        <v>JV BOYS</v>
      </c>
      <c r="K22" s="66">
        <v>1</v>
      </c>
      <c r="L22" s="66">
        <v>10</v>
      </c>
      <c r="Z22" s="35"/>
    </row>
    <row r="23" spans="1:26" ht="14.25" customHeight="1" x14ac:dyDescent="0.3">
      <c r="A23" s="39" t="s">
        <v>785</v>
      </c>
      <c r="B23" s="42">
        <v>4</v>
      </c>
      <c r="C23" s="42">
        <v>14.56</v>
      </c>
      <c r="D23" s="42">
        <v>2</v>
      </c>
      <c r="E23" s="66">
        <v>1416</v>
      </c>
      <c r="F23" s="13" t="str">
        <f>+VLOOKUP(E23,Participants!$A$1:$F$798,2,FALSE)</f>
        <v>Ian Hamilton</v>
      </c>
      <c r="G23" s="66" t="str">
        <f>+VLOOKUP(E23,Participants!$A$1:$F$798,4,FALSE)</f>
        <v>SJS</v>
      </c>
      <c r="H23" s="66" t="str">
        <f>+VLOOKUP(E23,Participants!$A$1:$F$798,5,FALSE)</f>
        <v>M</v>
      </c>
      <c r="I23" s="66">
        <f>+VLOOKUP(E23,Participants!$A$1:$F$798,3,FALSE)</f>
        <v>6</v>
      </c>
      <c r="J23" s="66" t="str">
        <f>+VLOOKUP(E23,Participants!$A$1:$G$798,7,FALSE)</f>
        <v>JV BOYS</v>
      </c>
      <c r="K23" s="66">
        <f>K22+1</f>
        <v>2</v>
      </c>
      <c r="L23" s="66">
        <v>8</v>
      </c>
      <c r="Z23" s="35"/>
    </row>
    <row r="24" spans="1:26" ht="14.25" customHeight="1" x14ac:dyDescent="0.3">
      <c r="A24" s="39" t="s">
        <v>785</v>
      </c>
      <c r="B24" s="40">
        <v>5</v>
      </c>
      <c r="C24" s="40">
        <v>14.73</v>
      </c>
      <c r="D24" s="40">
        <v>7</v>
      </c>
      <c r="E24" s="61">
        <v>1526</v>
      </c>
      <c r="F24" s="41" t="str">
        <f>+VLOOKUP(E24,Participants!$A$1:$F$798,2,FALSE)</f>
        <v>Josh Montes</v>
      </c>
      <c r="G24" s="61" t="str">
        <f>+VLOOKUP(E24,Participants!$A$1:$F$798,4,FALSE)</f>
        <v>SKS</v>
      </c>
      <c r="H24" s="61" t="str">
        <f>+VLOOKUP(E24,Participants!$A$1:$F$798,5,FALSE)</f>
        <v>M</v>
      </c>
      <c r="I24" s="61">
        <f>+VLOOKUP(E24,Participants!$A$1:$F$798,3,FALSE)</f>
        <v>6</v>
      </c>
      <c r="J24" s="61" t="str">
        <f>+VLOOKUP(E24,Participants!$A$1:$G$798,7,FALSE)</f>
        <v>JV BOYS</v>
      </c>
      <c r="K24" s="66">
        <f t="shared" ref="K24:K44" si="1">K23+1</f>
        <v>3</v>
      </c>
      <c r="L24" s="61">
        <v>6</v>
      </c>
      <c r="Z24" s="35"/>
    </row>
    <row r="25" spans="1:26" ht="14.25" customHeight="1" x14ac:dyDescent="0.3">
      <c r="A25" s="39" t="s">
        <v>785</v>
      </c>
      <c r="B25" s="42">
        <v>6</v>
      </c>
      <c r="C25" s="42">
        <v>15.16</v>
      </c>
      <c r="D25" s="42">
        <v>2</v>
      </c>
      <c r="E25" s="66">
        <v>35</v>
      </c>
      <c r="F25" s="13" t="str">
        <f>+VLOOKUP(E25,Participants!$A$1:$F$798,2,FALSE)</f>
        <v>Cole Miller</v>
      </c>
      <c r="G25" s="66" t="str">
        <f>+VLOOKUP(E25,Participants!$A$1:$F$798,4,FALSE)</f>
        <v>BFS</v>
      </c>
      <c r="H25" s="66" t="str">
        <f>+VLOOKUP(E25,Participants!$A$1:$F$798,5,FALSE)</f>
        <v>M</v>
      </c>
      <c r="I25" s="66">
        <f>+VLOOKUP(E25,Participants!$A$1:$F$798,3,FALSE)</f>
        <v>6</v>
      </c>
      <c r="J25" s="66" t="str">
        <f>+VLOOKUP(E25,Participants!$A$1:$G$798,7,FALSE)</f>
        <v>JV BOYS</v>
      </c>
      <c r="K25" s="66">
        <f t="shared" si="1"/>
        <v>4</v>
      </c>
      <c r="L25" s="66">
        <v>5</v>
      </c>
      <c r="Z25" s="35"/>
    </row>
    <row r="26" spans="1:26" ht="14.25" customHeight="1" x14ac:dyDescent="0.3">
      <c r="A26" s="39" t="s">
        <v>785</v>
      </c>
      <c r="B26" s="42">
        <v>4</v>
      </c>
      <c r="C26" s="42">
        <v>15.43</v>
      </c>
      <c r="D26" s="42">
        <v>6</v>
      </c>
      <c r="E26" s="66">
        <v>659</v>
      </c>
      <c r="F26" s="13" t="str">
        <f>+VLOOKUP(E26,Participants!$A$1:$F$798,2,FALSE)</f>
        <v>Noah Bandurski</v>
      </c>
      <c r="G26" s="66" t="str">
        <f>+VLOOKUP(E26,Participants!$A$1:$F$798,4,FALSE)</f>
        <v>BTA</v>
      </c>
      <c r="H26" s="66" t="str">
        <f>+VLOOKUP(E26,Participants!$A$1:$F$798,5,FALSE)</f>
        <v>M</v>
      </c>
      <c r="I26" s="66">
        <f>+VLOOKUP(E26,Participants!$A$1:$F$798,3,FALSE)</f>
        <v>5</v>
      </c>
      <c r="J26" s="66" t="str">
        <f>+VLOOKUP(E26,Participants!$A$1:$G$798,7,FALSE)</f>
        <v>JV BOYS</v>
      </c>
      <c r="K26" s="66">
        <f t="shared" si="1"/>
        <v>5</v>
      </c>
      <c r="L26" s="66">
        <v>4</v>
      </c>
      <c r="Z26" s="35"/>
    </row>
    <row r="27" spans="1:26" ht="14.25" customHeight="1" x14ac:dyDescent="0.3">
      <c r="A27" s="39" t="s">
        <v>785</v>
      </c>
      <c r="B27" s="42">
        <v>4</v>
      </c>
      <c r="C27" s="42">
        <v>15.44</v>
      </c>
      <c r="D27" s="42">
        <v>3</v>
      </c>
      <c r="E27" s="66">
        <v>1267</v>
      </c>
      <c r="F27" s="13" t="str">
        <f>+VLOOKUP(E27,Participants!$A$1:$F$798,2,FALSE)</f>
        <v>Brandon Ashley</v>
      </c>
      <c r="G27" s="66" t="str">
        <f>+VLOOKUP(E27,Participants!$A$1:$F$798,4,FALSE)</f>
        <v>NCA</v>
      </c>
      <c r="H27" s="66" t="str">
        <f>+VLOOKUP(E27,Participants!$A$1:$F$798,5,FALSE)</f>
        <v>M</v>
      </c>
      <c r="I27" s="66">
        <f>+VLOOKUP(E27,Participants!$A$1:$F$798,3,FALSE)</f>
        <v>5</v>
      </c>
      <c r="J27" s="66" t="str">
        <f>+VLOOKUP(E27,Participants!$A$1:$G$798,7,FALSE)</f>
        <v>JV BOYS</v>
      </c>
      <c r="K27" s="66">
        <f t="shared" si="1"/>
        <v>6</v>
      </c>
      <c r="L27" s="66">
        <v>3</v>
      </c>
      <c r="Z27" s="35"/>
    </row>
    <row r="28" spans="1:26" ht="14.25" customHeight="1" x14ac:dyDescent="0.3">
      <c r="A28" s="39" t="s">
        <v>785</v>
      </c>
      <c r="B28" s="42">
        <v>4</v>
      </c>
      <c r="C28" s="42">
        <v>15.45</v>
      </c>
      <c r="D28" s="42">
        <v>1</v>
      </c>
      <c r="E28" s="66">
        <v>879</v>
      </c>
      <c r="F28" s="13" t="str">
        <f>+VLOOKUP(E28,Participants!$A$1:$F$798,2,FALSE)</f>
        <v>Thomas McGovern</v>
      </c>
      <c r="G28" s="66" t="str">
        <f>+VLOOKUP(E28,Participants!$A$1:$F$798,4,FALSE)</f>
        <v>GAA</v>
      </c>
      <c r="H28" s="66" t="str">
        <f>+VLOOKUP(E28,Participants!$A$1:$F$798,5,FALSE)</f>
        <v>M</v>
      </c>
      <c r="I28" s="66">
        <f>+VLOOKUP(E28,Participants!$A$1:$F$798,3,FALSE)</f>
        <v>5</v>
      </c>
      <c r="J28" s="66" t="str">
        <f>+VLOOKUP(E28,Participants!$A$1:$G$798,7,FALSE)</f>
        <v>JV BOYS</v>
      </c>
      <c r="K28" s="66">
        <f t="shared" si="1"/>
        <v>7</v>
      </c>
      <c r="L28" s="66">
        <v>2</v>
      </c>
      <c r="Z28" s="35"/>
    </row>
    <row r="29" spans="1:26" ht="14.25" customHeight="1" x14ac:dyDescent="0.3">
      <c r="A29" s="39" t="s">
        <v>785</v>
      </c>
      <c r="B29" s="42">
        <v>4</v>
      </c>
      <c r="C29" s="42">
        <v>15.47</v>
      </c>
      <c r="D29" s="42">
        <v>7</v>
      </c>
      <c r="E29" s="66">
        <v>1414</v>
      </c>
      <c r="F29" s="13" t="str">
        <f>+VLOOKUP(E29,Participants!$A$1:$F$798,2,FALSE)</f>
        <v>Dominic Gauntner</v>
      </c>
      <c r="G29" s="66" t="str">
        <f>+VLOOKUP(E29,Participants!$A$1:$F$798,4,FALSE)</f>
        <v>SJS</v>
      </c>
      <c r="H29" s="66" t="str">
        <f>+VLOOKUP(E29,Participants!$A$1:$F$798,5,FALSE)</f>
        <v>M</v>
      </c>
      <c r="I29" s="66">
        <f>+VLOOKUP(E29,Participants!$A$1:$F$798,3,FALSE)</f>
        <v>6</v>
      </c>
      <c r="J29" s="66" t="str">
        <f>+VLOOKUP(E29,Participants!$A$1:$G$798,7,FALSE)</f>
        <v>JV BOYS</v>
      </c>
      <c r="K29" s="66">
        <f t="shared" si="1"/>
        <v>8</v>
      </c>
      <c r="L29" s="66">
        <v>1</v>
      </c>
      <c r="Z29" s="35"/>
    </row>
    <row r="30" spans="1:26" ht="14.25" customHeight="1" x14ac:dyDescent="0.3">
      <c r="A30" s="39" t="s">
        <v>785</v>
      </c>
      <c r="B30" s="42">
        <v>4</v>
      </c>
      <c r="C30" s="42">
        <v>15.93</v>
      </c>
      <c r="D30" s="42">
        <v>4</v>
      </c>
      <c r="E30" s="66">
        <v>878</v>
      </c>
      <c r="F30" s="13" t="str">
        <f>+VLOOKUP(E30,Participants!$A$1:$F$798,2,FALSE)</f>
        <v>Lorenzo Garrett</v>
      </c>
      <c r="G30" s="66" t="str">
        <f>+VLOOKUP(E30,Participants!$A$1:$F$798,4,FALSE)</f>
        <v>GAA</v>
      </c>
      <c r="H30" s="66" t="str">
        <f>+VLOOKUP(E30,Participants!$A$1:$F$798,5,FALSE)</f>
        <v>M</v>
      </c>
      <c r="I30" s="66">
        <f>+VLOOKUP(E30,Participants!$A$1:$F$798,3,FALSE)</f>
        <v>5</v>
      </c>
      <c r="J30" s="66" t="str">
        <f>+VLOOKUP(E30,Participants!$A$1:$G$798,7,FALSE)</f>
        <v>JV BOYS</v>
      </c>
      <c r="K30" s="66">
        <f t="shared" si="1"/>
        <v>9</v>
      </c>
      <c r="L30" s="66"/>
      <c r="Z30" s="35"/>
    </row>
    <row r="31" spans="1:26" ht="14.25" customHeight="1" x14ac:dyDescent="0.3">
      <c r="A31" s="39" t="s">
        <v>785</v>
      </c>
      <c r="B31" s="40">
        <v>5</v>
      </c>
      <c r="C31" s="40">
        <v>16.09</v>
      </c>
      <c r="D31" s="40">
        <v>2</v>
      </c>
      <c r="E31" s="61">
        <v>948</v>
      </c>
      <c r="F31" s="41" t="str">
        <f>+VLOOKUP(E31,Participants!$A$1:$F$798,2,FALSE)</f>
        <v>MATTHEW DIAMOND</v>
      </c>
      <c r="G31" s="61" t="str">
        <f>+VLOOKUP(E31,Participants!$A$1:$F$798,4,FALSE)</f>
        <v>HCA</v>
      </c>
      <c r="H31" s="61" t="str">
        <f>+VLOOKUP(E31,Participants!$A$1:$F$798,5,FALSE)</f>
        <v>M</v>
      </c>
      <c r="I31" s="61">
        <f>+VLOOKUP(E31,Participants!$A$1:$F$798,3,FALSE)</f>
        <v>5</v>
      </c>
      <c r="J31" s="61" t="str">
        <f>+VLOOKUP(E31,Participants!$A$1:$G$798,7,FALSE)</f>
        <v>JV BOYS</v>
      </c>
      <c r="K31" s="66">
        <f t="shared" si="1"/>
        <v>10</v>
      </c>
      <c r="L31" s="61"/>
      <c r="Z31" s="35"/>
    </row>
    <row r="32" spans="1:26" ht="14.25" customHeight="1" x14ac:dyDescent="0.3">
      <c r="A32" s="39" t="s">
        <v>785</v>
      </c>
      <c r="B32" s="42">
        <v>6</v>
      </c>
      <c r="C32" s="42">
        <v>16.13</v>
      </c>
      <c r="D32" s="42">
        <v>4</v>
      </c>
      <c r="E32" s="66">
        <v>631</v>
      </c>
      <c r="F32" s="13" t="str">
        <f>+VLOOKUP(E32,Participants!$A$1:$F$798,2,FALSE)</f>
        <v>Karrik Gibson</v>
      </c>
      <c r="G32" s="66" t="str">
        <f>+VLOOKUP(E32,Participants!$A$1:$F$798,4,FALSE)</f>
        <v>BCS</v>
      </c>
      <c r="H32" s="66" t="str">
        <f>+VLOOKUP(E32,Participants!$A$1:$F$798,5,FALSE)</f>
        <v>M</v>
      </c>
      <c r="I32" s="66">
        <f>+VLOOKUP(E32,Participants!$A$1:$F$798,3,FALSE)</f>
        <v>5</v>
      </c>
      <c r="J32" s="66" t="str">
        <f>+VLOOKUP(E32,Participants!$A$1:$G$798,7,FALSE)</f>
        <v>JV BOYS</v>
      </c>
      <c r="K32" s="66">
        <f t="shared" si="1"/>
        <v>11</v>
      </c>
      <c r="L32" s="66"/>
      <c r="Z32" s="35"/>
    </row>
    <row r="33" spans="1:26" ht="14.25" customHeight="1" x14ac:dyDescent="0.3">
      <c r="A33" s="39" t="s">
        <v>785</v>
      </c>
      <c r="B33" s="40">
        <v>5</v>
      </c>
      <c r="C33" s="40">
        <v>16.260000000000002</v>
      </c>
      <c r="D33" s="40">
        <v>5</v>
      </c>
      <c r="E33" s="61">
        <v>36</v>
      </c>
      <c r="F33" s="41" t="str">
        <f>+VLOOKUP(E33,Participants!$A$1:$F$798,2,FALSE)</f>
        <v>Leo Nasiadka</v>
      </c>
      <c r="G33" s="61" t="str">
        <f>+VLOOKUP(E33,Participants!$A$1:$F$798,4,FALSE)</f>
        <v>BFS</v>
      </c>
      <c r="H33" s="61" t="str">
        <f>+VLOOKUP(E33,Participants!$A$1:$F$798,5,FALSE)</f>
        <v>M</v>
      </c>
      <c r="I33" s="61">
        <f>+VLOOKUP(E33,Participants!$A$1:$F$798,3,FALSE)</f>
        <v>6</v>
      </c>
      <c r="J33" s="61" t="str">
        <f>+VLOOKUP(E33,Participants!$A$1:$G$798,7,FALSE)</f>
        <v>JV BOYS</v>
      </c>
      <c r="K33" s="66">
        <f t="shared" si="1"/>
        <v>12</v>
      </c>
      <c r="L33" s="61"/>
      <c r="Z33" s="35"/>
    </row>
    <row r="34" spans="1:26" ht="14.25" customHeight="1" x14ac:dyDescent="0.3">
      <c r="A34" s="39" t="s">
        <v>785</v>
      </c>
      <c r="B34" s="42">
        <v>6</v>
      </c>
      <c r="C34" s="42">
        <v>16.329999999999998</v>
      </c>
      <c r="D34" s="42">
        <v>7</v>
      </c>
      <c r="E34" s="66">
        <v>630</v>
      </c>
      <c r="F34" s="13" t="str">
        <f>+VLOOKUP(E34,Participants!$A$1:$F$798,2,FALSE)</f>
        <v>Joseph Hauser</v>
      </c>
      <c r="G34" s="66" t="str">
        <f>+VLOOKUP(E34,Participants!$A$1:$F$798,4,FALSE)</f>
        <v>BCS</v>
      </c>
      <c r="H34" s="66" t="str">
        <f>+VLOOKUP(E34,Participants!$A$1:$F$798,5,FALSE)</f>
        <v>M</v>
      </c>
      <c r="I34" s="66">
        <f>+VLOOKUP(E34,Participants!$A$1:$F$798,3,FALSE)</f>
        <v>5</v>
      </c>
      <c r="J34" s="66" t="str">
        <f>+VLOOKUP(E34,Participants!$A$1:$G$798,7,FALSE)</f>
        <v>JV BOYS</v>
      </c>
      <c r="K34" s="66">
        <f t="shared" si="1"/>
        <v>13</v>
      </c>
      <c r="L34" s="66"/>
      <c r="Z34" s="35"/>
    </row>
    <row r="35" spans="1:26" ht="14.25" customHeight="1" x14ac:dyDescent="0.3">
      <c r="A35" s="39" t="s">
        <v>785</v>
      </c>
      <c r="B35" s="42">
        <v>6</v>
      </c>
      <c r="C35" s="42">
        <v>16.45</v>
      </c>
      <c r="D35" s="42">
        <v>1</v>
      </c>
      <c r="E35" s="66">
        <v>1415</v>
      </c>
      <c r="F35" s="13" t="str">
        <f>+VLOOKUP(E35,Participants!$A$1:$F$798,2,FALSE)</f>
        <v>Dustin Daniel</v>
      </c>
      <c r="G35" s="66" t="str">
        <f>+VLOOKUP(E35,Participants!$A$1:$F$798,4,FALSE)</f>
        <v>SJS</v>
      </c>
      <c r="H35" s="66" t="str">
        <f>+VLOOKUP(E35,Participants!$A$1:$F$798,5,FALSE)</f>
        <v>M</v>
      </c>
      <c r="I35" s="66">
        <f>+VLOOKUP(E35,Participants!$A$1:$F$798,3,FALSE)</f>
        <v>6</v>
      </c>
      <c r="J35" s="66" t="str">
        <f>+VLOOKUP(E35,Participants!$A$1:$G$798,7,FALSE)</f>
        <v>JV BOYS</v>
      </c>
      <c r="K35" s="66">
        <f t="shared" si="1"/>
        <v>14</v>
      </c>
      <c r="L35" s="66"/>
      <c r="Z35" s="35"/>
    </row>
    <row r="36" spans="1:26" ht="14.25" customHeight="1" x14ac:dyDescent="0.3">
      <c r="A36" s="39" t="s">
        <v>785</v>
      </c>
      <c r="B36" s="40">
        <v>5</v>
      </c>
      <c r="C36" s="40">
        <v>16.53</v>
      </c>
      <c r="D36" s="40">
        <v>1</v>
      </c>
      <c r="E36" s="61">
        <v>1803</v>
      </c>
      <c r="F36" s="41" t="str">
        <f>+VLOOKUP(E36,Participants!$A$1:$F$798,2,FALSE)</f>
        <v>Edward Bossard</v>
      </c>
      <c r="G36" s="61" t="str">
        <f>+VLOOKUP(E36,Participants!$A$1:$F$798,4,FALSE)</f>
        <v>SCT</v>
      </c>
      <c r="H36" s="61" t="str">
        <f>+VLOOKUP(E36,Participants!$A$1:$F$798,5,FALSE)</f>
        <v>M</v>
      </c>
      <c r="I36" s="61">
        <f>+VLOOKUP(E36,Participants!$A$1:$F$798,3,FALSE)</f>
        <v>5</v>
      </c>
      <c r="J36" s="61" t="str">
        <f>+VLOOKUP(E36,Participants!$A$1:$G$798,7,FALSE)</f>
        <v>JV BOYS</v>
      </c>
      <c r="K36" s="66">
        <f t="shared" si="1"/>
        <v>15</v>
      </c>
      <c r="L36" s="61"/>
      <c r="Z36" s="35"/>
    </row>
    <row r="37" spans="1:26" ht="14.25" customHeight="1" x14ac:dyDescent="0.3">
      <c r="A37" s="39" t="s">
        <v>785</v>
      </c>
      <c r="B37" s="42">
        <v>4</v>
      </c>
      <c r="C37" s="42">
        <v>16.72</v>
      </c>
      <c r="D37" s="42">
        <v>8</v>
      </c>
      <c r="E37" s="66">
        <v>33</v>
      </c>
      <c r="F37" s="13" t="str">
        <f>+VLOOKUP(E37,Participants!$A$1:$F$798,2,FALSE)</f>
        <v>Drew Frederick</v>
      </c>
      <c r="G37" s="66" t="str">
        <f>+VLOOKUP(E37,Participants!$A$1:$F$798,4,FALSE)</f>
        <v>BFS</v>
      </c>
      <c r="H37" s="66" t="str">
        <f>+VLOOKUP(E37,Participants!$A$1:$F$798,5,FALSE)</f>
        <v>M</v>
      </c>
      <c r="I37" s="66">
        <f>+VLOOKUP(E37,Participants!$A$1:$F$798,3,FALSE)</f>
        <v>5</v>
      </c>
      <c r="J37" s="66" t="str">
        <f>+VLOOKUP(E37,Participants!$A$1:$G$798,7,FALSE)</f>
        <v>JV BOYS</v>
      </c>
      <c r="K37" s="66">
        <f t="shared" si="1"/>
        <v>16</v>
      </c>
      <c r="L37" s="66"/>
      <c r="Z37" s="35"/>
    </row>
    <row r="38" spans="1:26" ht="14.25" customHeight="1" x14ac:dyDescent="0.3">
      <c r="A38" s="39" t="s">
        <v>785</v>
      </c>
      <c r="B38" s="40">
        <v>5</v>
      </c>
      <c r="C38" s="40">
        <v>16.88</v>
      </c>
      <c r="D38" s="40">
        <v>8</v>
      </c>
      <c r="E38" s="61">
        <v>949</v>
      </c>
      <c r="F38" s="41" t="str">
        <f>+VLOOKUP(E38,Participants!$A$1:$F$798,2,FALSE)</f>
        <v>JAMES FISCHER</v>
      </c>
      <c r="G38" s="61" t="str">
        <f>+VLOOKUP(E38,Participants!$A$1:$F$798,4,FALSE)</f>
        <v>HCA</v>
      </c>
      <c r="H38" s="61" t="str">
        <f>+VLOOKUP(E38,Participants!$A$1:$F$798,5,FALSE)</f>
        <v>M</v>
      </c>
      <c r="I38" s="61">
        <f>+VLOOKUP(E38,Participants!$A$1:$F$798,3,FALSE)</f>
        <v>5</v>
      </c>
      <c r="J38" s="61" t="str">
        <f>+VLOOKUP(E38,Participants!$A$1:$G$798,7,FALSE)</f>
        <v>JV BOYS</v>
      </c>
      <c r="K38" s="66">
        <f t="shared" si="1"/>
        <v>17</v>
      </c>
      <c r="L38" s="61"/>
      <c r="Z38" s="35"/>
    </row>
    <row r="39" spans="1:26" ht="14.25" customHeight="1" x14ac:dyDescent="0.3">
      <c r="A39" s="39" t="s">
        <v>785</v>
      </c>
      <c r="B39" s="42">
        <v>6</v>
      </c>
      <c r="C39" s="42">
        <v>17.22</v>
      </c>
      <c r="D39" s="42">
        <v>5</v>
      </c>
      <c r="E39" s="66">
        <v>1617</v>
      </c>
      <c r="F39" s="13" t="str">
        <f>+VLOOKUP(E39,Participants!$A$1:$F$798,2,FALSE)</f>
        <v>Benny Votilla</v>
      </c>
      <c r="G39" s="66" t="str">
        <f>+VLOOKUP(E39,Participants!$A$1:$F$798,4,FALSE)</f>
        <v>SPP</v>
      </c>
      <c r="H39" s="66" t="str">
        <f>+VLOOKUP(E39,Participants!$A$1:$F$798,5,FALSE)</f>
        <v>M</v>
      </c>
      <c r="I39" s="66">
        <f>+VLOOKUP(E39,Participants!$A$1:$F$798,3,FALSE)</f>
        <v>6</v>
      </c>
      <c r="J39" s="66" t="str">
        <f>+VLOOKUP(E39,Participants!$A$1:$G$798,7,FALSE)</f>
        <v>JV BOYS</v>
      </c>
      <c r="K39" s="66">
        <f t="shared" si="1"/>
        <v>18</v>
      </c>
      <c r="L39" s="66"/>
      <c r="Z39" s="35"/>
    </row>
    <row r="40" spans="1:26" ht="14.25" customHeight="1" x14ac:dyDescent="0.3">
      <c r="A40" s="39" t="s">
        <v>785</v>
      </c>
      <c r="B40" s="40">
        <v>5</v>
      </c>
      <c r="C40" s="40">
        <v>17.260000000000002</v>
      </c>
      <c r="D40" s="40">
        <v>6</v>
      </c>
      <c r="E40" s="61">
        <v>661</v>
      </c>
      <c r="F40" s="41" t="str">
        <f>+VLOOKUP(E40,Participants!$A$1:$F$798,2,FALSE)</f>
        <v>Ryan Chase</v>
      </c>
      <c r="G40" s="61" t="str">
        <f>+VLOOKUP(E40,Participants!$A$1:$F$798,4,FALSE)</f>
        <v>BTA</v>
      </c>
      <c r="H40" s="61" t="str">
        <f>+VLOOKUP(E40,Participants!$A$1:$F$798,5,FALSE)</f>
        <v>M</v>
      </c>
      <c r="I40" s="61">
        <f>+VLOOKUP(E40,Participants!$A$1:$F$798,3,FALSE)</f>
        <v>5</v>
      </c>
      <c r="J40" s="61" t="str">
        <f>+VLOOKUP(E40,Participants!$A$1:$G$798,7,FALSE)</f>
        <v>JV BOYS</v>
      </c>
      <c r="K40" s="66">
        <f t="shared" si="1"/>
        <v>19</v>
      </c>
      <c r="L40" s="61"/>
      <c r="Z40" s="35"/>
    </row>
    <row r="41" spans="1:26" ht="14.25" customHeight="1" x14ac:dyDescent="0.3">
      <c r="A41" s="39" t="s">
        <v>785</v>
      </c>
      <c r="B41" s="40">
        <v>5</v>
      </c>
      <c r="C41" s="40">
        <v>17.52</v>
      </c>
      <c r="D41" s="40">
        <v>4</v>
      </c>
      <c r="E41" s="61">
        <v>634</v>
      </c>
      <c r="F41" s="41" t="str">
        <f>+VLOOKUP(E41,Participants!$A$1:$F$798,2,FALSE)</f>
        <v>Raylan Senft</v>
      </c>
      <c r="G41" s="61" t="str">
        <f>+VLOOKUP(E41,Participants!$A$1:$F$798,4,FALSE)</f>
        <v>BCS</v>
      </c>
      <c r="H41" s="61" t="str">
        <f>+VLOOKUP(E41,Participants!$A$1:$F$798,5,FALSE)</f>
        <v>M</v>
      </c>
      <c r="I41" s="61">
        <f>+VLOOKUP(E41,Participants!$A$1:$F$798,3,FALSE)</f>
        <v>6</v>
      </c>
      <c r="J41" s="61" t="str">
        <f>+VLOOKUP(E41,Participants!$A$1:$G$798,7,FALSE)</f>
        <v>JV BOYS</v>
      </c>
      <c r="K41" s="66">
        <f t="shared" si="1"/>
        <v>20</v>
      </c>
      <c r="L41" s="61"/>
      <c r="Z41" s="35"/>
    </row>
    <row r="42" spans="1:26" ht="14.25" customHeight="1" x14ac:dyDescent="0.3">
      <c r="A42" s="39" t="s">
        <v>785</v>
      </c>
      <c r="B42" s="40">
        <v>5</v>
      </c>
      <c r="C42" s="40">
        <v>18.04</v>
      </c>
      <c r="D42" s="40">
        <v>3</v>
      </c>
      <c r="E42" s="61">
        <v>660</v>
      </c>
      <c r="F42" s="41" t="str">
        <f>+VLOOKUP(E42,Participants!$A$1:$F$798,2,FALSE)</f>
        <v>Franceso Papa</v>
      </c>
      <c r="G42" s="61" t="str">
        <f>+VLOOKUP(E42,Participants!$A$1:$F$798,4,FALSE)</f>
        <v>BTA</v>
      </c>
      <c r="H42" s="61" t="str">
        <f>+VLOOKUP(E42,Participants!$A$1:$F$798,5,FALSE)</f>
        <v>M</v>
      </c>
      <c r="I42" s="61">
        <f>+VLOOKUP(E42,Participants!$A$1:$F$798,3,FALSE)</f>
        <v>5</v>
      </c>
      <c r="J42" s="61" t="str">
        <f>+VLOOKUP(E42,Participants!$A$1:$G$798,7,FALSE)</f>
        <v>JV BOYS</v>
      </c>
      <c r="K42" s="66">
        <f t="shared" si="1"/>
        <v>21</v>
      </c>
      <c r="L42" s="61"/>
      <c r="Z42" s="35"/>
    </row>
    <row r="43" spans="1:26" ht="14.25" customHeight="1" x14ac:dyDescent="0.3">
      <c r="A43" s="39" t="s">
        <v>785</v>
      </c>
      <c r="B43" s="42">
        <v>6</v>
      </c>
      <c r="C43" s="42">
        <v>18.420000000000002</v>
      </c>
      <c r="D43" s="42">
        <v>3</v>
      </c>
      <c r="E43" s="66">
        <v>952</v>
      </c>
      <c r="F43" s="13" t="str">
        <f>+VLOOKUP(E43,Participants!$A$1:$F$798,2,FALSE)</f>
        <v>JACK MAHONY</v>
      </c>
      <c r="G43" s="66" t="str">
        <f>+VLOOKUP(E43,Participants!$A$1:$F$798,4,FALSE)</f>
        <v>HCA</v>
      </c>
      <c r="H43" s="66" t="str">
        <f>+VLOOKUP(E43,Participants!$A$1:$F$798,5,FALSE)</f>
        <v>M</v>
      </c>
      <c r="I43" s="66">
        <f>+VLOOKUP(E43,Participants!$A$1:$F$798,3,FALSE)</f>
        <v>6</v>
      </c>
      <c r="J43" s="66" t="str">
        <f>+VLOOKUP(E43,Participants!$A$1:$G$798,7,FALSE)</f>
        <v>JV BOYS</v>
      </c>
      <c r="K43" s="66">
        <f t="shared" si="1"/>
        <v>22</v>
      </c>
      <c r="L43" s="66"/>
      <c r="Z43" s="35"/>
    </row>
    <row r="44" spans="1:26" ht="14.25" customHeight="1" x14ac:dyDescent="0.3">
      <c r="A44" s="39" t="s">
        <v>785</v>
      </c>
      <c r="B44" s="42">
        <v>6</v>
      </c>
      <c r="C44" s="42">
        <v>20.27</v>
      </c>
      <c r="D44" s="42">
        <v>6</v>
      </c>
      <c r="E44" s="66">
        <v>888</v>
      </c>
      <c r="F44" s="13" t="str">
        <f>+VLOOKUP(E44,Participants!$A$1:$F$798,2,FALSE)</f>
        <v>Ryan Stickman</v>
      </c>
      <c r="G44" s="66" t="str">
        <f>+VLOOKUP(E44,Participants!$A$1:$F$798,4,FALSE)</f>
        <v>GAA</v>
      </c>
      <c r="H44" s="66" t="str">
        <f>+VLOOKUP(E44,Participants!$A$1:$F$798,5,FALSE)</f>
        <v>M</v>
      </c>
      <c r="I44" s="66">
        <f>+VLOOKUP(E44,Participants!$A$1:$F$798,3,FALSE)</f>
        <v>6</v>
      </c>
      <c r="J44" s="66" t="str">
        <f>+VLOOKUP(E44,Participants!$A$1:$G$798,7,FALSE)</f>
        <v>JV BOYS</v>
      </c>
      <c r="K44" s="66">
        <f t="shared" si="1"/>
        <v>23</v>
      </c>
      <c r="L44" s="66"/>
      <c r="Z44" s="35"/>
    </row>
    <row r="45" spans="1:26" ht="14.25" customHeight="1" x14ac:dyDescent="0.3">
      <c r="A45" s="39"/>
      <c r="B45" s="42"/>
      <c r="C45" s="42"/>
      <c r="D45" s="42"/>
      <c r="E45" s="66"/>
      <c r="F45" s="13"/>
      <c r="G45" s="66"/>
      <c r="H45" s="66"/>
      <c r="I45" s="66"/>
      <c r="J45" s="66"/>
      <c r="K45" s="66"/>
      <c r="L45" s="66"/>
      <c r="Z45" s="35"/>
    </row>
    <row r="46" spans="1:26" ht="14.25" customHeight="1" x14ac:dyDescent="0.3">
      <c r="A46" s="166"/>
      <c r="B46" s="167"/>
      <c r="C46" s="167">
        <v>17.59</v>
      </c>
      <c r="D46" s="167">
        <v>1</v>
      </c>
      <c r="E46" s="127"/>
      <c r="F46" s="128" t="s">
        <v>1044</v>
      </c>
      <c r="G46" s="127"/>
      <c r="H46" s="127"/>
      <c r="I46" s="127"/>
      <c r="J46" s="127"/>
      <c r="K46" s="127"/>
      <c r="L46" s="127"/>
      <c r="Z46" s="35"/>
    </row>
    <row r="47" spans="1:26" ht="14.25" customHeight="1" x14ac:dyDescent="0.3">
      <c r="A47" s="166"/>
      <c r="B47" s="167"/>
      <c r="C47" s="167">
        <v>18.149999999999999</v>
      </c>
      <c r="D47" s="167">
        <v>2</v>
      </c>
      <c r="E47" s="127"/>
      <c r="F47" s="128" t="s">
        <v>1045</v>
      </c>
      <c r="G47" s="127"/>
      <c r="H47" s="127"/>
      <c r="I47" s="127"/>
      <c r="J47" s="127"/>
      <c r="K47" s="127"/>
      <c r="L47" s="127" t="s">
        <v>92</v>
      </c>
      <c r="Z47" s="35"/>
    </row>
    <row r="48" spans="1:26" ht="14.25" customHeight="1" x14ac:dyDescent="0.3">
      <c r="A48" s="166"/>
      <c r="B48" s="167"/>
      <c r="C48" s="167">
        <v>18</v>
      </c>
      <c r="D48" s="167">
        <v>3</v>
      </c>
      <c r="E48" s="127"/>
      <c r="F48" s="128"/>
      <c r="G48" s="127"/>
      <c r="H48" s="127"/>
      <c r="I48" s="127"/>
      <c r="J48" s="127"/>
      <c r="K48" s="127"/>
      <c r="L48" s="127"/>
      <c r="Z48" s="35"/>
    </row>
    <row r="49" spans="1:26" ht="14.25" customHeight="1" x14ac:dyDescent="0.3">
      <c r="A49" s="166"/>
      <c r="B49" s="167"/>
      <c r="C49" s="167">
        <v>20.29</v>
      </c>
      <c r="D49" s="167">
        <v>4</v>
      </c>
      <c r="E49" s="127"/>
      <c r="F49" s="128"/>
      <c r="G49" s="127"/>
      <c r="H49" s="127"/>
      <c r="I49" s="127"/>
      <c r="J49" s="127"/>
      <c r="K49" s="127"/>
      <c r="L49" s="127"/>
      <c r="Z49" s="35"/>
    </row>
    <row r="50" spans="1:26" ht="14.25" customHeight="1" x14ac:dyDescent="0.3">
      <c r="A50" s="166"/>
      <c r="B50" s="167"/>
      <c r="C50" s="167">
        <v>17.03</v>
      </c>
      <c r="D50" s="167">
        <v>5</v>
      </c>
      <c r="E50" s="127"/>
      <c r="F50" s="128"/>
      <c r="G50" s="127"/>
      <c r="H50" s="127"/>
      <c r="I50" s="127"/>
      <c r="J50" s="127"/>
      <c r="K50" s="127"/>
      <c r="L50" s="127"/>
      <c r="Z50" s="35"/>
    </row>
    <row r="51" spans="1:26" ht="14.25" customHeight="1" x14ac:dyDescent="0.3">
      <c r="A51" s="39"/>
      <c r="B51" s="42"/>
      <c r="C51" s="42"/>
      <c r="D51" s="42"/>
      <c r="E51" s="66"/>
      <c r="F51" s="13"/>
      <c r="G51" s="66"/>
      <c r="H51" s="66"/>
      <c r="I51" s="66"/>
      <c r="J51" s="66"/>
      <c r="K51" s="66"/>
      <c r="L51" s="66"/>
      <c r="Z51" s="35"/>
    </row>
    <row r="52" spans="1:26" ht="14.25" customHeight="1" x14ac:dyDescent="0.3">
      <c r="A52" s="39" t="s">
        <v>785</v>
      </c>
      <c r="B52" s="40">
        <v>7</v>
      </c>
      <c r="C52" s="40">
        <v>13.08</v>
      </c>
      <c r="D52" s="40">
        <v>3</v>
      </c>
      <c r="E52" s="61">
        <v>683</v>
      </c>
      <c r="F52" s="41" t="str">
        <f>+VLOOKUP(E52,Participants!$A$1:$F$798,2,FALSE)</f>
        <v>Alana Eiler</v>
      </c>
      <c r="G52" s="61" t="str">
        <f>+VLOOKUP(E52,Participants!$A$1:$F$798,4,FALSE)</f>
        <v>BTA</v>
      </c>
      <c r="H52" s="61" t="str">
        <f>+VLOOKUP(E52,Participants!$A$1:$F$798,5,FALSE)</f>
        <v>F</v>
      </c>
      <c r="I52" s="61">
        <f>+VLOOKUP(E52,Participants!$A$1:$F$798,3,FALSE)</f>
        <v>8</v>
      </c>
      <c r="J52" s="61" t="str">
        <f>+VLOOKUP(E52,Participants!$A$1:$G$798,7,FALSE)</f>
        <v>VARSITY GIRLS</v>
      </c>
      <c r="K52" s="61">
        <v>1</v>
      </c>
      <c r="L52" s="61">
        <v>10</v>
      </c>
      <c r="Z52" s="35"/>
    </row>
    <row r="53" spans="1:26" ht="14.25" customHeight="1" x14ac:dyDescent="0.3">
      <c r="A53" s="39" t="s">
        <v>785</v>
      </c>
      <c r="B53" s="40">
        <v>7</v>
      </c>
      <c r="C53" s="40">
        <v>13.32</v>
      </c>
      <c r="D53" s="40">
        <v>7</v>
      </c>
      <c r="E53" s="61">
        <v>75</v>
      </c>
      <c r="F53" s="41" t="str">
        <f>+VLOOKUP(E53,Participants!$A$1:$F$798,2,FALSE)</f>
        <v>Claire Karsman</v>
      </c>
      <c r="G53" s="61" t="str">
        <f>+VLOOKUP(E53,Participants!$A$1:$F$798,4,FALSE)</f>
        <v>BFS</v>
      </c>
      <c r="H53" s="61" t="str">
        <f>+VLOOKUP(E53,Participants!$A$1:$F$798,5,FALSE)</f>
        <v>F</v>
      </c>
      <c r="I53" s="61">
        <f>+VLOOKUP(E53,Participants!$A$1:$F$798,3,FALSE)</f>
        <v>8</v>
      </c>
      <c r="J53" s="61" t="str">
        <f>+VLOOKUP(E53,Participants!$A$1:$G$798,7,FALSE)</f>
        <v>VARSITY GIRLS</v>
      </c>
      <c r="K53" s="61">
        <f>K52+1</f>
        <v>2</v>
      </c>
      <c r="L53" s="61">
        <v>8</v>
      </c>
      <c r="Z53" s="35"/>
    </row>
    <row r="54" spans="1:26" ht="14.25" customHeight="1" x14ac:dyDescent="0.3">
      <c r="A54" s="39" t="s">
        <v>785</v>
      </c>
      <c r="B54" s="42">
        <v>8</v>
      </c>
      <c r="C54" s="42">
        <v>13.48</v>
      </c>
      <c r="D54" s="42">
        <v>5</v>
      </c>
      <c r="E54" s="66">
        <v>676</v>
      </c>
      <c r="F54" s="13" t="str">
        <f>+VLOOKUP(E54,Participants!$A$1:$F$798,2,FALSE)</f>
        <v>Ashlyn Murray</v>
      </c>
      <c r="G54" s="66" t="str">
        <f>+VLOOKUP(E54,Participants!$A$1:$F$798,4,FALSE)</f>
        <v>BTA</v>
      </c>
      <c r="H54" s="66" t="str">
        <f>+VLOOKUP(E54,Participants!$A$1:$F$798,5,FALSE)</f>
        <v>F</v>
      </c>
      <c r="I54" s="66">
        <f>+VLOOKUP(E54,Participants!$A$1:$F$798,3,FALSE)</f>
        <v>7</v>
      </c>
      <c r="J54" s="66" t="str">
        <f>+VLOOKUP(E54,Participants!$A$1:$G$798,7,FALSE)</f>
        <v>VARSITY GIRLS</v>
      </c>
      <c r="K54" s="61">
        <f t="shared" ref="K54:K74" si="2">K53+1</f>
        <v>3</v>
      </c>
      <c r="L54" s="66">
        <v>6</v>
      </c>
      <c r="Z54" s="35"/>
    </row>
    <row r="55" spans="1:26" ht="14.25" customHeight="1" x14ac:dyDescent="0.3">
      <c r="A55" s="39" t="s">
        <v>785</v>
      </c>
      <c r="B55" s="40">
        <v>7</v>
      </c>
      <c r="C55" s="40">
        <v>13.67</v>
      </c>
      <c r="D55" s="40">
        <v>2</v>
      </c>
      <c r="E55" s="61">
        <v>77</v>
      </c>
      <c r="F55" s="41" t="str">
        <f>+VLOOKUP(E55,Participants!$A$1:$F$798,2,FALSE)</f>
        <v>Tessa Liberati</v>
      </c>
      <c r="G55" s="61" t="str">
        <f>+VLOOKUP(E55,Participants!$A$1:$F$798,4,FALSE)</f>
        <v>BFS</v>
      </c>
      <c r="H55" s="61" t="str">
        <f>+VLOOKUP(E55,Participants!$A$1:$F$798,5,FALSE)</f>
        <v>F</v>
      </c>
      <c r="I55" s="61">
        <f>+VLOOKUP(E55,Participants!$A$1:$F$798,3,FALSE)</f>
        <v>8</v>
      </c>
      <c r="J55" s="61" t="str">
        <f>+VLOOKUP(E55,Participants!$A$1:$G$798,7,FALSE)</f>
        <v>VARSITY GIRLS</v>
      </c>
      <c r="K55" s="61">
        <f t="shared" si="2"/>
        <v>4</v>
      </c>
      <c r="L55" s="61">
        <v>5</v>
      </c>
      <c r="Z55" s="35"/>
    </row>
    <row r="56" spans="1:26" ht="14.25" customHeight="1" x14ac:dyDescent="0.3">
      <c r="A56" s="39" t="s">
        <v>785</v>
      </c>
      <c r="B56" s="40">
        <v>9</v>
      </c>
      <c r="C56" s="40">
        <v>13.75</v>
      </c>
      <c r="D56" s="40">
        <v>1</v>
      </c>
      <c r="E56" s="61">
        <v>679</v>
      </c>
      <c r="F56" s="41" t="str">
        <f>+VLOOKUP(E56,Participants!$A$1:$F$798,2,FALSE)</f>
        <v>Callie Kandravy</v>
      </c>
      <c r="G56" s="61" t="str">
        <f>+VLOOKUP(E56,Participants!$A$1:$F$798,4,FALSE)</f>
        <v>BTA</v>
      </c>
      <c r="H56" s="61" t="str">
        <f>+VLOOKUP(E56,Participants!$A$1:$F$798,5,FALSE)</f>
        <v>F</v>
      </c>
      <c r="I56" s="61">
        <f>+VLOOKUP(E56,Participants!$A$1:$F$798,3,FALSE)</f>
        <v>8</v>
      </c>
      <c r="J56" s="61" t="str">
        <f>+VLOOKUP(E56,Participants!$A$1:$G$798,7,FALSE)</f>
        <v>VARSITY GIRLS</v>
      </c>
      <c r="K56" s="61">
        <f t="shared" si="2"/>
        <v>5</v>
      </c>
      <c r="L56" s="61">
        <v>4</v>
      </c>
      <c r="Z56" s="35"/>
    </row>
    <row r="57" spans="1:26" ht="14.25" customHeight="1" x14ac:dyDescent="0.3">
      <c r="A57" s="39" t="s">
        <v>785</v>
      </c>
      <c r="B57" s="40">
        <v>7</v>
      </c>
      <c r="C57" s="40">
        <v>14.27</v>
      </c>
      <c r="D57" s="40">
        <v>8</v>
      </c>
      <c r="E57" s="61">
        <v>88</v>
      </c>
      <c r="F57" s="41" t="str">
        <f>+VLOOKUP(E57,Participants!$A$1:$F$798,2,FALSE)</f>
        <v>Alexandra Wagner</v>
      </c>
      <c r="G57" s="61" t="str">
        <f>+VLOOKUP(E57,Participants!$A$1:$F$798,4,FALSE)</f>
        <v>BFS</v>
      </c>
      <c r="H57" s="61" t="str">
        <f>+VLOOKUP(E57,Participants!$A$1:$F$798,5,FALSE)</f>
        <v>F</v>
      </c>
      <c r="I57" s="61">
        <f>+VLOOKUP(E57,Participants!$A$1:$F$798,3,FALSE)</f>
        <v>8</v>
      </c>
      <c r="J57" s="61" t="str">
        <f>+VLOOKUP(E57,Participants!$A$1:$G$798,7,FALSE)</f>
        <v>VARSITY GIRLS</v>
      </c>
      <c r="K57" s="61">
        <f t="shared" si="2"/>
        <v>6</v>
      </c>
      <c r="L57" s="61">
        <v>3</v>
      </c>
      <c r="Z57" s="35"/>
    </row>
    <row r="58" spans="1:26" ht="14.25" customHeight="1" x14ac:dyDescent="0.3">
      <c r="A58" s="39" t="s">
        <v>785</v>
      </c>
      <c r="B58" s="42">
        <v>8</v>
      </c>
      <c r="C58" s="42">
        <v>14.37</v>
      </c>
      <c r="D58" s="42">
        <v>1</v>
      </c>
      <c r="E58" s="66">
        <v>78</v>
      </c>
      <c r="F58" s="13" t="str">
        <f>+VLOOKUP(E58,Participants!$A$1:$F$798,2,FALSE)</f>
        <v>Kaitlyn Lindenfelser</v>
      </c>
      <c r="G58" s="66" t="str">
        <f>+VLOOKUP(E58,Participants!$A$1:$F$798,4,FALSE)</f>
        <v>BFS</v>
      </c>
      <c r="H58" s="66" t="str">
        <f>+VLOOKUP(E58,Participants!$A$1:$F$798,5,FALSE)</f>
        <v>F</v>
      </c>
      <c r="I58" s="66">
        <f>+VLOOKUP(E58,Participants!$A$1:$F$798,3,FALSE)</f>
        <v>7</v>
      </c>
      <c r="J58" s="66" t="str">
        <f>+VLOOKUP(E58,Participants!$A$1:$G$798,7,FALSE)</f>
        <v>VARSITY GIRLS</v>
      </c>
      <c r="K58" s="61">
        <f t="shared" si="2"/>
        <v>7</v>
      </c>
      <c r="L58" s="66">
        <v>2</v>
      </c>
      <c r="Z58" s="35"/>
    </row>
    <row r="59" spans="1:26" ht="14.25" customHeight="1" x14ac:dyDescent="0.3">
      <c r="A59" s="39" t="s">
        <v>785</v>
      </c>
      <c r="B59" s="40">
        <v>7</v>
      </c>
      <c r="C59" s="40">
        <v>15.96</v>
      </c>
      <c r="D59" s="40">
        <v>5</v>
      </c>
      <c r="E59" s="61">
        <v>394</v>
      </c>
      <c r="F59" s="41" t="str">
        <f>+VLOOKUP(E59,Participants!$A$1:$F$798,2,FALSE)</f>
        <v>Alessandra Park</v>
      </c>
      <c r="G59" s="61" t="str">
        <f>+VLOOKUP(E59,Participants!$A$1:$F$798,4,FALSE)</f>
        <v>AAP</v>
      </c>
      <c r="H59" s="61" t="str">
        <f>+VLOOKUP(E59,Participants!$A$1:$F$798,5,FALSE)</f>
        <v>F</v>
      </c>
      <c r="I59" s="61">
        <f>+VLOOKUP(E59,Participants!$A$1:$F$798,3,FALSE)</f>
        <v>7</v>
      </c>
      <c r="J59" s="61" t="str">
        <f>+VLOOKUP(E59,Participants!$A$1:$G$798,7,FALSE)</f>
        <v>VARSITY GIRLS</v>
      </c>
      <c r="K59" s="61">
        <f t="shared" si="2"/>
        <v>8</v>
      </c>
      <c r="L59" s="61">
        <v>1</v>
      </c>
      <c r="Z59" s="35"/>
    </row>
    <row r="60" spans="1:26" ht="14.25" customHeight="1" x14ac:dyDescent="0.3">
      <c r="A60" s="39" t="s">
        <v>785</v>
      </c>
      <c r="B60" s="42">
        <v>8</v>
      </c>
      <c r="C60" s="42">
        <v>16.02</v>
      </c>
      <c r="D60" s="42">
        <v>8</v>
      </c>
      <c r="E60" s="66">
        <v>84</v>
      </c>
      <c r="F60" s="13" t="str">
        <f>+VLOOKUP(E60,Participants!$A$1:$F$798,2,FALSE)</f>
        <v>Alexandria Polivka</v>
      </c>
      <c r="G60" s="66" t="str">
        <f>+VLOOKUP(E60,Participants!$A$1:$F$798,4,FALSE)</f>
        <v>BFS</v>
      </c>
      <c r="H60" s="66" t="str">
        <f>+VLOOKUP(E60,Participants!$A$1:$F$798,5,FALSE)</f>
        <v>F</v>
      </c>
      <c r="I60" s="66">
        <f>+VLOOKUP(E60,Participants!$A$1:$F$798,3,FALSE)</f>
        <v>7</v>
      </c>
      <c r="J60" s="66" t="str">
        <f>+VLOOKUP(E60,Participants!$A$1:$G$798,7,FALSE)</f>
        <v>VARSITY GIRLS</v>
      </c>
      <c r="K60" s="61">
        <f t="shared" si="2"/>
        <v>9</v>
      </c>
      <c r="L60" s="66"/>
      <c r="Z60" s="35"/>
    </row>
    <row r="61" spans="1:26" ht="14.25" customHeight="1" x14ac:dyDescent="0.3">
      <c r="A61" s="39" t="s">
        <v>785</v>
      </c>
      <c r="B61" s="40">
        <v>7</v>
      </c>
      <c r="C61" s="40">
        <v>16.27</v>
      </c>
      <c r="D61" s="40">
        <v>6</v>
      </c>
      <c r="E61" s="61">
        <v>1317</v>
      </c>
      <c r="F61" s="41" t="str">
        <f>+VLOOKUP(E61,Participants!$A$1:$F$798,2,FALSE)</f>
        <v xml:space="preserve">Sophia  Catanzarite </v>
      </c>
      <c r="G61" s="61" t="str">
        <f>+VLOOKUP(E61,Participants!$A$1:$F$798,4,FALSE)</f>
        <v>OLF</v>
      </c>
      <c r="H61" s="61" t="str">
        <f>+VLOOKUP(E61,Participants!$A$1:$F$798,5,FALSE)</f>
        <v>F</v>
      </c>
      <c r="I61" s="61">
        <f>+VLOOKUP(E61,Participants!$A$1:$F$798,3,FALSE)</f>
        <v>7</v>
      </c>
      <c r="J61" s="61" t="str">
        <f>+VLOOKUP(E61,Participants!$A$1:$G$798,7,FALSE)</f>
        <v>VARSITY GIRLS</v>
      </c>
      <c r="K61" s="61">
        <f t="shared" si="2"/>
        <v>10</v>
      </c>
      <c r="L61" s="61"/>
      <c r="Z61" s="35"/>
    </row>
    <row r="62" spans="1:26" ht="14.25" customHeight="1" x14ac:dyDescent="0.3">
      <c r="A62" s="39" t="s">
        <v>785</v>
      </c>
      <c r="B62" s="42">
        <v>8</v>
      </c>
      <c r="C62" s="42">
        <v>16.350000000000001</v>
      </c>
      <c r="D62" s="42">
        <v>6</v>
      </c>
      <c r="E62" s="66">
        <v>924</v>
      </c>
      <c r="F62" s="13" t="str">
        <f>+VLOOKUP(E62,Participants!$A$1:$F$798,2,FALSE)</f>
        <v>Isabella Trosky</v>
      </c>
      <c r="G62" s="66" t="str">
        <f>+VLOOKUP(E62,Participants!$A$1:$F$798,4,FALSE)</f>
        <v>GAA</v>
      </c>
      <c r="H62" s="66" t="str">
        <f>+VLOOKUP(E62,Participants!$A$1:$F$798,5,FALSE)</f>
        <v>F</v>
      </c>
      <c r="I62" s="66">
        <f>+VLOOKUP(E62,Participants!$A$1:$F$798,3,FALSE)</f>
        <v>8</v>
      </c>
      <c r="J62" s="66" t="str">
        <f>+VLOOKUP(E62,Participants!$A$1:$G$798,7,FALSE)</f>
        <v>VARSITY GIRLS</v>
      </c>
      <c r="K62" s="61">
        <f t="shared" si="2"/>
        <v>11</v>
      </c>
      <c r="L62" s="66"/>
      <c r="Z62" s="35"/>
    </row>
    <row r="63" spans="1:26" ht="14.25" customHeight="1" x14ac:dyDescent="0.3">
      <c r="A63" s="39" t="s">
        <v>785</v>
      </c>
      <c r="B63" s="40">
        <v>9</v>
      </c>
      <c r="C63" s="40">
        <v>16.559999999999999</v>
      </c>
      <c r="D63" s="40">
        <v>6</v>
      </c>
      <c r="E63" s="61">
        <v>1625</v>
      </c>
      <c r="F63" s="41" t="str">
        <f>+VLOOKUP(E63,Participants!$A$1:$F$798,2,FALSE)</f>
        <v>Marley Cianfaglione</v>
      </c>
      <c r="G63" s="61" t="str">
        <f>+VLOOKUP(E63,Participants!$A$1:$F$798,4,FALSE)</f>
        <v>SPP</v>
      </c>
      <c r="H63" s="61" t="str">
        <f>+VLOOKUP(E63,Participants!$A$1:$F$798,5,FALSE)</f>
        <v>F</v>
      </c>
      <c r="I63" s="61">
        <f>+VLOOKUP(E63,Participants!$A$1:$F$798,3,FALSE)</f>
        <v>8</v>
      </c>
      <c r="J63" s="61" t="str">
        <f>+VLOOKUP(E63,Participants!$A$1:$G$798,7,FALSE)</f>
        <v>VARSITY GIRLS</v>
      </c>
      <c r="K63" s="61">
        <f t="shared" si="2"/>
        <v>12</v>
      </c>
      <c r="L63" s="61"/>
      <c r="Z63" s="35"/>
    </row>
    <row r="64" spans="1:26" ht="14.25" customHeight="1" x14ac:dyDescent="0.3">
      <c r="A64" s="39" t="s">
        <v>785</v>
      </c>
      <c r="B64" s="42">
        <v>8</v>
      </c>
      <c r="C64" s="42">
        <v>16.649999999999999</v>
      </c>
      <c r="D64" s="42">
        <v>4</v>
      </c>
      <c r="E64" s="66">
        <v>919</v>
      </c>
      <c r="F64" s="13" t="str">
        <f>+VLOOKUP(E64,Participants!$A$1:$F$798,2,FALSE)</f>
        <v>Maria Fuchs</v>
      </c>
      <c r="G64" s="66" t="str">
        <f>+VLOOKUP(E64,Participants!$A$1:$F$798,4,FALSE)</f>
        <v>GAA</v>
      </c>
      <c r="H64" s="66" t="str">
        <f>+VLOOKUP(E64,Participants!$A$1:$F$798,5,FALSE)</f>
        <v>F</v>
      </c>
      <c r="I64" s="66">
        <f>+VLOOKUP(E64,Participants!$A$1:$F$798,3,FALSE)</f>
        <v>8</v>
      </c>
      <c r="J64" s="66" t="str">
        <f>+VLOOKUP(E64,Participants!$A$1:$G$798,7,FALSE)</f>
        <v>VARSITY GIRLS</v>
      </c>
      <c r="K64" s="61">
        <f t="shared" si="2"/>
        <v>13</v>
      </c>
      <c r="L64" s="66"/>
      <c r="Z64" s="35"/>
    </row>
    <row r="65" spans="1:26" ht="14.25" customHeight="1" x14ac:dyDescent="0.3">
      <c r="A65" s="39" t="s">
        <v>785</v>
      </c>
      <c r="B65" s="40">
        <v>7</v>
      </c>
      <c r="C65" s="40">
        <v>16.920000000000002</v>
      </c>
      <c r="D65" s="40">
        <v>4</v>
      </c>
      <c r="E65" s="61">
        <v>918</v>
      </c>
      <c r="F65" s="41" t="str">
        <f>+VLOOKUP(E65,Participants!$A$1:$F$798,2,FALSE)</f>
        <v>Bridget Fraino</v>
      </c>
      <c r="G65" s="61" t="str">
        <f>+VLOOKUP(E65,Participants!$A$1:$F$798,4,FALSE)</f>
        <v>GAA</v>
      </c>
      <c r="H65" s="61" t="str">
        <f>+VLOOKUP(E65,Participants!$A$1:$F$798,5,FALSE)</f>
        <v>F</v>
      </c>
      <c r="I65" s="61">
        <f>+VLOOKUP(E65,Participants!$A$1:$F$798,3,FALSE)</f>
        <v>8</v>
      </c>
      <c r="J65" s="61" t="str">
        <f>+VLOOKUP(E65,Participants!$A$1:$G$798,7,FALSE)</f>
        <v>VARSITY GIRLS</v>
      </c>
      <c r="K65" s="61">
        <f t="shared" si="2"/>
        <v>14</v>
      </c>
      <c r="L65" s="61"/>
      <c r="Z65" s="35"/>
    </row>
    <row r="66" spans="1:26" ht="14.25" customHeight="1" x14ac:dyDescent="0.3">
      <c r="A66" s="39" t="s">
        <v>785</v>
      </c>
      <c r="B66" s="42">
        <v>8</v>
      </c>
      <c r="C66" s="42">
        <v>17.21</v>
      </c>
      <c r="D66" s="42">
        <v>3</v>
      </c>
      <c r="E66" s="66">
        <v>70</v>
      </c>
      <c r="F66" s="13" t="str">
        <f>+VLOOKUP(E66,Participants!$A$1:$F$798,2,FALSE)</f>
        <v>Avery Evancho</v>
      </c>
      <c r="G66" s="66" t="str">
        <f>+VLOOKUP(E66,Participants!$A$1:$F$798,4,FALSE)</f>
        <v>BFS</v>
      </c>
      <c r="H66" s="66" t="str">
        <f>+VLOOKUP(E66,Participants!$A$1:$F$798,5,FALSE)</f>
        <v>F</v>
      </c>
      <c r="I66" s="66">
        <f>+VLOOKUP(E66,Participants!$A$1:$F$798,3,FALSE)</f>
        <v>8</v>
      </c>
      <c r="J66" s="66" t="str">
        <f>+VLOOKUP(E66,Participants!$A$1:$G$798,7,FALSE)</f>
        <v>VARSITY GIRLS</v>
      </c>
      <c r="K66" s="61">
        <f t="shared" si="2"/>
        <v>15</v>
      </c>
      <c r="L66" s="66"/>
      <c r="Z66" s="35"/>
    </row>
    <row r="67" spans="1:26" ht="14.25" customHeight="1" x14ac:dyDescent="0.3">
      <c r="A67" s="39" t="s">
        <v>785</v>
      </c>
      <c r="B67" s="40">
        <v>9</v>
      </c>
      <c r="C67" s="40">
        <v>17.34</v>
      </c>
      <c r="D67" s="40">
        <v>5</v>
      </c>
      <c r="E67" s="61">
        <v>68</v>
      </c>
      <c r="F67" s="41" t="str">
        <f>+VLOOKUP(E67,Participants!$A$1:$F$798,2,FALSE)</f>
        <v>Elaina Davis</v>
      </c>
      <c r="G67" s="61" t="str">
        <f>+VLOOKUP(E67,Participants!$A$1:$F$798,4,FALSE)</f>
        <v>BFS</v>
      </c>
      <c r="H67" s="61" t="str">
        <f>+VLOOKUP(E67,Participants!$A$1:$F$798,5,FALSE)</f>
        <v>F</v>
      </c>
      <c r="I67" s="61">
        <f>+VLOOKUP(E67,Participants!$A$1:$F$798,3,FALSE)</f>
        <v>8</v>
      </c>
      <c r="J67" s="61" t="str">
        <f>+VLOOKUP(E67,Participants!$A$1:$G$798,7,FALSE)</f>
        <v>VARSITY GIRLS</v>
      </c>
      <c r="K67" s="61">
        <f t="shared" si="2"/>
        <v>16</v>
      </c>
      <c r="L67" s="61"/>
      <c r="Z67" s="35"/>
    </row>
    <row r="68" spans="1:26" ht="14.25" customHeight="1" x14ac:dyDescent="0.3">
      <c r="A68" s="39" t="s">
        <v>785</v>
      </c>
      <c r="B68" s="40">
        <v>9</v>
      </c>
      <c r="C68" s="40">
        <v>17.71</v>
      </c>
      <c r="D68" s="40">
        <v>7</v>
      </c>
      <c r="E68" s="61">
        <v>1624</v>
      </c>
      <c r="F68" s="41" t="str">
        <f>+VLOOKUP(E68,Participants!$A$1:$F$798,2,FALSE)</f>
        <v>Ava Martin</v>
      </c>
      <c r="G68" s="61" t="str">
        <f>+VLOOKUP(E68,Participants!$A$1:$F$798,4,FALSE)</f>
        <v>SPP</v>
      </c>
      <c r="H68" s="61" t="str">
        <f>+VLOOKUP(E68,Participants!$A$1:$F$798,5,FALSE)</f>
        <v>F</v>
      </c>
      <c r="I68" s="61">
        <f>+VLOOKUP(E68,Participants!$A$1:$F$798,3,FALSE)</f>
        <v>8</v>
      </c>
      <c r="J68" s="61" t="str">
        <f>+VLOOKUP(E68,Participants!$A$1:$G$798,7,FALSE)</f>
        <v>VARSITY GIRLS</v>
      </c>
      <c r="K68" s="61">
        <f t="shared" si="2"/>
        <v>17</v>
      </c>
      <c r="L68" s="61"/>
      <c r="Z68" s="35"/>
    </row>
    <row r="69" spans="1:26" ht="14.25" customHeight="1" x14ac:dyDescent="0.3">
      <c r="A69" s="39" t="s">
        <v>785</v>
      </c>
      <c r="B69" s="42">
        <v>8</v>
      </c>
      <c r="C69" s="42">
        <v>18.07</v>
      </c>
      <c r="D69" s="42">
        <v>2</v>
      </c>
      <c r="E69" s="66">
        <v>917</v>
      </c>
      <c r="F69" s="13" t="str">
        <f>+VLOOKUP(E69,Participants!$A$1:$F$798,2,FALSE)</f>
        <v>Eliana Cornetti</v>
      </c>
      <c r="G69" s="66" t="str">
        <f>+VLOOKUP(E69,Participants!$A$1:$F$798,4,FALSE)</f>
        <v>GAA</v>
      </c>
      <c r="H69" s="66" t="str">
        <f>+VLOOKUP(E69,Participants!$A$1:$F$798,5,FALSE)</f>
        <v>F</v>
      </c>
      <c r="I69" s="66">
        <f>+VLOOKUP(E69,Participants!$A$1:$F$798,3,FALSE)</f>
        <v>8</v>
      </c>
      <c r="J69" s="66" t="str">
        <f>+VLOOKUP(E69,Participants!$A$1:$G$798,7,FALSE)</f>
        <v>VARSITY GIRLS</v>
      </c>
      <c r="K69" s="61">
        <f t="shared" si="2"/>
        <v>18</v>
      </c>
      <c r="L69" s="66"/>
      <c r="Z69" s="35"/>
    </row>
    <row r="70" spans="1:26" ht="14.25" customHeight="1" x14ac:dyDescent="0.3">
      <c r="A70" s="39" t="s">
        <v>785</v>
      </c>
      <c r="B70" s="42">
        <v>8</v>
      </c>
      <c r="C70" s="42">
        <v>18.190000000000001</v>
      </c>
      <c r="D70" s="42">
        <v>7</v>
      </c>
      <c r="E70" s="66">
        <v>1316</v>
      </c>
      <c r="F70" s="13" t="str">
        <f>+VLOOKUP(E70,Participants!$A$1:$F$798,2,FALSE)</f>
        <v>Rebekah  Mutschler</v>
      </c>
      <c r="G70" s="66" t="str">
        <f>+VLOOKUP(E70,Participants!$A$1:$F$798,4,FALSE)</f>
        <v>OLF</v>
      </c>
      <c r="H70" s="66" t="str">
        <f>+VLOOKUP(E70,Participants!$A$1:$F$798,5,FALSE)</f>
        <v>F</v>
      </c>
      <c r="I70" s="66">
        <f>+VLOOKUP(E70,Participants!$A$1:$F$798,3,FALSE)</f>
        <v>7</v>
      </c>
      <c r="J70" s="66" t="str">
        <f>+VLOOKUP(E70,Participants!$A$1:$G$798,7,FALSE)</f>
        <v>VARSITY GIRLS</v>
      </c>
      <c r="K70" s="61">
        <f t="shared" si="2"/>
        <v>19</v>
      </c>
      <c r="L70" s="66"/>
      <c r="Z70" s="35"/>
    </row>
    <row r="71" spans="1:26" ht="14.25" customHeight="1" x14ac:dyDescent="0.3">
      <c r="A71" s="39" t="s">
        <v>785</v>
      </c>
      <c r="B71" s="40">
        <v>7</v>
      </c>
      <c r="C71" s="40">
        <v>18.260000000000002</v>
      </c>
      <c r="D71" s="40">
        <v>1</v>
      </c>
      <c r="E71" s="61">
        <v>972</v>
      </c>
      <c r="F71" s="41" t="str">
        <f>+VLOOKUP(E71,Participants!$A$1:$F$798,2,FALSE)</f>
        <v>LILY LUU</v>
      </c>
      <c r="G71" s="61" t="str">
        <f>+VLOOKUP(E71,Participants!$A$1:$F$798,4,FALSE)</f>
        <v>HCA</v>
      </c>
      <c r="H71" s="61" t="str">
        <f>+VLOOKUP(E71,Participants!$A$1:$F$798,5,FALSE)</f>
        <v>F</v>
      </c>
      <c r="I71" s="61">
        <f>+VLOOKUP(E71,Participants!$A$1:$F$798,3,FALSE)</f>
        <v>8</v>
      </c>
      <c r="J71" s="61" t="str">
        <f>+VLOOKUP(E71,Participants!$A$1:$G$798,7,FALSE)</f>
        <v>VARSITY GIRLS</v>
      </c>
      <c r="K71" s="61">
        <f t="shared" si="2"/>
        <v>20</v>
      </c>
      <c r="L71" s="61"/>
      <c r="Z71" s="35"/>
    </row>
    <row r="72" spans="1:26" ht="14.25" customHeight="1" x14ac:dyDescent="0.3">
      <c r="A72" s="39" t="s">
        <v>785</v>
      </c>
      <c r="B72" s="40">
        <v>9</v>
      </c>
      <c r="C72" s="40">
        <v>18.28</v>
      </c>
      <c r="D72" s="40">
        <v>3</v>
      </c>
      <c r="E72" s="61">
        <v>82</v>
      </c>
      <c r="F72" s="41" t="str">
        <f>+VLOOKUP(E72,Participants!$A$1:$F$798,2,FALSE)</f>
        <v>Sarah Mlecko</v>
      </c>
      <c r="G72" s="61" t="str">
        <f>+VLOOKUP(E72,Participants!$A$1:$F$798,4,FALSE)</f>
        <v>BFS</v>
      </c>
      <c r="H72" s="61" t="str">
        <f>+VLOOKUP(E72,Participants!$A$1:$F$798,5,FALSE)</f>
        <v>F</v>
      </c>
      <c r="I72" s="61">
        <f>+VLOOKUP(E72,Participants!$A$1:$F$798,3,FALSE)</f>
        <v>8</v>
      </c>
      <c r="J72" s="61" t="str">
        <f>+VLOOKUP(E72,Participants!$A$1:$G$798,7,FALSE)</f>
        <v>VARSITY GIRLS</v>
      </c>
      <c r="K72" s="61">
        <f t="shared" si="2"/>
        <v>21</v>
      </c>
      <c r="L72" s="61"/>
      <c r="Z72" s="35"/>
    </row>
    <row r="73" spans="1:26" ht="14.25" customHeight="1" x14ac:dyDescent="0.3">
      <c r="A73" s="39" t="s">
        <v>785</v>
      </c>
      <c r="B73" s="40">
        <v>9</v>
      </c>
      <c r="C73" s="40">
        <v>18.79</v>
      </c>
      <c r="D73" s="40">
        <v>4</v>
      </c>
      <c r="E73" s="61">
        <v>85</v>
      </c>
      <c r="F73" s="41" t="str">
        <f>+VLOOKUP(E73,Participants!$A$1:$F$798,2,FALSE)</f>
        <v>Evelyn Schoedel</v>
      </c>
      <c r="G73" s="61" t="str">
        <f>+VLOOKUP(E73,Participants!$A$1:$F$798,4,FALSE)</f>
        <v>BFS</v>
      </c>
      <c r="H73" s="61" t="str">
        <f>+VLOOKUP(E73,Participants!$A$1:$F$798,5,FALSE)</f>
        <v>F</v>
      </c>
      <c r="I73" s="61">
        <f>+VLOOKUP(E73,Participants!$A$1:$F$798,3,FALSE)</f>
        <v>8</v>
      </c>
      <c r="J73" s="61" t="str">
        <f>+VLOOKUP(E73,Participants!$A$1:$G$798,7,FALSE)</f>
        <v>VARSITY GIRLS</v>
      </c>
      <c r="K73" s="61">
        <f t="shared" si="2"/>
        <v>22</v>
      </c>
      <c r="L73" s="61"/>
      <c r="Z73" s="35"/>
    </row>
    <row r="74" spans="1:26" ht="14.25" customHeight="1" x14ac:dyDescent="0.3">
      <c r="A74" s="39" t="s">
        <v>785</v>
      </c>
      <c r="B74" s="40">
        <v>9</v>
      </c>
      <c r="C74" s="40">
        <v>19.13</v>
      </c>
      <c r="D74" s="40">
        <v>2</v>
      </c>
      <c r="E74" s="61">
        <v>912</v>
      </c>
      <c r="F74" s="41" t="str">
        <f>+VLOOKUP(E74,Participants!$A$1:$F$798,2,FALSE)</f>
        <v>Chelsey Harris</v>
      </c>
      <c r="G74" s="61" t="str">
        <f>+VLOOKUP(E74,Participants!$A$1:$F$798,4,FALSE)</f>
        <v>GAA</v>
      </c>
      <c r="H74" s="61" t="str">
        <f>+VLOOKUP(E74,Participants!$A$1:$F$798,5,FALSE)</f>
        <v>F</v>
      </c>
      <c r="I74" s="61">
        <f>+VLOOKUP(E74,Participants!$A$1:$F$798,3,FALSE)</f>
        <v>7</v>
      </c>
      <c r="J74" s="61" t="str">
        <f>+VLOOKUP(E74,Participants!$A$1:$G$798,7,FALSE)</f>
        <v>VARSITY GIRLS</v>
      </c>
      <c r="K74" s="61">
        <f t="shared" si="2"/>
        <v>23</v>
      </c>
      <c r="L74" s="61"/>
      <c r="Z74" s="35"/>
    </row>
    <row r="75" spans="1:26" ht="14.25" customHeight="1" x14ac:dyDescent="0.3">
      <c r="A75" s="39"/>
      <c r="B75" s="40"/>
      <c r="C75" s="40"/>
      <c r="D75" s="40"/>
      <c r="E75" s="61"/>
      <c r="F75" s="41"/>
      <c r="G75" s="61"/>
      <c r="H75" s="61"/>
      <c r="I75" s="61"/>
      <c r="J75" s="61"/>
      <c r="K75" s="61"/>
      <c r="L75" s="61"/>
      <c r="Z75" s="35"/>
    </row>
    <row r="76" spans="1:26" ht="14.25" customHeight="1" x14ac:dyDescent="0.3">
      <c r="A76" s="39" t="s">
        <v>785</v>
      </c>
      <c r="B76" s="42">
        <v>10</v>
      </c>
      <c r="C76" s="42">
        <v>12.93</v>
      </c>
      <c r="D76" s="42">
        <v>2</v>
      </c>
      <c r="E76" s="66">
        <v>389</v>
      </c>
      <c r="F76" s="13" t="str">
        <f>+VLOOKUP(E76,Participants!$A$1:$F$798,2,FALSE)</f>
        <v>Reid Fowler</v>
      </c>
      <c r="G76" s="66" t="str">
        <f>+VLOOKUP(E76,Participants!$A$1:$F$798,4,FALSE)</f>
        <v>AAP</v>
      </c>
      <c r="H76" s="66" t="str">
        <f>+VLOOKUP(E76,Participants!$A$1:$F$798,5,FALSE)</f>
        <v>M</v>
      </c>
      <c r="I76" s="66">
        <f>+VLOOKUP(E76,Participants!$A$1:$F$798,3,FALSE)</f>
        <v>8</v>
      </c>
      <c r="J76" s="66" t="str">
        <f>+VLOOKUP(E76,Participants!$A$1:$G$798,7,FALSE)</f>
        <v>VARSITY BOYS</v>
      </c>
      <c r="K76" s="66">
        <v>1</v>
      </c>
      <c r="L76" s="66">
        <v>10</v>
      </c>
      <c r="Z76" s="35"/>
    </row>
    <row r="77" spans="1:26" ht="14.25" customHeight="1" x14ac:dyDescent="0.3">
      <c r="A77" s="39" t="s">
        <v>785</v>
      </c>
      <c r="B77" s="42">
        <v>10</v>
      </c>
      <c r="C77" s="42">
        <v>13.12</v>
      </c>
      <c r="D77" s="42">
        <v>3</v>
      </c>
      <c r="E77" s="66">
        <v>963</v>
      </c>
      <c r="F77" s="13" t="str">
        <f>+VLOOKUP(E77,Participants!$A$1:$F$798,2,FALSE)</f>
        <v>SANTINO STUDENY</v>
      </c>
      <c r="G77" s="66" t="str">
        <f>+VLOOKUP(E77,Participants!$A$1:$F$798,4,FALSE)</f>
        <v>HCA</v>
      </c>
      <c r="H77" s="66" t="str">
        <f>+VLOOKUP(E77,Participants!$A$1:$F$798,5,FALSE)</f>
        <v>M</v>
      </c>
      <c r="I77" s="66">
        <f>+VLOOKUP(E77,Participants!$A$1:$F$798,3,FALSE)</f>
        <v>8</v>
      </c>
      <c r="J77" s="66" t="str">
        <f>+VLOOKUP(E77,Participants!$A$1:$G$798,7,FALSE)</f>
        <v>VARSITY BOYS</v>
      </c>
      <c r="K77" s="66">
        <f>K76+1</f>
        <v>2</v>
      </c>
      <c r="L77" s="66">
        <v>8</v>
      </c>
      <c r="Z77" s="35"/>
    </row>
    <row r="78" spans="1:26" ht="14.25" customHeight="1" x14ac:dyDescent="0.3">
      <c r="A78" s="39" t="s">
        <v>785</v>
      </c>
      <c r="B78" s="42">
        <v>12</v>
      </c>
      <c r="C78" s="42">
        <v>13.3</v>
      </c>
      <c r="D78" s="42">
        <v>1</v>
      </c>
      <c r="E78" s="66">
        <v>64</v>
      </c>
      <c r="F78" s="13" t="str">
        <f>+VLOOKUP(E78,Participants!$A$1:$F$798,2,FALSE)</f>
        <v>Eric Wheeler</v>
      </c>
      <c r="G78" s="66" t="str">
        <f>+VLOOKUP(E78,Participants!$A$1:$F$798,4,FALSE)</f>
        <v>BFS</v>
      </c>
      <c r="H78" s="66" t="str">
        <f>+VLOOKUP(E78,Participants!$A$1:$F$798,5,FALSE)</f>
        <v>M</v>
      </c>
      <c r="I78" s="66">
        <f>+VLOOKUP(E78,Participants!$A$1:$F$798,3,FALSE)</f>
        <v>8</v>
      </c>
      <c r="J78" s="66" t="str">
        <f>+VLOOKUP(E78,Participants!$A$1:$G$798,7,FALSE)</f>
        <v>VARSITY BOYS</v>
      </c>
      <c r="K78" s="66">
        <f t="shared" ref="K78:K95" si="3">K77+1</f>
        <v>3</v>
      </c>
      <c r="L78" s="66">
        <v>6</v>
      </c>
      <c r="Z78" s="35"/>
    </row>
    <row r="79" spans="1:26" ht="14.25" customHeight="1" x14ac:dyDescent="0.3">
      <c r="A79" s="39" t="s">
        <v>785</v>
      </c>
      <c r="B79" s="42">
        <v>10</v>
      </c>
      <c r="C79" s="42">
        <v>13.48</v>
      </c>
      <c r="D79" s="42">
        <v>7</v>
      </c>
      <c r="E79" s="66">
        <v>908</v>
      </c>
      <c r="F79" s="13" t="str">
        <f>+VLOOKUP(E79,Participants!$A$1:$F$798,2,FALSE)</f>
        <v>Xavier Mar</v>
      </c>
      <c r="G79" s="66" t="str">
        <f>+VLOOKUP(E79,Participants!$A$1:$F$798,4,FALSE)</f>
        <v>GAA</v>
      </c>
      <c r="H79" s="66" t="str">
        <f>+VLOOKUP(E79,Participants!$A$1:$F$798,5,FALSE)</f>
        <v>M</v>
      </c>
      <c r="I79" s="66">
        <f>+VLOOKUP(E79,Participants!$A$1:$F$798,3,FALSE)</f>
        <v>8</v>
      </c>
      <c r="J79" s="66" t="str">
        <f>+VLOOKUP(E79,Participants!$A$1:$G$798,7,FALSE)</f>
        <v>VARSITY BOYS</v>
      </c>
      <c r="K79" s="66">
        <f t="shared" si="3"/>
        <v>4</v>
      </c>
      <c r="L79" s="66">
        <v>5</v>
      </c>
      <c r="Z79" s="35"/>
    </row>
    <row r="80" spans="1:26" ht="14.25" customHeight="1" x14ac:dyDescent="0.3">
      <c r="A80" s="39" t="s">
        <v>785</v>
      </c>
      <c r="B80" s="40">
        <v>11</v>
      </c>
      <c r="C80" s="40">
        <v>13.73</v>
      </c>
      <c r="D80" s="40">
        <v>1</v>
      </c>
      <c r="E80" s="61">
        <v>639</v>
      </c>
      <c r="F80" s="41" t="str">
        <f>+VLOOKUP(E80,Participants!$A$1:$F$798,2,FALSE)</f>
        <v>Tommy Edwards</v>
      </c>
      <c r="G80" s="61" t="str">
        <f>+VLOOKUP(E80,Participants!$A$1:$F$798,4,FALSE)</f>
        <v>BCS</v>
      </c>
      <c r="H80" s="61" t="str">
        <f>+VLOOKUP(E80,Participants!$A$1:$F$798,5,FALSE)</f>
        <v>M</v>
      </c>
      <c r="I80" s="61">
        <f>+VLOOKUP(E80,Participants!$A$1:$F$798,3,FALSE)</f>
        <v>8</v>
      </c>
      <c r="J80" s="61" t="str">
        <f>+VLOOKUP(E80,Participants!$A$1:$G$798,7,FALSE)</f>
        <v>VARSITY BOYS</v>
      </c>
      <c r="K80" s="66">
        <f t="shared" si="3"/>
        <v>5</v>
      </c>
      <c r="L80" s="61">
        <v>4</v>
      </c>
      <c r="Z80" s="35"/>
    </row>
    <row r="81" spans="1:26" ht="14.25" customHeight="1" x14ac:dyDescent="0.3">
      <c r="A81" s="39" t="s">
        <v>785</v>
      </c>
      <c r="B81" s="42">
        <v>10</v>
      </c>
      <c r="C81" s="42">
        <v>13.92</v>
      </c>
      <c r="D81" s="42">
        <v>6</v>
      </c>
      <c r="E81" s="66">
        <v>1419</v>
      </c>
      <c r="F81" s="13" t="str">
        <f>+VLOOKUP(E81,Participants!$A$1:$F$798,2,FALSE)</f>
        <v>Lucas Jones</v>
      </c>
      <c r="G81" s="66" t="str">
        <f>+VLOOKUP(E81,Participants!$A$1:$F$798,4,FALSE)</f>
        <v>SJS</v>
      </c>
      <c r="H81" s="66" t="str">
        <f>+VLOOKUP(E81,Participants!$A$1:$F$798,5,FALSE)</f>
        <v>M</v>
      </c>
      <c r="I81" s="66">
        <f>+VLOOKUP(E81,Participants!$A$1:$F$798,3,FALSE)</f>
        <v>8</v>
      </c>
      <c r="J81" s="66" t="str">
        <f>+VLOOKUP(E81,Participants!$A$1:$G$798,7,FALSE)</f>
        <v>VARSITY BOYS</v>
      </c>
      <c r="K81" s="66">
        <f t="shared" si="3"/>
        <v>6</v>
      </c>
      <c r="L81" s="66">
        <v>3</v>
      </c>
      <c r="Z81" s="35"/>
    </row>
    <row r="82" spans="1:26" ht="14.25" customHeight="1" x14ac:dyDescent="0.3">
      <c r="A82" s="39" t="s">
        <v>785</v>
      </c>
      <c r="B82" s="42">
        <v>12</v>
      </c>
      <c r="C82" s="42">
        <v>13.93</v>
      </c>
      <c r="D82" s="42">
        <v>2</v>
      </c>
      <c r="E82" s="66">
        <v>53</v>
      </c>
      <c r="F82" s="13" t="str">
        <f>+VLOOKUP(E82,Participants!$A$1:$F$798,2,FALSE)</f>
        <v>Blake Brenckle</v>
      </c>
      <c r="G82" s="66" t="str">
        <f>+VLOOKUP(E82,Participants!$A$1:$F$798,4,FALSE)</f>
        <v>BFS</v>
      </c>
      <c r="H82" s="66" t="str">
        <f>+VLOOKUP(E82,Participants!$A$1:$F$798,5,FALSE)</f>
        <v>M</v>
      </c>
      <c r="I82" s="66">
        <f>+VLOOKUP(E82,Participants!$A$1:$F$798,3,FALSE)</f>
        <v>8</v>
      </c>
      <c r="J82" s="66" t="str">
        <f>+VLOOKUP(E82,Participants!$A$1:$G$798,7,FALSE)</f>
        <v>VARSITY BOYS</v>
      </c>
      <c r="K82" s="66">
        <f t="shared" si="3"/>
        <v>7</v>
      </c>
      <c r="L82" s="66">
        <v>2</v>
      </c>
      <c r="Z82" s="35"/>
    </row>
    <row r="83" spans="1:26" ht="14.25" customHeight="1" x14ac:dyDescent="0.3">
      <c r="A83" s="39" t="s">
        <v>785</v>
      </c>
      <c r="B83" s="42">
        <v>12</v>
      </c>
      <c r="C83" s="42">
        <v>14.17</v>
      </c>
      <c r="D83" s="42">
        <v>3</v>
      </c>
      <c r="E83" s="66">
        <v>63</v>
      </c>
      <c r="F83" s="13" t="str">
        <f>+VLOOKUP(E83,Participants!$A$1:$F$798,2,FALSE)</f>
        <v>Isaiah Thomas</v>
      </c>
      <c r="G83" s="66" t="str">
        <f>+VLOOKUP(E83,Participants!$A$1:$F$798,4,FALSE)</f>
        <v>BFS</v>
      </c>
      <c r="H83" s="66" t="str">
        <f>+VLOOKUP(E83,Participants!$A$1:$F$798,5,FALSE)</f>
        <v>M</v>
      </c>
      <c r="I83" s="66">
        <f>+VLOOKUP(E83,Participants!$A$1:$F$798,3,FALSE)</f>
        <v>8</v>
      </c>
      <c r="J83" s="66" t="str">
        <f>+VLOOKUP(E83,Participants!$A$1:$G$798,7,FALSE)</f>
        <v>VARSITY BOYS</v>
      </c>
      <c r="K83" s="66">
        <f t="shared" si="3"/>
        <v>8</v>
      </c>
      <c r="L83" s="66">
        <v>1</v>
      </c>
      <c r="Z83" s="35"/>
    </row>
    <row r="84" spans="1:26" ht="14.25" customHeight="1" x14ac:dyDescent="0.3">
      <c r="A84" s="39" t="s">
        <v>785</v>
      </c>
      <c r="B84" s="42">
        <v>10</v>
      </c>
      <c r="C84" s="42">
        <v>14.33</v>
      </c>
      <c r="D84" s="42">
        <v>5</v>
      </c>
      <c r="E84" s="66">
        <v>640</v>
      </c>
      <c r="F84" s="13" t="str">
        <f>+VLOOKUP(E84,Participants!$A$1:$F$798,2,FALSE)</f>
        <v>Theodore Miller</v>
      </c>
      <c r="G84" s="66" t="str">
        <f>+VLOOKUP(E84,Participants!$A$1:$F$798,4,FALSE)</f>
        <v>BCS</v>
      </c>
      <c r="H84" s="66" t="str">
        <f>+VLOOKUP(E84,Participants!$A$1:$F$798,5,FALSE)</f>
        <v>M</v>
      </c>
      <c r="I84" s="66">
        <f>+VLOOKUP(E84,Participants!$A$1:$F$798,3,FALSE)</f>
        <v>8</v>
      </c>
      <c r="J84" s="66" t="str">
        <f>+VLOOKUP(E84,Participants!$A$1:$G$798,7,FALSE)</f>
        <v>VARSITY BOYS</v>
      </c>
      <c r="K84" s="66">
        <f t="shared" si="3"/>
        <v>9</v>
      </c>
      <c r="L84" s="66"/>
      <c r="Z84" s="35"/>
    </row>
    <row r="85" spans="1:26" ht="14.25" customHeight="1" x14ac:dyDescent="0.3">
      <c r="A85" s="39" t="s">
        <v>785</v>
      </c>
      <c r="B85" s="42">
        <v>10</v>
      </c>
      <c r="C85" s="42">
        <v>14.33</v>
      </c>
      <c r="D85" s="42">
        <v>8</v>
      </c>
      <c r="E85" s="66">
        <v>387</v>
      </c>
      <c r="F85" s="13" t="str">
        <f>+VLOOKUP(E85,Participants!$A$1:$F$798,2,FALSE)</f>
        <v>Jack Leyenaar</v>
      </c>
      <c r="G85" s="66" t="str">
        <f>+VLOOKUP(E85,Participants!$A$1:$F$798,4,FALSE)</f>
        <v>AAP</v>
      </c>
      <c r="H85" s="66" t="str">
        <f>+VLOOKUP(E85,Participants!$A$1:$F$798,5,FALSE)</f>
        <v>M</v>
      </c>
      <c r="I85" s="66">
        <f>+VLOOKUP(E85,Participants!$A$1:$F$798,3,FALSE)</f>
        <v>8</v>
      </c>
      <c r="J85" s="66" t="str">
        <f>+VLOOKUP(E85,Participants!$A$1:$G$798,7,FALSE)</f>
        <v>VARSITY BOYS</v>
      </c>
      <c r="K85" s="66">
        <f t="shared" si="3"/>
        <v>10</v>
      </c>
      <c r="L85" s="66"/>
      <c r="Z85" s="35"/>
    </row>
    <row r="86" spans="1:26" ht="14.25" customHeight="1" x14ac:dyDescent="0.3">
      <c r="A86" s="39" t="s">
        <v>785</v>
      </c>
      <c r="B86" s="40">
        <v>11</v>
      </c>
      <c r="C86" s="40">
        <v>14.53</v>
      </c>
      <c r="D86" s="40">
        <v>7</v>
      </c>
      <c r="E86" s="61">
        <v>56</v>
      </c>
      <c r="F86" s="41" t="str">
        <f>+VLOOKUP(E86,Participants!$A$1:$F$798,2,FALSE)</f>
        <v>Kolten Kumer</v>
      </c>
      <c r="G86" s="61" t="str">
        <f>+VLOOKUP(E86,Participants!$A$1:$F$798,4,FALSE)</f>
        <v>BFS</v>
      </c>
      <c r="H86" s="61" t="str">
        <f>+VLOOKUP(E86,Participants!$A$1:$F$798,5,FALSE)</f>
        <v>M</v>
      </c>
      <c r="I86" s="61">
        <f>+VLOOKUP(E86,Participants!$A$1:$F$798,3,FALSE)</f>
        <v>7</v>
      </c>
      <c r="J86" s="61" t="str">
        <f>+VLOOKUP(E86,Participants!$A$1:$G$798,7,FALSE)</f>
        <v>VARSITY BOYS</v>
      </c>
      <c r="K86" s="66">
        <f t="shared" si="3"/>
        <v>11</v>
      </c>
      <c r="L86" s="61"/>
      <c r="Z86" s="35"/>
    </row>
    <row r="87" spans="1:26" ht="14.25" customHeight="1" x14ac:dyDescent="0.3">
      <c r="A87" s="39" t="s">
        <v>785</v>
      </c>
      <c r="B87" s="40">
        <v>11</v>
      </c>
      <c r="C87" s="40">
        <v>14.62</v>
      </c>
      <c r="D87" s="40">
        <v>3</v>
      </c>
      <c r="E87" s="61">
        <v>1312</v>
      </c>
      <c r="F87" s="41" t="str">
        <f>+VLOOKUP(E87,Participants!$A$1:$F$798,2,FALSE)</f>
        <v>Landon Bell</v>
      </c>
      <c r="G87" s="61" t="str">
        <f>+VLOOKUP(E87,Participants!$A$1:$F$798,4,FALSE)</f>
        <v>OLF</v>
      </c>
      <c r="H87" s="61" t="str">
        <f>+VLOOKUP(E87,Participants!$A$1:$F$798,5,FALSE)</f>
        <v>M</v>
      </c>
      <c r="I87" s="61">
        <f>+VLOOKUP(E87,Participants!$A$1:$F$798,3,FALSE)</f>
        <v>7</v>
      </c>
      <c r="J87" s="61" t="str">
        <f>+VLOOKUP(E87,Participants!$A$1:$G$798,7,FALSE)</f>
        <v>VARSITY BOYS</v>
      </c>
      <c r="K87" s="66">
        <f t="shared" si="3"/>
        <v>12</v>
      </c>
      <c r="L87" s="61"/>
      <c r="Z87" s="35"/>
    </row>
    <row r="88" spans="1:26" ht="14.25" customHeight="1" x14ac:dyDescent="0.3">
      <c r="A88" s="39" t="s">
        <v>785</v>
      </c>
      <c r="B88" s="40">
        <v>11</v>
      </c>
      <c r="C88" s="40">
        <v>15.02</v>
      </c>
      <c r="D88" s="40">
        <v>2</v>
      </c>
      <c r="E88" s="61">
        <v>958</v>
      </c>
      <c r="F88" s="41" t="str">
        <f>+VLOOKUP(E88,Participants!$A$1:$F$798,2,FALSE)</f>
        <v>FRANK FISCHER</v>
      </c>
      <c r="G88" s="61" t="str">
        <f>+VLOOKUP(E88,Participants!$A$1:$F$798,4,FALSE)</f>
        <v>HCA</v>
      </c>
      <c r="H88" s="61" t="str">
        <f>+VLOOKUP(E88,Participants!$A$1:$F$798,5,FALSE)</f>
        <v>M</v>
      </c>
      <c r="I88" s="61">
        <f>+VLOOKUP(E88,Participants!$A$1:$F$798,3,FALSE)</f>
        <v>8</v>
      </c>
      <c r="J88" s="61" t="str">
        <f>+VLOOKUP(E88,Participants!$A$1:$G$798,7,FALSE)</f>
        <v>VARSITY BOYS</v>
      </c>
      <c r="K88" s="66">
        <f t="shared" si="3"/>
        <v>13</v>
      </c>
      <c r="L88" s="61"/>
      <c r="Z88" s="35"/>
    </row>
    <row r="89" spans="1:26" ht="14.25" customHeight="1" x14ac:dyDescent="0.3">
      <c r="A89" s="39" t="s">
        <v>785</v>
      </c>
      <c r="B89" s="42">
        <v>10</v>
      </c>
      <c r="C89" s="42">
        <v>15.14</v>
      </c>
      <c r="D89" s="42">
        <v>4</v>
      </c>
      <c r="E89" s="66">
        <v>904</v>
      </c>
      <c r="F89" s="13" t="str">
        <f>+VLOOKUP(E89,Participants!$A$1:$F$798,2,FALSE)</f>
        <v>Grady Molinero</v>
      </c>
      <c r="G89" s="66" t="str">
        <f>+VLOOKUP(E89,Participants!$A$1:$F$798,4,FALSE)</f>
        <v>GAA</v>
      </c>
      <c r="H89" s="66" t="str">
        <f>+VLOOKUP(E89,Participants!$A$1:$F$798,5,FALSE)</f>
        <v>M</v>
      </c>
      <c r="I89" s="66">
        <f>+VLOOKUP(E89,Participants!$A$1:$F$798,3,FALSE)</f>
        <v>7</v>
      </c>
      <c r="J89" s="66" t="str">
        <f>+VLOOKUP(E89,Participants!$A$1:$G$798,7,FALSE)</f>
        <v>VARSITY BOYS</v>
      </c>
      <c r="K89" s="66">
        <f t="shared" si="3"/>
        <v>14</v>
      </c>
      <c r="L89" s="66"/>
      <c r="Z89" s="35"/>
    </row>
    <row r="90" spans="1:26" ht="14.25" customHeight="1" x14ac:dyDescent="0.3">
      <c r="A90" s="39" t="s">
        <v>785</v>
      </c>
      <c r="B90" s="42">
        <v>10</v>
      </c>
      <c r="C90" s="42">
        <v>15.27</v>
      </c>
      <c r="D90" s="42">
        <v>1</v>
      </c>
      <c r="E90" s="66">
        <v>1622</v>
      </c>
      <c r="F90" s="13" t="str">
        <f>+VLOOKUP(E90,Participants!$A$1:$F$798,2,FALSE)</f>
        <v>Luke Martin</v>
      </c>
      <c r="G90" s="66" t="str">
        <f>+VLOOKUP(E90,Participants!$A$1:$F$798,4,FALSE)</f>
        <v>SPP</v>
      </c>
      <c r="H90" s="66" t="str">
        <f>+VLOOKUP(E90,Participants!$A$1:$F$798,5,FALSE)</f>
        <v>M</v>
      </c>
      <c r="I90" s="66">
        <f>+VLOOKUP(E90,Participants!$A$1:$F$798,3,FALSE)</f>
        <v>7</v>
      </c>
      <c r="J90" s="66" t="str">
        <f>+VLOOKUP(E90,Participants!$A$1:$G$798,7,FALSE)</f>
        <v>VARSITY BOYS</v>
      </c>
      <c r="K90" s="66">
        <f t="shared" si="3"/>
        <v>15</v>
      </c>
      <c r="L90" s="66"/>
      <c r="Z90" s="35"/>
    </row>
    <row r="91" spans="1:26" ht="14.25" customHeight="1" x14ac:dyDescent="0.3">
      <c r="A91" s="39" t="s">
        <v>785</v>
      </c>
      <c r="B91" s="42">
        <v>12</v>
      </c>
      <c r="C91" s="42">
        <v>15.52</v>
      </c>
      <c r="D91" s="42">
        <v>4</v>
      </c>
      <c r="E91" s="66">
        <v>909</v>
      </c>
      <c r="F91" s="13" t="str">
        <f>+VLOOKUP(E91,Participants!$A$1:$F$798,2,FALSE)</f>
        <v>Simon Mitch</v>
      </c>
      <c r="G91" s="66" t="str">
        <f>+VLOOKUP(E91,Participants!$A$1:$F$798,4,FALSE)</f>
        <v>GAA</v>
      </c>
      <c r="H91" s="66" t="str">
        <f>+VLOOKUP(E91,Participants!$A$1:$F$798,5,FALSE)</f>
        <v>M</v>
      </c>
      <c r="I91" s="66">
        <f>+VLOOKUP(E91,Participants!$A$1:$F$798,3,FALSE)</f>
        <v>8</v>
      </c>
      <c r="J91" s="66" t="str">
        <f>+VLOOKUP(E91,Participants!$A$1:$G$798,7,FALSE)</f>
        <v>VARSITY BOYS</v>
      </c>
      <c r="K91" s="66">
        <f t="shared" si="3"/>
        <v>16</v>
      </c>
      <c r="L91" s="66"/>
      <c r="Z91" s="35"/>
    </row>
    <row r="92" spans="1:26" ht="14.25" customHeight="1" x14ac:dyDescent="0.3">
      <c r="A92" s="39" t="s">
        <v>785</v>
      </c>
      <c r="B92" s="40">
        <v>11</v>
      </c>
      <c r="C92" s="40">
        <v>15.61</v>
      </c>
      <c r="D92" s="40">
        <v>4</v>
      </c>
      <c r="E92" s="61">
        <v>1418</v>
      </c>
      <c r="F92" s="41" t="str">
        <f>+VLOOKUP(E92,Participants!$A$1:$F$798,2,FALSE)</f>
        <v>Derek Daniel</v>
      </c>
      <c r="G92" s="61" t="str">
        <f>+VLOOKUP(E92,Participants!$A$1:$F$798,4,FALSE)</f>
        <v>SJS</v>
      </c>
      <c r="H92" s="61" t="str">
        <f>+VLOOKUP(E92,Participants!$A$1:$F$798,5,FALSE)</f>
        <v>M</v>
      </c>
      <c r="I92" s="61">
        <f>+VLOOKUP(E92,Participants!$A$1:$F$798,3,FALSE)</f>
        <v>8</v>
      </c>
      <c r="J92" s="61" t="str">
        <f>+VLOOKUP(E92,Participants!$A$1:$G$798,7,FALSE)</f>
        <v>VARSITY BOYS</v>
      </c>
      <c r="K92" s="66">
        <f t="shared" si="3"/>
        <v>17</v>
      </c>
      <c r="L92" s="61"/>
      <c r="Z92" s="35"/>
    </row>
    <row r="93" spans="1:26" ht="14.25" customHeight="1" x14ac:dyDescent="0.3">
      <c r="A93" s="39" t="s">
        <v>785</v>
      </c>
      <c r="B93" s="40">
        <v>11</v>
      </c>
      <c r="C93" s="40">
        <v>16.54</v>
      </c>
      <c r="D93" s="40">
        <v>5</v>
      </c>
      <c r="E93" s="61">
        <v>959</v>
      </c>
      <c r="F93" s="41" t="str">
        <f>+VLOOKUP(E93,Participants!$A$1:$F$798,2,FALSE)</f>
        <v>ANTHONY FRISCO</v>
      </c>
      <c r="G93" s="61" t="str">
        <f>+VLOOKUP(E93,Participants!$A$1:$F$798,4,FALSE)</f>
        <v>HCA</v>
      </c>
      <c r="H93" s="61" t="str">
        <f>+VLOOKUP(E93,Participants!$A$1:$F$798,5,FALSE)</f>
        <v>M</v>
      </c>
      <c r="I93" s="61">
        <f>+VLOOKUP(E93,Participants!$A$1:$F$798,3,FALSE)</f>
        <v>8</v>
      </c>
      <c r="J93" s="61" t="str">
        <f>+VLOOKUP(E93,Participants!$A$1:$G$798,7,FALSE)</f>
        <v>VARSITY BOYS</v>
      </c>
      <c r="K93" s="66">
        <f t="shared" si="3"/>
        <v>18</v>
      </c>
      <c r="L93" s="61"/>
      <c r="Z93" s="35"/>
    </row>
    <row r="94" spans="1:26" ht="14.25" customHeight="1" x14ac:dyDescent="0.3">
      <c r="A94" s="39" t="s">
        <v>785</v>
      </c>
      <c r="B94" s="42">
        <v>12</v>
      </c>
      <c r="C94" s="42">
        <v>17.72</v>
      </c>
      <c r="D94" s="42">
        <v>5</v>
      </c>
      <c r="E94" s="66">
        <v>55</v>
      </c>
      <c r="F94" s="13" t="str">
        <f>+VLOOKUP(E94,Participants!$A$1:$F$798,2,FALSE)</f>
        <v>Hudson Feeney</v>
      </c>
      <c r="G94" s="66" t="str">
        <f>+VLOOKUP(E94,Participants!$A$1:$F$798,4,FALSE)</f>
        <v>BFS</v>
      </c>
      <c r="H94" s="66" t="str">
        <f>+VLOOKUP(E94,Participants!$A$1:$F$798,5,FALSE)</f>
        <v>M</v>
      </c>
      <c r="I94" s="66">
        <f>+VLOOKUP(E94,Participants!$A$1:$F$798,3,FALSE)</f>
        <v>7</v>
      </c>
      <c r="J94" s="66" t="str">
        <f>+VLOOKUP(E94,Participants!$A$1:$G$798,7,FALSE)</f>
        <v>VARSITY BOYS</v>
      </c>
      <c r="K94" s="66">
        <f t="shared" si="3"/>
        <v>19</v>
      </c>
      <c r="L94" s="66"/>
      <c r="Z94" s="35"/>
    </row>
    <row r="95" spans="1:26" ht="14.25" customHeight="1" x14ac:dyDescent="0.3">
      <c r="A95" s="39" t="s">
        <v>785</v>
      </c>
      <c r="B95" s="40">
        <v>11</v>
      </c>
      <c r="C95" s="40">
        <v>19.27</v>
      </c>
      <c r="D95" s="40">
        <v>6</v>
      </c>
      <c r="E95" s="61">
        <v>911</v>
      </c>
      <c r="F95" s="41" t="str">
        <f>+VLOOKUP(E95,Participants!$A$1:$F$798,2,FALSE)</f>
        <v>Chase Harris</v>
      </c>
      <c r="G95" s="61" t="str">
        <f>+VLOOKUP(E95,Participants!$A$1:$F$798,4,FALSE)</f>
        <v>GAA</v>
      </c>
      <c r="H95" s="61" t="str">
        <f>+VLOOKUP(E95,Participants!$A$1:$F$798,5,FALSE)</f>
        <v>M</v>
      </c>
      <c r="I95" s="61">
        <f>+VLOOKUP(E95,Participants!$A$1:$F$798,3,FALSE)</f>
        <v>8</v>
      </c>
      <c r="J95" s="61" t="str">
        <f>+VLOOKUP(E95,Participants!$A$1:$G$798,7,FALSE)</f>
        <v>VARSITY BOYS</v>
      </c>
      <c r="K95" s="66">
        <f t="shared" si="3"/>
        <v>20</v>
      </c>
      <c r="L95" s="61"/>
      <c r="Z95" s="35"/>
    </row>
    <row r="96" spans="1:26" ht="14.25" customHeight="1" x14ac:dyDescent="0.25">
      <c r="B96" s="44"/>
      <c r="C96" s="45"/>
      <c r="E96" s="35"/>
      <c r="Z96" s="35"/>
    </row>
    <row r="97" spans="1:26" ht="14.25" customHeight="1" x14ac:dyDescent="0.25">
      <c r="B97" s="44"/>
      <c r="C97" s="45"/>
      <c r="E97" s="35"/>
      <c r="Z97" s="35"/>
    </row>
    <row r="98" spans="1:26" ht="14.25" customHeight="1" x14ac:dyDescent="0.25">
      <c r="B98" s="47" t="s">
        <v>155</v>
      </c>
      <c r="C98" s="47" t="s">
        <v>754</v>
      </c>
      <c r="D98" s="47" t="s">
        <v>15</v>
      </c>
      <c r="E98" s="47" t="s">
        <v>18</v>
      </c>
      <c r="F98" s="47" t="s">
        <v>10</v>
      </c>
      <c r="G98" s="47" t="s">
        <v>26</v>
      </c>
      <c r="H98" s="47" t="s">
        <v>21</v>
      </c>
      <c r="I98" s="47" t="s">
        <v>771</v>
      </c>
      <c r="J98" s="47" t="s">
        <v>772</v>
      </c>
      <c r="K98" s="47" t="s">
        <v>32</v>
      </c>
      <c r="L98" s="47" t="s">
        <v>35</v>
      </c>
      <c r="M98" s="47" t="s">
        <v>53</v>
      </c>
      <c r="N98" s="47" t="s">
        <v>41</v>
      </c>
      <c r="O98" s="47" t="s">
        <v>47</v>
      </c>
      <c r="P98" s="47" t="s">
        <v>62</v>
      </c>
      <c r="Q98" s="47" t="s">
        <v>56</v>
      </c>
      <c r="R98" s="47" t="s">
        <v>773</v>
      </c>
      <c r="S98" s="47" t="s">
        <v>65</v>
      </c>
      <c r="T98" s="47" t="s">
        <v>70</v>
      </c>
      <c r="U98" s="47" t="s">
        <v>526</v>
      </c>
      <c r="V98" s="47" t="s">
        <v>669</v>
      </c>
      <c r="W98" s="47" t="s">
        <v>774</v>
      </c>
      <c r="X98" s="47" t="s">
        <v>696</v>
      </c>
      <c r="Y98" s="47" t="s">
        <v>44</v>
      </c>
      <c r="Z98" s="48" t="s">
        <v>775</v>
      </c>
    </row>
    <row r="99" spans="1:26" ht="14.25" customHeight="1" x14ac:dyDescent="0.25">
      <c r="A99" s="8" t="s">
        <v>106</v>
      </c>
      <c r="B99" s="35">
        <f t="shared" ref="B99:K102" si="4">+SUMIFS($L$2:$L$95,$J$2:$J$95,$A99,$G$2:$G$95,B$98)</f>
        <v>10</v>
      </c>
      <c r="C99" s="35">
        <f t="shared" si="4"/>
        <v>0</v>
      </c>
      <c r="D99" s="35">
        <f t="shared" si="4"/>
        <v>0</v>
      </c>
      <c r="E99" s="35">
        <f t="shared" si="4"/>
        <v>0</v>
      </c>
      <c r="F99" s="35">
        <f t="shared" si="4"/>
        <v>18</v>
      </c>
      <c r="G99" s="35">
        <f t="shared" si="4"/>
        <v>2</v>
      </c>
      <c r="H99" s="35">
        <f t="shared" si="4"/>
        <v>0</v>
      </c>
      <c r="I99" s="35">
        <f t="shared" si="4"/>
        <v>0</v>
      </c>
      <c r="J99" s="35">
        <f t="shared" si="4"/>
        <v>0</v>
      </c>
      <c r="K99" s="35">
        <f t="shared" si="4"/>
        <v>0</v>
      </c>
      <c r="L99" s="35">
        <f t="shared" ref="L99:Y102" si="5">+SUMIFS($L$2:$L$95,$J$2:$J$95,$A99,$G$2:$G$95,L$98)</f>
        <v>0</v>
      </c>
      <c r="M99" s="35">
        <f t="shared" si="5"/>
        <v>0</v>
      </c>
      <c r="N99" s="35">
        <f t="shared" si="5"/>
        <v>0</v>
      </c>
      <c r="O99" s="35">
        <f t="shared" si="5"/>
        <v>0</v>
      </c>
      <c r="P99" s="35">
        <f t="shared" si="5"/>
        <v>0</v>
      </c>
      <c r="Q99" s="35">
        <f t="shared" si="5"/>
        <v>0</v>
      </c>
      <c r="R99" s="35">
        <f t="shared" si="5"/>
        <v>0</v>
      </c>
      <c r="S99" s="35">
        <f t="shared" si="5"/>
        <v>6</v>
      </c>
      <c r="T99" s="35">
        <f t="shared" si="5"/>
        <v>3</v>
      </c>
      <c r="U99" s="35">
        <f t="shared" si="5"/>
        <v>0</v>
      </c>
      <c r="V99" s="35">
        <f t="shared" si="5"/>
        <v>0</v>
      </c>
      <c r="W99" s="35">
        <f t="shared" si="5"/>
        <v>0</v>
      </c>
      <c r="X99" s="35">
        <f t="shared" si="5"/>
        <v>0</v>
      </c>
      <c r="Y99" s="35">
        <f t="shared" si="5"/>
        <v>0</v>
      </c>
      <c r="Z99" s="35">
        <f t="shared" ref="Z99:Z102" si="6">SUM(B99:Y99)</f>
        <v>39</v>
      </c>
    </row>
    <row r="100" spans="1:26" ht="14.25" customHeight="1" x14ac:dyDescent="0.25">
      <c r="A100" s="8" t="s">
        <v>92</v>
      </c>
      <c r="B100" s="35">
        <f t="shared" si="4"/>
        <v>0</v>
      </c>
      <c r="C100" s="35">
        <f t="shared" si="4"/>
        <v>0</v>
      </c>
      <c r="D100" s="35">
        <f t="shared" si="4"/>
        <v>0</v>
      </c>
      <c r="E100" s="35">
        <f t="shared" si="4"/>
        <v>0</v>
      </c>
      <c r="F100" s="35">
        <f t="shared" si="4"/>
        <v>5</v>
      </c>
      <c r="G100" s="35">
        <f t="shared" si="4"/>
        <v>4</v>
      </c>
      <c r="H100" s="35">
        <f t="shared" si="4"/>
        <v>0</v>
      </c>
      <c r="I100" s="35">
        <f t="shared" si="4"/>
        <v>0</v>
      </c>
      <c r="J100" s="35">
        <f t="shared" si="4"/>
        <v>0</v>
      </c>
      <c r="K100" s="35">
        <f t="shared" si="4"/>
        <v>0</v>
      </c>
      <c r="L100" s="35">
        <f t="shared" si="5"/>
        <v>2</v>
      </c>
      <c r="M100" s="35">
        <f t="shared" si="5"/>
        <v>10</v>
      </c>
      <c r="N100" s="35">
        <f t="shared" si="5"/>
        <v>0</v>
      </c>
      <c r="O100" s="35">
        <f t="shared" si="5"/>
        <v>0</v>
      </c>
      <c r="P100" s="35">
        <f t="shared" si="5"/>
        <v>0</v>
      </c>
      <c r="Q100" s="35">
        <f t="shared" si="5"/>
        <v>0</v>
      </c>
      <c r="R100" s="35">
        <f t="shared" si="5"/>
        <v>0</v>
      </c>
      <c r="S100" s="35">
        <f t="shared" si="5"/>
        <v>3</v>
      </c>
      <c r="T100" s="35">
        <f t="shared" si="5"/>
        <v>0</v>
      </c>
      <c r="U100" s="35">
        <f t="shared" si="5"/>
        <v>6</v>
      </c>
      <c r="V100" s="35">
        <f t="shared" si="5"/>
        <v>0</v>
      </c>
      <c r="W100" s="35">
        <f t="shared" si="5"/>
        <v>0</v>
      </c>
      <c r="X100" s="35">
        <f t="shared" si="5"/>
        <v>0</v>
      </c>
      <c r="Y100" s="35">
        <f t="shared" si="5"/>
        <v>9</v>
      </c>
      <c r="Z100" s="35">
        <f t="shared" si="6"/>
        <v>39</v>
      </c>
    </row>
    <row r="101" spans="1:26" ht="14.25" customHeight="1" x14ac:dyDescent="0.25">
      <c r="A101" s="8" t="s">
        <v>131</v>
      </c>
      <c r="B101" s="35">
        <f t="shared" si="4"/>
        <v>1</v>
      </c>
      <c r="C101" s="35">
        <f t="shared" si="4"/>
        <v>0</v>
      </c>
      <c r="D101" s="35">
        <f t="shared" si="4"/>
        <v>0</v>
      </c>
      <c r="E101" s="35">
        <f t="shared" si="4"/>
        <v>0</v>
      </c>
      <c r="F101" s="35">
        <f t="shared" si="4"/>
        <v>18</v>
      </c>
      <c r="G101" s="35">
        <f t="shared" si="4"/>
        <v>20</v>
      </c>
      <c r="H101" s="35">
        <f t="shared" si="4"/>
        <v>0</v>
      </c>
      <c r="I101" s="35">
        <f t="shared" si="4"/>
        <v>0</v>
      </c>
      <c r="J101" s="35">
        <f t="shared" si="4"/>
        <v>0</v>
      </c>
      <c r="K101" s="35">
        <f t="shared" si="4"/>
        <v>0</v>
      </c>
      <c r="L101" s="35">
        <f t="shared" si="5"/>
        <v>0</v>
      </c>
      <c r="M101" s="35">
        <f t="shared" si="5"/>
        <v>0</v>
      </c>
      <c r="N101" s="35">
        <f t="shared" si="5"/>
        <v>0</v>
      </c>
      <c r="O101" s="35">
        <f t="shared" si="5"/>
        <v>0</v>
      </c>
      <c r="P101" s="35">
        <f t="shared" si="5"/>
        <v>0</v>
      </c>
      <c r="Q101" s="35">
        <f t="shared" si="5"/>
        <v>0</v>
      </c>
      <c r="R101" s="35">
        <f t="shared" si="5"/>
        <v>0</v>
      </c>
      <c r="S101" s="35">
        <f t="shared" si="5"/>
        <v>0</v>
      </c>
      <c r="T101" s="35">
        <f t="shared" si="5"/>
        <v>0</v>
      </c>
      <c r="U101" s="35">
        <f t="shared" si="5"/>
        <v>0</v>
      </c>
      <c r="V101" s="35">
        <f t="shared" si="5"/>
        <v>0</v>
      </c>
      <c r="W101" s="35">
        <f t="shared" si="5"/>
        <v>0</v>
      </c>
      <c r="X101" s="35">
        <f t="shared" si="5"/>
        <v>0</v>
      </c>
      <c r="Y101" s="35">
        <f t="shared" si="5"/>
        <v>0</v>
      </c>
      <c r="Z101" s="35">
        <f t="shared" si="6"/>
        <v>39</v>
      </c>
    </row>
    <row r="102" spans="1:26" ht="14.25" customHeight="1" x14ac:dyDescent="0.25">
      <c r="A102" s="8" t="s">
        <v>118</v>
      </c>
      <c r="B102" s="35">
        <f t="shared" si="4"/>
        <v>10</v>
      </c>
      <c r="C102" s="35">
        <f t="shared" si="4"/>
        <v>0</v>
      </c>
      <c r="D102" s="35">
        <f t="shared" si="4"/>
        <v>0</v>
      </c>
      <c r="E102" s="35">
        <f t="shared" si="4"/>
        <v>0</v>
      </c>
      <c r="F102" s="35">
        <f t="shared" si="4"/>
        <v>9</v>
      </c>
      <c r="G102" s="35">
        <f t="shared" si="4"/>
        <v>0</v>
      </c>
      <c r="H102" s="35">
        <f t="shared" si="4"/>
        <v>4</v>
      </c>
      <c r="I102" s="35">
        <f t="shared" si="4"/>
        <v>0</v>
      </c>
      <c r="J102" s="35">
        <f t="shared" si="4"/>
        <v>0</v>
      </c>
      <c r="K102" s="35">
        <f t="shared" si="4"/>
        <v>0</v>
      </c>
      <c r="L102" s="35">
        <f t="shared" si="5"/>
        <v>5</v>
      </c>
      <c r="M102" s="35">
        <f t="shared" si="5"/>
        <v>8</v>
      </c>
      <c r="N102" s="35">
        <f t="shared" si="5"/>
        <v>0</v>
      </c>
      <c r="O102" s="35">
        <f t="shared" si="5"/>
        <v>0</v>
      </c>
      <c r="P102" s="35">
        <f t="shared" si="5"/>
        <v>0</v>
      </c>
      <c r="Q102" s="35">
        <f t="shared" si="5"/>
        <v>0</v>
      </c>
      <c r="R102" s="35">
        <f t="shared" si="5"/>
        <v>0</v>
      </c>
      <c r="S102" s="35">
        <f t="shared" si="5"/>
        <v>0</v>
      </c>
      <c r="T102" s="35">
        <f t="shared" si="5"/>
        <v>0</v>
      </c>
      <c r="U102" s="35">
        <f t="shared" si="5"/>
        <v>0</v>
      </c>
      <c r="V102" s="35">
        <f t="shared" si="5"/>
        <v>0</v>
      </c>
      <c r="W102" s="35">
        <f t="shared" si="5"/>
        <v>0</v>
      </c>
      <c r="X102" s="35">
        <f t="shared" si="5"/>
        <v>0</v>
      </c>
      <c r="Y102" s="35">
        <f t="shared" si="5"/>
        <v>3</v>
      </c>
      <c r="Z102" s="35">
        <f t="shared" si="6"/>
        <v>39</v>
      </c>
    </row>
    <row r="103" spans="1:26" ht="15.75" customHeight="1" x14ac:dyDescent="0.25">
      <c r="Z103" s="35"/>
    </row>
    <row r="104" spans="1:26" ht="15.75" customHeight="1" x14ac:dyDescent="0.25">
      <c r="Z104" s="35"/>
    </row>
    <row r="105" spans="1:26" ht="15.75" customHeight="1" x14ac:dyDescent="0.25">
      <c r="Z105" s="35"/>
    </row>
    <row r="106" spans="1:26" ht="15.75" customHeight="1" x14ac:dyDescent="0.25">
      <c r="Z106" s="35"/>
    </row>
    <row r="107" spans="1:26" ht="15.75" customHeight="1" x14ac:dyDescent="0.25">
      <c r="Z107" s="35"/>
    </row>
    <row r="108" spans="1:26" ht="15.75" customHeight="1" x14ac:dyDescent="0.25">
      <c r="Z108" s="35"/>
    </row>
    <row r="109" spans="1:26" ht="15.75" customHeight="1" x14ac:dyDescent="0.25">
      <c r="Z109" s="35"/>
    </row>
    <row r="110" spans="1:26" ht="15.75" customHeight="1" x14ac:dyDescent="0.25">
      <c r="Z110" s="35"/>
    </row>
    <row r="111" spans="1:26" ht="15.75" customHeight="1" x14ac:dyDescent="0.25">
      <c r="Z111" s="35"/>
    </row>
    <row r="112" spans="1:26" ht="15.75" customHeight="1" x14ac:dyDescent="0.25">
      <c r="Z112" s="35"/>
    </row>
    <row r="113" spans="26:26" ht="15.75" customHeight="1" x14ac:dyDescent="0.25">
      <c r="Z113" s="35"/>
    </row>
    <row r="114" spans="26:26" ht="15.75" customHeight="1" x14ac:dyDescent="0.25">
      <c r="Z114" s="35"/>
    </row>
    <row r="115" spans="26:26" ht="15.75" customHeight="1" x14ac:dyDescent="0.25">
      <c r="Z115" s="35"/>
    </row>
    <row r="116" spans="26:26" ht="15.75" customHeight="1" x14ac:dyDescent="0.25">
      <c r="Z116" s="35"/>
    </row>
    <row r="117" spans="26:26" ht="15.75" customHeight="1" x14ac:dyDescent="0.25">
      <c r="Z117" s="35"/>
    </row>
    <row r="118" spans="26:26" ht="15.75" customHeight="1" x14ac:dyDescent="0.25">
      <c r="Z118" s="35"/>
    </row>
    <row r="119" spans="26:26" ht="15.75" customHeight="1" x14ac:dyDescent="0.25">
      <c r="Z119" s="35"/>
    </row>
    <row r="120" spans="26:26" ht="15.75" customHeight="1" x14ac:dyDescent="0.25">
      <c r="Z120" s="35"/>
    </row>
    <row r="121" spans="26:26" ht="15.75" customHeight="1" x14ac:dyDescent="0.25">
      <c r="Z121" s="35"/>
    </row>
    <row r="122" spans="26:26" ht="15.75" customHeight="1" x14ac:dyDescent="0.25">
      <c r="Z122" s="35"/>
    </row>
    <row r="123" spans="26:26" ht="15.75" customHeight="1" x14ac:dyDescent="0.25">
      <c r="Z123" s="35"/>
    </row>
    <row r="124" spans="26:26" ht="15.75" customHeight="1" x14ac:dyDescent="0.25">
      <c r="Z124" s="35"/>
    </row>
    <row r="125" spans="26:26" ht="15.75" customHeight="1" x14ac:dyDescent="0.25">
      <c r="Z125" s="35"/>
    </row>
    <row r="126" spans="26:26" ht="15.75" customHeight="1" x14ac:dyDescent="0.25">
      <c r="Z126" s="35"/>
    </row>
    <row r="127" spans="26:26" ht="15.75" customHeight="1" x14ac:dyDescent="0.25">
      <c r="Z127" s="35"/>
    </row>
    <row r="128" spans="26:26" ht="15.75" customHeight="1" x14ac:dyDescent="0.25">
      <c r="Z128" s="35"/>
    </row>
    <row r="129" spans="26:26" ht="15.75" customHeight="1" x14ac:dyDescent="0.25">
      <c r="Z129" s="35"/>
    </row>
    <row r="130" spans="26:26" ht="15.75" customHeight="1" x14ac:dyDescent="0.25">
      <c r="Z130" s="35"/>
    </row>
    <row r="131" spans="26:26" ht="15.75" customHeight="1" x14ac:dyDescent="0.25">
      <c r="Z131" s="35"/>
    </row>
    <row r="132" spans="26:26" ht="15.75" customHeight="1" x14ac:dyDescent="0.25">
      <c r="Z132" s="35"/>
    </row>
    <row r="133" spans="26:26" ht="15.75" customHeight="1" x14ac:dyDescent="0.25">
      <c r="Z133" s="35"/>
    </row>
    <row r="134" spans="26:26" ht="15.75" customHeight="1" x14ac:dyDescent="0.25">
      <c r="Z134" s="35"/>
    </row>
    <row r="135" spans="26:26" ht="15.75" customHeight="1" x14ac:dyDescent="0.25">
      <c r="Z135" s="35"/>
    </row>
    <row r="136" spans="26:26" ht="15.75" customHeight="1" x14ac:dyDescent="0.25">
      <c r="Z136" s="35"/>
    </row>
    <row r="137" spans="26:26" ht="15.75" customHeight="1" x14ac:dyDescent="0.25">
      <c r="Z137" s="35"/>
    </row>
    <row r="138" spans="26:26" ht="15.75" customHeight="1" x14ac:dyDescent="0.25">
      <c r="Z138" s="35"/>
    </row>
    <row r="139" spans="26:26" ht="15.75" customHeight="1" x14ac:dyDescent="0.25">
      <c r="Z139" s="35"/>
    </row>
    <row r="140" spans="26:26" ht="15.75" customHeight="1" x14ac:dyDescent="0.25">
      <c r="Z140" s="35"/>
    </row>
    <row r="141" spans="26:26" ht="15.75" customHeight="1" x14ac:dyDescent="0.25">
      <c r="Z141" s="35"/>
    </row>
    <row r="142" spans="26:26" ht="15.75" customHeight="1" x14ac:dyDescent="0.25">
      <c r="Z142" s="35"/>
    </row>
    <row r="143" spans="26:26" ht="15.75" customHeight="1" x14ac:dyDescent="0.25">
      <c r="Z143" s="35"/>
    </row>
    <row r="144" spans="26:26" ht="15.75" customHeight="1" x14ac:dyDescent="0.25">
      <c r="Z144" s="35"/>
    </row>
    <row r="145" spans="26:26" ht="15.75" customHeight="1" x14ac:dyDescent="0.25">
      <c r="Z145" s="35"/>
    </row>
    <row r="146" spans="26:26" ht="15.75" customHeight="1" x14ac:dyDescent="0.25">
      <c r="Z146" s="35"/>
    </row>
    <row r="147" spans="26:26" ht="15.75" customHeight="1" x14ac:dyDescent="0.25">
      <c r="Z147" s="35"/>
    </row>
    <row r="148" spans="26:26" ht="15.75" customHeight="1" x14ac:dyDescent="0.25">
      <c r="Z148" s="35"/>
    </row>
    <row r="149" spans="26:26" ht="15.75" customHeight="1" x14ac:dyDescent="0.25">
      <c r="Z149" s="35"/>
    </row>
    <row r="150" spans="26:26" ht="15.75" customHeight="1" x14ac:dyDescent="0.25">
      <c r="Z150" s="35"/>
    </row>
    <row r="151" spans="26:26" ht="15.75" customHeight="1" x14ac:dyDescent="0.25">
      <c r="Z151" s="35"/>
    </row>
    <row r="152" spans="26:26" ht="15.75" customHeight="1" x14ac:dyDescent="0.25">
      <c r="Z152" s="35"/>
    </row>
    <row r="153" spans="26:26" ht="15.75" customHeight="1" x14ac:dyDescent="0.25">
      <c r="Z153" s="35"/>
    </row>
    <row r="154" spans="26:26" ht="15.75" customHeight="1" x14ac:dyDescent="0.25">
      <c r="Z154" s="35"/>
    </row>
    <row r="155" spans="26:26" ht="15.75" customHeight="1" x14ac:dyDescent="0.25">
      <c r="Z155" s="35"/>
    </row>
    <row r="156" spans="26:26" ht="15.75" customHeight="1" x14ac:dyDescent="0.25">
      <c r="Z156" s="35"/>
    </row>
    <row r="157" spans="26:26" ht="15.75" customHeight="1" x14ac:dyDescent="0.25">
      <c r="Z157" s="35"/>
    </row>
    <row r="158" spans="26:26" ht="15.75" customHeight="1" x14ac:dyDescent="0.25">
      <c r="Z158" s="35"/>
    </row>
    <row r="159" spans="26:26" ht="15.75" customHeight="1" x14ac:dyDescent="0.25">
      <c r="Z159" s="35"/>
    </row>
    <row r="160" spans="26:26" ht="15.75" customHeight="1" x14ac:dyDescent="0.25">
      <c r="Z160" s="35"/>
    </row>
    <row r="161" spans="26:26" ht="15.75" customHeight="1" x14ac:dyDescent="0.25">
      <c r="Z161" s="35"/>
    </row>
    <row r="162" spans="26:26" ht="15.75" customHeight="1" x14ac:dyDescent="0.25">
      <c r="Z162" s="35"/>
    </row>
    <row r="163" spans="26:26" ht="15.75" customHeight="1" x14ac:dyDescent="0.25">
      <c r="Z163" s="35"/>
    </row>
    <row r="164" spans="26:26" ht="15.75" customHeight="1" x14ac:dyDescent="0.25">
      <c r="Z164" s="35"/>
    </row>
    <row r="165" spans="26:26" ht="15.75" customHeight="1" x14ac:dyDescent="0.25">
      <c r="Z165" s="35"/>
    </row>
    <row r="166" spans="26:26" ht="15.75" customHeight="1" x14ac:dyDescent="0.25">
      <c r="Z166" s="35"/>
    </row>
    <row r="167" spans="26:26" ht="15.75" customHeight="1" x14ac:dyDescent="0.25">
      <c r="Z167" s="35"/>
    </row>
    <row r="168" spans="26:26" ht="15.75" customHeight="1" x14ac:dyDescent="0.25">
      <c r="Z168" s="35"/>
    </row>
    <row r="169" spans="26:26" ht="15.75" customHeight="1" x14ac:dyDescent="0.25">
      <c r="Z169" s="35"/>
    </row>
    <row r="170" spans="26:26" ht="15.75" customHeight="1" x14ac:dyDescent="0.25">
      <c r="Z170" s="35"/>
    </row>
    <row r="171" spans="26:26" ht="15.75" customHeight="1" x14ac:dyDescent="0.25">
      <c r="Z171" s="35"/>
    </row>
    <row r="172" spans="26:26" ht="15.75" customHeight="1" x14ac:dyDescent="0.25">
      <c r="Z172" s="35"/>
    </row>
    <row r="173" spans="26:26" ht="15.75" customHeight="1" x14ac:dyDescent="0.25">
      <c r="Z173" s="35"/>
    </row>
    <row r="174" spans="26:26" ht="15.75" customHeight="1" x14ac:dyDescent="0.25">
      <c r="Z174" s="35"/>
    </row>
    <row r="175" spans="26:26" ht="15.75" customHeight="1" x14ac:dyDescent="0.25">
      <c r="Z175" s="35"/>
    </row>
    <row r="176" spans="26:26" ht="15.75" customHeight="1" x14ac:dyDescent="0.25">
      <c r="Z176" s="35"/>
    </row>
    <row r="177" spans="26:26" ht="15.75" customHeight="1" x14ac:dyDescent="0.25">
      <c r="Z177" s="35"/>
    </row>
    <row r="178" spans="26:26" ht="15.75" customHeight="1" x14ac:dyDescent="0.25">
      <c r="Z178" s="35"/>
    </row>
    <row r="179" spans="26:26" ht="15.75" customHeight="1" x14ac:dyDescent="0.25">
      <c r="Z179" s="35"/>
    </row>
    <row r="180" spans="26:26" ht="15.75" customHeight="1" x14ac:dyDescent="0.25">
      <c r="Z180" s="35"/>
    </row>
    <row r="181" spans="26:26" ht="15.75" customHeight="1" x14ac:dyDescent="0.25">
      <c r="Z181" s="35"/>
    </row>
    <row r="182" spans="26:26" ht="15.75" customHeight="1" x14ac:dyDescent="0.25">
      <c r="Z182" s="35"/>
    </row>
    <row r="183" spans="26:26" ht="15.75" customHeight="1" x14ac:dyDescent="0.25">
      <c r="Z183" s="35"/>
    </row>
    <row r="184" spans="26:26" ht="15.75" customHeight="1" x14ac:dyDescent="0.25">
      <c r="Z184" s="35"/>
    </row>
    <row r="185" spans="26:26" ht="15.75" customHeight="1" x14ac:dyDescent="0.25">
      <c r="Z185" s="35"/>
    </row>
    <row r="186" spans="26:26" ht="15.75" customHeight="1" x14ac:dyDescent="0.25">
      <c r="Z186" s="35"/>
    </row>
    <row r="187" spans="26:26" ht="15.75" customHeight="1" x14ac:dyDescent="0.25">
      <c r="Z187" s="35"/>
    </row>
    <row r="188" spans="26:26" ht="15.75" customHeight="1" x14ac:dyDescent="0.25">
      <c r="Z188" s="35"/>
    </row>
    <row r="189" spans="26:26" ht="15.75" customHeight="1" x14ac:dyDescent="0.25">
      <c r="Z189" s="35"/>
    </row>
    <row r="190" spans="26:26" ht="15.75" customHeight="1" x14ac:dyDescent="0.25">
      <c r="Z190" s="35"/>
    </row>
    <row r="191" spans="26:26" ht="15.75" customHeight="1" x14ac:dyDescent="0.25">
      <c r="Z191" s="35"/>
    </row>
    <row r="192" spans="26:26" ht="15.75" customHeight="1" x14ac:dyDescent="0.25">
      <c r="Z192" s="35"/>
    </row>
    <row r="193" spans="26:26" ht="15.75" customHeight="1" x14ac:dyDescent="0.25">
      <c r="Z193" s="35"/>
    </row>
    <row r="194" spans="26:26" ht="15.75" customHeight="1" x14ac:dyDescent="0.25">
      <c r="Z194" s="35"/>
    </row>
    <row r="195" spans="26:26" ht="15.75" customHeight="1" x14ac:dyDescent="0.25">
      <c r="Z195" s="35"/>
    </row>
    <row r="196" spans="26:26" ht="15.75" customHeight="1" x14ac:dyDescent="0.25">
      <c r="Z196" s="35"/>
    </row>
    <row r="197" spans="26:26" ht="15.75" customHeight="1" x14ac:dyDescent="0.25">
      <c r="Z197" s="35"/>
    </row>
    <row r="198" spans="26:26" ht="15.75" customHeight="1" x14ac:dyDescent="0.25">
      <c r="Z198" s="35"/>
    </row>
    <row r="199" spans="26:26" ht="15.75" customHeight="1" x14ac:dyDescent="0.25">
      <c r="Z199" s="35"/>
    </row>
    <row r="200" spans="26:26" ht="15.75" customHeight="1" x14ac:dyDescent="0.25">
      <c r="Z200" s="35"/>
    </row>
    <row r="201" spans="26:26" ht="15.75" customHeight="1" x14ac:dyDescent="0.25">
      <c r="Z201" s="35"/>
    </row>
    <row r="202" spans="26:26" ht="15.75" customHeight="1" x14ac:dyDescent="0.25">
      <c r="Z202" s="35"/>
    </row>
    <row r="203" spans="26:26" ht="15.75" customHeight="1" x14ac:dyDescent="0.25">
      <c r="Z203" s="35"/>
    </row>
    <row r="204" spans="26:26" ht="15.75" customHeight="1" x14ac:dyDescent="0.25">
      <c r="Z204" s="35"/>
    </row>
    <row r="205" spans="26:26" ht="15.75" customHeight="1" x14ac:dyDescent="0.25">
      <c r="Z205" s="35"/>
    </row>
    <row r="206" spans="26:26" ht="15.75" customHeight="1" x14ac:dyDescent="0.25">
      <c r="Z206" s="35"/>
    </row>
    <row r="207" spans="26:26" ht="15.75" customHeight="1" x14ac:dyDescent="0.25">
      <c r="Z207" s="35"/>
    </row>
    <row r="208" spans="26:26" ht="15.75" customHeight="1" x14ac:dyDescent="0.25">
      <c r="Z208" s="35"/>
    </row>
    <row r="209" spans="26:26" ht="15.75" customHeight="1" x14ac:dyDescent="0.25">
      <c r="Z209" s="35"/>
    </row>
    <row r="210" spans="26:26" ht="15.75" customHeight="1" x14ac:dyDescent="0.25">
      <c r="Z210" s="35"/>
    </row>
    <row r="211" spans="26:26" ht="15.75" customHeight="1" x14ac:dyDescent="0.25">
      <c r="Z211" s="35"/>
    </row>
    <row r="212" spans="26:26" ht="15.75" customHeight="1" x14ac:dyDescent="0.25">
      <c r="Z212" s="35"/>
    </row>
    <row r="213" spans="26:26" ht="15.75" customHeight="1" x14ac:dyDescent="0.25">
      <c r="Z213" s="35"/>
    </row>
    <row r="214" spans="26:26" ht="15.75" customHeight="1" x14ac:dyDescent="0.25">
      <c r="Z214" s="35"/>
    </row>
    <row r="215" spans="26:26" ht="15.75" customHeight="1" x14ac:dyDescent="0.25">
      <c r="Z215" s="35"/>
    </row>
    <row r="216" spans="26:26" ht="15.75" customHeight="1" x14ac:dyDescent="0.25">
      <c r="Z216" s="35"/>
    </row>
    <row r="217" spans="26:26" ht="15.75" customHeight="1" x14ac:dyDescent="0.25">
      <c r="Z217" s="35"/>
    </row>
    <row r="218" spans="26:26" ht="15.75" customHeight="1" x14ac:dyDescent="0.25">
      <c r="Z218" s="35"/>
    </row>
    <row r="219" spans="26:26" ht="15.75" customHeight="1" x14ac:dyDescent="0.25">
      <c r="Z219" s="35"/>
    </row>
    <row r="220" spans="26:26" ht="15.75" customHeight="1" x14ac:dyDescent="0.25">
      <c r="Z220" s="35"/>
    </row>
    <row r="221" spans="26:26" ht="15.75" customHeight="1" x14ac:dyDescent="0.25">
      <c r="Z221" s="35"/>
    </row>
    <row r="222" spans="26:26" ht="15.75" customHeight="1" x14ac:dyDescent="0.25">
      <c r="Z222" s="35"/>
    </row>
    <row r="223" spans="26:26" ht="15.75" customHeight="1" x14ac:dyDescent="0.25">
      <c r="Z223" s="35"/>
    </row>
    <row r="224" spans="26:26" ht="15.75" customHeight="1" x14ac:dyDescent="0.25">
      <c r="Z224" s="35"/>
    </row>
    <row r="225" spans="26:26" ht="15.75" customHeight="1" x14ac:dyDescent="0.25">
      <c r="Z225" s="35"/>
    </row>
    <row r="226" spans="26:26" ht="15.75" customHeight="1" x14ac:dyDescent="0.25">
      <c r="Z226" s="35"/>
    </row>
    <row r="227" spans="26:26" ht="15.75" customHeight="1" x14ac:dyDescent="0.25">
      <c r="Z227" s="35"/>
    </row>
    <row r="228" spans="26:26" ht="15.75" customHeight="1" x14ac:dyDescent="0.25">
      <c r="Z228" s="35"/>
    </row>
    <row r="229" spans="26:26" ht="15.75" customHeight="1" x14ac:dyDescent="0.25">
      <c r="Z229" s="35"/>
    </row>
    <row r="230" spans="26:26" ht="15.75" customHeight="1" x14ac:dyDescent="0.25">
      <c r="Z230" s="35"/>
    </row>
    <row r="231" spans="26:26" ht="15.75" customHeight="1" x14ac:dyDescent="0.25">
      <c r="Z231" s="35"/>
    </row>
    <row r="232" spans="26:26" ht="15.75" customHeight="1" x14ac:dyDescent="0.25">
      <c r="Z232" s="35"/>
    </row>
    <row r="233" spans="26:26" ht="15.75" customHeight="1" x14ac:dyDescent="0.25">
      <c r="Z233" s="35"/>
    </row>
    <row r="234" spans="26:26" ht="15.75" customHeight="1" x14ac:dyDescent="0.25">
      <c r="Z234" s="35"/>
    </row>
    <row r="235" spans="26:26" ht="15.75" customHeight="1" x14ac:dyDescent="0.25">
      <c r="Z235" s="35"/>
    </row>
    <row r="236" spans="26:26" ht="15.75" customHeight="1" x14ac:dyDescent="0.25">
      <c r="Z236" s="35"/>
    </row>
    <row r="237" spans="26:26" ht="15.75" customHeight="1" x14ac:dyDescent="0.25">
      <c r="Z237" s="35"/>
    </row>
    <row r="238" spans="26:26" ht="15.75" customHeight="1" x14ac:dyDescent="0.25">
      <c r="Z238" s="35"/>
    </row>
    <row r="239" spans="26:26" ht="15.75" customHeight="1" x14ac:dyDescent="0.25">
      <c r="Z239" s="35"/>
    </row>
    <row r="240" spans="26:26" ht="15.75" customHeight="1" x14ac:dyDescent="0.25">
      <c r="Z240" s="35"/>
    </row>
    <row r="241" spans="26:26" ht="15.75" customHeight="1" x14ac:dyDescent="0.25">
      <c r="Z241" s="35"/>
    </row>
    <row r="242" spans="26:26" ht="15.75" customHeight="1" x14ac:dyDescent="0.25">
      <c r="Z242" s="35"/>
    </row>
    <row r="243" spans="26:26" ht="15.75" customHeight="1" x14ac:dyDescent="0.25">
      <c r="Z243" s="35"/>
    </row>
    <row r="244" spans="26:26" ht="15.75" customHeight="1" x14ac:dyDescent="0.25">
      <c r="Z244" s="35"/>
    </row>
    <row r="245" spans="26:26" ht="15.75" customHeight="1" x14ac:dyDescent="0.25">
      <c r="Z245" s="35"/>
    </row>
    <row r="246" spans="26:26" ht="15.75" customHeight="1" x14ac:dyDescent="0.25">
      <c r="Z246" s="35"/>
    </row>
    <row r="247" spans="26:26" ht="15.75" customHeight="1" x14ac:dyDescent="0.25">
      <c r="Z247" s="35"/>
    </row>
    <row r="248" spans="26:26" ht="15.75" customHeight="1" x14ac:dyDescent="0.25">
      <c r="Z248" s="35"/>
    </row>
    <row r="249" spans="26:26" ht="15.75" customHeight="1" x14ac:dyDescent="0.25">
      <c r="Z249" s="35"/>
    </row>
    <row r="250" spans="26:26" ht="15.75" customHeight="1" x14ac:dyDescent="0.25">
      <c r="Z250" s="35"/>
    </row>
    <row r="251" spans="26:26" ht="15.75" customHeight="1" x14ac:dyDescent="0.25">
      <c r="Z251" s="35"/>
    </row>
    <row r="252" spans="26:26" ht="15.75" customHeight="1" x14ac:dyDescent="0.25">
      <c r="Z252" s="35"/>
    </row>
    <row r="253" spans="26:26" ht="15.75" customHeight="1" x14ac:dyDescent="0.25">
      <c r="Z253" s="35"/>
    </row>
    <row r="254" spans="26:26" ht="15.75" customHeight="1" x14ac:dyDescent="0.25">
      <c r="Z254" s="35"/>
    </row>
    <row r="255" spans="26:26" ht="15.75" customHeight="1" x14ac:dyDescent="0.25">
      <c r="Z255" s="35"/>
    </row>
    <row r="256" spans="26:26" ht="15.75" customHeight="1" x14ac:dyDescent="0.25">
      <c r="Z256" s="35"/>
    </row>
    <row r="257" spans="26:26" ht="15.75" customHeight="1" x14ac:dyDescent="0.25">
      <c r="Z257" s="35"/>
    </row>
    <row r="258" spans="26:26" ht="15.75" customHeight="1" x14ac:dyDescent="0.25">
      <c r="Z258" s="35"/>
    </row>
    <row r="259" spans="26:26" ht="15.75" customHeight="1" x14ac:dyDescent="0.25">
      <c r="Z259" s="35"/>
    </row>
    <row r="260" spans="26:26" ht="15.75" customHeight="1" x14ac:dyDescent="0.25">
      <c r="Z260" s="35"/>
    </row>
    <row r="261" spans="26:26" ht="15.75" customHeight="1" x14ac:dyDescent="0.25">
      <c r="Z261" s="35"/>
    </row>
    <row r="262" spans="26:26" ht="15.75" customHeight="1" x14ac:dyDescent="0.25">
      <c r="Z262" s="35"/>
    </row>
    <row r="263" spans="26:26" ht="15.75" customHeight="1" x14ac:dyDescent="0.25">
      <c r="Z263" s="35"/>
    </row>
    <row r="264" spans="26:26" ht="15.75" customHeight="1" x14ac:dyDescent="0.25">
      <c r="Z264" s="35"/>
    </row>
    <row r="265" spans="26:26" ht="15.75" customHeight="1" x14ac:dyDescent="0.25">
      <c r="Z265" s="35"/>
    </row>
    <row r="266" spans="26:26" ht="15.75" customHeight="1" x14ac:dyDescent="0.25">
      <c r="Z266" s="35"/>
    </row>
    <row r="267" spans="26:26" ht="15.75" customHeight="1" x14ac:dyDescent="0.25">
      <c r="Z267" s="35"/>
    </row>
    <row r="268" spans="26:26" ht="15.75" customHeight="1" x14ac:dyDescent="0.25">
      <c r="Z268" s="35"/>
    </row>
    <row r="269" spans="26:26" ht="15.75" customHeight="1" x14ac:dyDescent="0.25">
      <c r="Z269" s="35"/>
    </row>
    <row r="270" spans="26:26" ht="15.75" customHeight="1" x14ac:dyDescent="0.25">
      <c r="Z270" s="35"/>
    </row>
    <row r="271" spans="26:26" ht="15.75" customHeight="1" x14ac:dyDescent="0.25">
      <c r="Z271" s="35"/>
    </row>
    <row r="272" spans="26:26" ht="15.75" customHeight="1" x14ac:dyDescent="0.25">
      <c r="Z272" s="35"/>
    </row>
    <row r="273" spans="26:26" ht="15.75" customHeight="1" x14ac:dyDescent="0.25">
      <c r="Z273" s="35"/>
    </row>
    <row r="274" spans="26:26" ht="15.75" customHeight="1" x14ac:dyDescent="0.25">
      <c r="Z274" s="35"/>
    </row>
    <row r="275" spans="26:26" ht="15.75" customHeight="1" x14ac:dyDescent="0.25">
      <c r="Z275" s="35"/>
    </row>
    <row r="276" spans="26:26" ht="15.75" customHeight="1" x14ac:dyDescent="0.25">
      <c r="Z276" s="35"/>
    </row>
    <row r="277" spans="26:26" ht="15.75" customHeight="1" x14ac:dyDescent="0.25">
      <c r="Z277" s="35"/>
    </row>
    <row r="278" spans="26:26" ht="15.75" customHeight="1" x14ac:dyDescent="0.25">
      <c r="Z278" s="35"/>
    </row>
    <row r="279" spans="26:26" ht="15.75" customHeight="1" x14ac:dyDescent="0.25">
      <c r="Z279" s="35"/>
    </row>
    <row r="280" spans="26:26" ht="15.75" customHeight="1" x14ac:dyDescent="0.25">
      <c r="Z280" s="35"/>
    </row>
    <row r="281" spans="26:26" ht="15.75" customHeight="1" x14ac:dyDescent="0.25">
      <c r="Z281" s="35"/>
    </row>
    <row r="282" spans="26:26" ht="15.75" customHeight="1" x14ac:dyDescent="0.25">
      <c r="Z282" s="35"/>
    </row>
    <row r="283" spans="26:26" ht="15.75" customHeight="1" x14ac:dyDescent="0.25">
      <c r="Z283" s="35"/>
    </row>
    <row r="284" spans="26:26" ht="15.75" customHeight="1" x14ac:dyDescent="0.25">
      <c r="Z284" s="35"/>
    </row>
    <row r="285" spans="26:26" ht="15.75" customHeight="1" x14ac:dyDescent="0.25">
      <c r="Z285" s="35"/>
    </row>
    <row r="286" spans="26:26" ht="15.75" customHeight="1" x14ac:dyDescent="0.25">
      <c r="Z286" s="35"/>
    </row>
    <row r="287" spans="26:26" ht="15.75" customHeight="1" x14ac:dyDescent="0.25">
      <c r="Z287" s="35"/>
    </row>
    <row r="288" spans="26:26" ht="15.75" customHeight="1" x14ac:dyDescent="0.25">
      <c r="Z288" s="35"/>
    </row>
    <row r="289" spans="26:26" ht="15.75" customHeight="1" x14ac:dyDescent="0.25">
      <c r="Z289" s="35"/>
    </row>
    <row r="290" spans="26:26" ht="15.75" customHeight="1" x14ac:dyDescent="0.25">
      <c r="Z290" s="35"/>
    </row>
    <row r="291" spans="26:26" ht="15.75" customHeight="1" x14ac:dyDescent="0.25">
      <c r="Z291" s="35"/>
    </row>
    <row r="292" spans="26:26" ht="15.75" customHeight="1" x14ac:dyDescent="0.25">
      <c r="Z292" s="35"/>
    </row>
    <row r="293" spans="26:26" ht="15.75" customHeight="1" x14ac:dyDescent="0.25">
      <c r="Z293" s="35"/>
    </row>
    <row r="294" spans="26:26" ht="15.75" customHeight="1" x14ac:dyDescent="0.25">
      <c r="Z294" s="35"/>
    </row>
    <row r="295" spans="26:26" ht="15.75" customHeight="1" x14ac:dyDescent="0.25">
      <c r="Z295" s="35"/>
    </row>
    <row r="296" spans="26:26" ht="15.75" customHeight="1" x14ac:dyDescent="0.25">
      <c r="Z296" s="35"/>
    </row>
    <row r="297" spans="26:26" ht="15.75" customHeight="1" x14ac:dyDescent="0.25">
      <c r="Z297" s="35"/>
    </row>
    <row r="298" spans="26:26" ht="15.75" customHeight="1" x14ac:dyDescent="0.25">
      <c r="Z298" s="35"/>
    </row>
    <row r="299" spans="26:26" ht="15.75" customHeight="1" x14ac:dyDescent="0.25">
      <c r="Z299" s="35"/>
    </row>
    <row r="300" spans="26:26" ht="15.75" customHeight="1" x14ac:dyDescent="0.25">
      <c r="Z300" s="35"/>
    </row>
    <row r="301" spans="26:26" ht="15.75" customHeight="1" x14ac:dyDescent="0.25">
      <c r="Z301" s="35"/>
    </row>
    <row r="302" spans="26:26" ht="15.75" customHeight="1" x14ac:dyDescent="0.25">
      <c r="Z302" s="35"/>
    </row>
    <row r="303" spans="26:26" ht="15.75" customHeight="1" x14ac:dyDescent="0.25">
      <c r="Z303" s="35"/>
    </row>
    <row r="304" spans="26:26" ht="15.75" customHeight="1" x14ac:dyDescent="0.25">
      <c r="Z304" s="35"/>
    </row>
    <row r="305" spans="26:26" ht="15.75" customHeight="1" x14ac:dyDescent="0.25">
      <c r="Z305" s="35"/>
    </row>
    <row r="306" spans="26:26" ht="15.75" customHeight="1" x14ac:dyDescent="0.25">
      <c r="Z306" s="35"/>
    </row>
    <row r="307" spans="26:26" ht="15.75" customHeight="1" x14ac:dyDescent="0.25">
      <c r="Z307" s="35"/>
    </row>
    <row r="308" spans="26:26" ht="15.75" customHeight="1" x14ac:dyDescent="0.25">
      <c r="Z308" s="35"/>
    </row>
    <row r="309" spans="26:26" ht="15.75" customHeight="1" x14ac:dyDescent="0.25">
      <c r="Z309" s="35"/>
    </row>
    <row r="310" spans="26:26" ht="15.75" customHeight="1" x14ac:dyDescent="0.25">
      <c r="Z310" s="35"/>
    </row>
    <row r="311" spans="26:26" ht="15.75" customHeight="1" x14ac:dyDescent="0.25">
      <c r="Z311" s="35"/>
    </row>
    <row r="312" spans="26:26" ht="15.75" customHeight="1" x14ac:dyDescent="0.25">
      <c r="Z312" s="35"/>
    </row>
    <row r="313" spans="26:26" ht="15.75" customHeight="1" x14ac:dyDescent="0.25">
      <c r="Z313" s="35"/>
    </row>
    <row r="314" spans="26:26" ht="15.75" customHeight="1" x14ac:dyDescent="0.25">
      <c r="Z314" s="35"/>
    </row>
    <row r="315" spans="26:26" ht="15.75" customHeight="1" x14ac:dyDescent="0.25">
      <c r="Z315" s="35"/>
    </row>
    <row r="316" spans="26:26" ht="15.75" customHeight="1" x14ac:dyDescent="0.25">
      <c r="Z316" s="35"/>
    </row>
    <row r="317" spans="26:26" ht="15.75" customHeight="1" x14ac:dyDescent="0.25">
      <c r="Z317" s="35"/>
    </row>
    <row r="318" spans="26:26" ht="15.75" customHeight="1" x14ac:dyDescent="0.25">
      <c r="Z318" s="35"/>
    </row>
    <row r="319" spans="26:26" ht="15.75" customHeight="1" x14ac:dyDescent="0.25">
      <c r="Z319" s="35"/>
    </row>
    <row r="320" spans="26:26" ht="15.75" customHeight="1" x14ac:dyDescent="0.25">
      <c r="Z320" s="35"/>
    </row>
    <row r="321" spans="26:26" ht="15.75" customHeight="1" x14ac:dyDescent="0.25">
      <c r="Z321" s="35"/>
    </row>
    <row r="322" spans="26:26" ht="15.75" customHeight="1" x14ac:dyDescent="0.25">
      <c r="Z322" s="35"/>
    </row>
    <row r="323" spans="26:26" ht="15.75" customHeight="1" x14ac:dyDescent="0.25">
      <c r="Z323" s="35"/>
    </row>
    <row r="324" spans="26:26" ht="15.75" customHeight="1" x14ac:dyDescent="0.25">
      <c r="Z324" s="35"/>
    </row>
    <row r="325" spans="26:26" ht="15.75" customHeight="1" x14ac:dyDescent="0.25">
      <c r="Z325" s="35"/>
    </row>
    <row r="326" spans="26:26" ht="15.75" customHeight="1" x14ac:dyDescent="0.25">
      <c r="Z326" s="35"/>
    </row>
    <row r="327" spans="26:26" ht="15.75" customHeight="1" x14ac:dyDescent="0.25">
      <c r="Z327" s="35"/>
    </row>
    <row r="328" spans="26:26" ht="15.75" customHeight="1" x14ac:dyDescent="0.25">
      <c r="Z328" s="35"/>
    </row>
    <row r="329" spans="26:26" ht="15.75" customHeight="1" x14ac:dyDescent="0.25">
      <c r="Z329" s="35"/>
    </row>
    <row r="330" spans="26:26" ht="15.75" customHeight="1" x14ac:dyDescent="0.25">
      <c r="Z330" s="35"/>
    </row>
    <row r="331" spans="26:26" ht="15.75" customHeight="1" x14ac:dyDescent="0.25">
      <c r="Z331" s="35"/>
    </row>
    <row r="332" spans="26:26" ht="15.75" customHeight="1" x14ac:dyDescent="0.25">
      <c r="Z332" s="35"/>
    </row>
    <row r="333" spans="26:26" ht="15.75" customHeight="1" x14ac:dyDescent="0.25">
      <c r="Z333" s="35"/>
    </row>
    <row r="334" spans="26:26" ht="15.75" customHeight="1" x14ac:dyDescent="0.25">
      <c r="Z334" s="35"/>
    </row>
    <row r="335" spans="26:26" ht="15.75" customHeight="1" x14ac:dyDescent="0.25">
      <c r="Z335" s="35"/>
    </row>
    <row r="336" spans="26:26" ht="15.75" customHeight="1" x14ac:dyDescent="0.25">
      <c r="Z336" s="35"/>
    </row>
    <row r="337" spans="26:26" ht="15.75" customHeight="1" x14ac:dyDescent="0.25">
      <c r="Z337" s="35"/>
    </row>
    <row r="338" spans="26:26" ht="15.75" customHeight="1" x14ac:dyDescent="0.25">
      <c r="Z338" s="35"/>
    </row>
    <row r="339" spans="26:26" ht="15.75" customHeight="1" x14ac:dyDescent="0.25">
      <c r="Z339" s="35"/>
    </row>
    <row r="340" spans="26:26" ht="15.75" customHeight="1" x14ac:dyDescent="0.25">
      <c r="Z340" s="35"/>
    </row>
    <row r="341" spans="26:26" ht="15.75" customHeight="1" x14ac:dyDescent="0.25">
      <c r="Z341" s="35"/>
    </row>
    <row r="342" spans="26:26" ht="15.75" customHeight="1" x14ac:dyDescent="0.25">
      <c r="Z342" s="35"/>
    </row>
    <row r="343" spans="26:26" ht="15.75" customHeight="1" x14ac:dyDescent="0.25">
      <c r="Z343" s="35"/>
    </row>
    <row r="344" spans="26:26" ht="15.75" customHeight="1" x14ac:dyDescent="0.25">
      <c r="Z344" s="35"/>
    </row>
    <row r="345" spans="26:26" ht="15.75" customHeight="1" x14ac:dyDescent="0.25">
      <c r="Z345" s="35"/>
    </row>
    <row r="346" spans="26:26" ht="15.75" customHeight="1" x14ac:dyDescent="0.25">
      <c r="Z346" s="35"/>
    </row>
    <row r="347" spans="26:26" ht="15.75" customHeight="1" x14ac:dyDescent="0.25">
      <c r="Z347" s="35"/>
    </row>
    <row r="348" spans="26:26" ht="15.75" customHeight="1" x14ac:dyDescent="0.25">
      <c r="Z348" s="35"/>
    </row>
    <row r="349" spans="26:26" ht="15.75" customHeight="1" x14ac:dyDescent="0.25">
      <c r="Z349" s="35"/>
    </row>
    <row r="350" spans="26:26" ht="15.75" customHeight="1" x14ac:dyDescent="0.25">
      <c r="Z350" s="35"/>
    </row>
    <row r="351" spans="26:26" ht="15.75" customHeight="1" x14ac:dyDescent="0.25">
      <c r="Z351" s="35"/>
    </row>
    <row r="352" spans="26:26" ht="15.75" customHeight="1" x14ac:dyDescent="0.25">
      <c r="Z352" s="35"/>
    </row>
    <row r="353" spans="26:26" ht="15.75" customHeight="1" x14ac:dyDescent="0.25">
      <c r="Z353" s="35"/>
    </row>
    <row r="354" spans="26:26" ht="15.75" customHeight="1" x14ac:dyDescent="0.25">
      <c r="Z354" s="35"/>
    </row>
    <row r="355" spans="26:26" ht="15.75" customHeight="1" x14ac:dyDescent="0.25">
      <c r="Z355" s="35"/>
    </row>
    <row r="356" spans="26:26" ht="15.75" customHeight="1" x14ac:dyDescent="0.25">
      <c r="Z356" s="35"/>
    </row>
    <row r="357" spans="26:26" ht="15.75" customHeight="1" x14ac:dyDescent="0.25">
      <c r="Z357" s="35"/>
    </row>
    <row r="358" spans="26:26" ht="15.75" customHeight="1" x14ac:dyDescent="0.25">
      <c r="Z358" s="35"/>
    </row>
    <row r="359" spans="26:26" ht="15.75" customHeight="1" x14ac:dyDescent="0.25">
      <c r="Z359" s="35"/>
    </row>
    <row r="360" spans="26:26" ht="15.75" customHeight="1" x14ac:dyDescent="0.25">
      <c r="Z360" s="35"/>
    </row>
    <row r="361" spans="26:26" ht="15.75" customHeight="1" x14ac:dyDescent="0.25">
      <c r="Z361" s="35"/>
    </row>
    <row r="362" spans="26:26" ht="15.75" customHeight="1" x14ac:dyDescent="0.25">
      <c r="Z362" s="35"/>
    </row>
    <row r="363" spans="26:26" ht="15.75" customHeight="1" x14ac:dyDescent="0.25">
      <c r="Z363" s="35"/>
    </row>
    <row r="364" spans="26:26" ht="15.75" customHeight="1" x14ac:dyDescent="0.25">
      <c r="Z364" s="35"/>
    </row>
    <row r="365" spans="26:26" ht="15.75" customHeight="1" x14ac:dyDescent="0.25">
      <c r="Z365" s="35"/>
    </row>
    <row r="366" spans="26:26" ht="15.75" customHeight="1" x14ac:dyDescent="0.25">
      <c r="Z366" s="35"/>
    </row>
    <row r="367" spans="26:26" ht="15.75" customHeight="1" x14ac:dyDescent="0.25">
      <c r="Z367" s="35"/>
    </row>
    <row r="368" spans="26:26" ht="15.75" customHeight="1" x14ac:dyDescent="0.25">
      <c r="Z368" s="35"/>
    </row>
    <row r="369" spans="26:26" ht="15.75" customHeight="1" x14ac:dyDescent="0.25">
      <c r="Z369" s="35"/>
    </row>
    <row r="370" spans="26:26" ht="15.75" customHeight="1" x14ac:dyDescent="0.25">
      <c r="Z370" s="35"/>
    </row>
    <row r="371" spans="26:26" ht="15.75" customHeight="1" x14ac:dyDescent="0.25">
      <c r="Z371" s="35"/>
    </row>
    <row r="372" spans="26:26" ht="15.75" customHeight="1" x14ac:dyDescent="0.25">
      <c r="Z372" s="35"/>
    </row>
    <row r="373" spans="26:26" ht="15.75" customHeight="1" x14ac:dyDescent="0.25">
      <c r="Z373" s="35"/>
    </row>
    <row r="374" spans="26:26" ht="15.75" customHeight="1" x14ac:dyDescent="0.25">
      <c r="Z374" s="35"/>
    </row>
    <row r="375" spans="26:26" ht="15.75" customHeight="1" x14ac:dyDescent="0.25">
      <c r="Z375" s="35"/>
    </row>
    <row r="376" spans="26:26" ht="15.75" customHeight="1" x14ac:dyDescent="0.25">
      <c r="Z376" s="35"/>
    </row>
    <row r="377" spans="26:26" ht="15.75" customHeight="1" x14ac:dyDescent="0.25">
      <c r="Z377" s="35"/>
    </row>
    <row r="378" spans="26:26" ht="15.75" customHeight="1" x14ac:dyDescent="0.25">
      <c r="Z378" s="35"/>
    </row>
    <row r="379" spans="26:26" ht="15.75" customHeight="1" x14ac:dyDescent="0.25">
      <c r="Z379" s="35"/>
    </row>
    <row r="380" spans="26:26" ht="15.75" customHeight="1" x14ac:dyDescent="0.25">
      <c r="Z380" s="35"/>
    </row>
    <row r="381" spans="26:26" ht="15.75" customHeight="1" x14ac:dyDescent="0.25">
      <c r="Z381" s="35"/>
    </row>
    <row r="382" spans="26:26" ht="15.75" customHeight="1" x14ac:dyDescent="0.25">
      <c r="Z382" s="35"/>
    </row>
    <row r="383" spans="26:26" ht="15.75" customHeight="1" x14ac:dyDescent="0.25">
      <c r="Z383" s="35"/>
    </row>
    <row r="384" spans="26:26" ht="15.75" customHeight="1" x14ac:dyDescent="0.25">
      <c r="Z384" s="35"/>
    </row>
    <row r="385" spans="26:26" ht="15.75" customHeight="1" x14ac:dyDescent="0.25">
      <c r="Z385" s="35"/>
    </row>
    <row r="386" spans="26:26" ht="15.75" customHeight="1" x14ac:dyDescent="0.25">
      <c r="Z386" s="35"/>
    </row>
    <row r="387" spans="26:26" ht="15.75" customHeight="1" x14ac:dyDescent="0.25">
      <c r="Z387" s="35"/>
    </row>
    <row r="388" spans="26:26" ht="15.75" customHeight="1" x14ac:dyDescent="0.25">
      <c r="Z388" s="35"/>
    </row>
    <row r="389" spans="26:26" ht="15.75" customHeight="1" x14ac:dyDescent="0.25">
      <c r="Z389" s="35"/>
    </row>
    <row r="390" spans="26:26" ht="15.75" customHeight="1" x14ac:dyDescent="0.25">
      <c r="Z390" s="35"/>
    </row>
    <row r="391" spans="26:26" ht="15.75" customHeight="1" x14ac:dyDescent="0.25">
      <c r="Z391" s="35"/>
    </row>
    <row r="392" spans="26:26" ht="15.75" customHeight="1" x14ac:dyDescent="0.25">
      <c r="Z392" s="35"/>
    </row>
    <row r="393" spans="26:26" ht="15.75" customHeight="1" x14ac:dyDescent="0.25">
      <c r="Z393" s="35"/>
    </row>
    <row r="394" spans="26:26" ht="15.75" customHeight="1" x14ac:dyDescent="0.25">
      <c r="Z394" s="35"/>
    </row>
    <row r="395" spans="26:26" ht="15.75" customHeight="1" x14ac:dyDescent="0.25">
      <c r="Z395" s="35"/>
    </row>
    <row r="396" spans="26:26" ht="15.75" customHeight="1" x14ac:dyDescent="0.25">
      <c r="Z396" s="35"/>
    </row>
    <row r="397" spans="26:26" ht="15.75" customHeight="1" x14ac:dyDescent="0.25">
      <c r="Z397" s="35"/>
    </row>
    <row r="398" spans="26:26" ht="15.75" customHeight="1" x14ac:dyDescent="0.25">
      <c r="Z398" s="35"/>
    </row>
    <row r="399" spans="26:26" ht="15.75" customHeight="1" x14ac:dyDescent="0.25">
      <c r="Z399" s="35"/>
    </row>
    <row r="400" spans="26:26" ht="15.75" customHeight="1" x14ac:dyDescent="0.25">
      <c r="Z400" s="35"/>
    </row>
    <row r="401" spans="26:26" ht="15.75" customHeight="1" x14ac:dyDescent="0.25">
      <c r="Z401" s="35"/>
    </row>
    <row r="402" spans="26:26" ht="15.75" customHeight="1" x14ac:dyDescent="0.25">
      <c r="Z402" s="35"/>
    </row>
    <row r="403" spans="26:26" ht="15.75" customHeight="1" x14ac:dyDescent="0.25">
      <c r="Z403" s="35"/>
    </row>
    <row r="404" spans="26:26" ht="15.75" customHeight="1" x14ac:dyDescent="0.25">
      <c r="Z404" s="35"/>
    </row>
    <row r="405" spans="26:26" ht="15.75" customHeight="1" x14ac:dyDescent="0.25">
      <c r="Z405" s="35"/>
    </row>
    <row r="406" spans="26:26" ht="15.75" customHeight="1" x14ac:dyDescent="0.25">
      <c r="Z406" s="35"/>
    </row>
    <row r="407" spans="26:26" ht="15.75" customHeight="1" x14ac:dyDescent="0.25">
      <c r="Z407" s="35"/>
    </row>
    <row r="408" spans="26:26" ht="15.75" customHeight="1" x14ac:dyDescent="0.25">
      <c r="Z408" s="35"/>
    </row>
    <row r="409" spans="26:26" ht="15.75" customHeight="1" x14ac:dyDescent="0.25">
      <c r="Z409" s="35"/>
    </row>
    <row r="410" spans="26:26" ht="15.75" customHeight="1" x14ac:dyDescent="0.25">
      <c r="Z410" s="35"/>
    </row>
    <row r="411" spans="26:26" ht="15.75" customHeight="1" x14ac:dyDescent="0.25">
      <c r="Z411" s="35"/>
    </row>
    <row r="412" spans="26:26" ht="15.75" customHeight="1" x14ac:dyDescent="0.25">
      <c r="Z412" s="35"/>
    </row>
    <row r="413" spans="26:26" ht="15.75" customHeight="1" x14ac:dyDescent="0.25">
      <c r="Z413" s="35"/>
    </row>
    <row r="414" spans="26:26" ht="15.75" customHeight="1" x14ac:dyDescent="0.25">
      <c r="Z414" s="35"/>
    </row>
    <row r="415" spans="26:26" ht="15.75" customHeight="1" x14ac:dyDescent="0.25">
      <c r="Z415" s="35"/>
    </row>
    <row r="416" spans="26:26" ht="15.75" customHeight="1" x14ac:dyDescent="0.25">
      <c r="Z416" s="35"/>
    </row>
    <row r="417" spans="26:26" ht="15.75" customHeight="1" x14ac:dyDescent="0.25">
      <c r="Z417" s="35"/>
    </row>
    <row r="418" spans="26:26" ht="15.75" customHeight="1" x14ac:dyDescent="0.25">
      <c r="Z418" s="35"/>
    </row>
    <row r="419" spans="26:26" ht="15.75" customHeight="1" x14ac:dyDescent="0.25">
      <c r="Z419" s="35"/>
    </row>
    <row r="420" spans="26:26" ht="15.75" customHeight="1" x14ac:dyDescent="0.25">
      <c r="Z420" s="35"/>
    </row>
    <row r="421" spans="26:26" ht="15.75" customHeight="1" x14ac:dyDescent="0.25">
      <c r="Z421" s="35"/>
    </row>
    <row r="422" spans="26:26" ht="15.75" customHeight="1" x14ac:dyDescent="0.25">
      <c r="Z422" s="35"/>
    </row>
    <row r="423" spans="26:26" ht="15.75" customHeight="1" x14ac:dyDescent="0.25">
      <c r="Z423" s="35"/>
    </row>
    <row r="424" spans="26:26" ht="15.75" customHeight="1" x14ac:dyDescent="0.25">
      <c r="Z424" s="35"/>
    </row>
    <row r="425" spans="26:26" ht="15.75" customHeight="1" x14ac:dyDescent="0.25">
      <c r="Z425" s="35"/>
    </row>
    <row r="426" spans="26:26" ht="15.75" customHeight="1" x14ac:dyDescent="0.25">
      <c r="Z426" s="35"/>
    </row>
    <row r="427" spans="26:26" ht="15.75" customHeight="1" x14ac:dyDescent="0.25">
      <c r="Z427" s="35"/>
    </row>
    <row r="428" spans="26:26" ht="15.75" customHeight="1" x14ac:dyDescent="0.25">
      <c r="Z428" s="35"/>
    </row>
    <row r="429" spans="26:26" ht="15.75" customHeight="1" x14ac:dyDescent="0.25">
      <c r="Z429" s="35"/>
    </row>
    <row r="430" spans="26:26" ht="15.75" customHeight="1" x14ac:dyDescent="0.25">
      <c r="Z430" s="35"/>
    </row>
    <row r="431" spans="26:26" ht="15.75" customHeight="1" x14ac:dyDescent="0.25">
      <c r="Z431" s="35"/>
    </row>
    <row r="432" spans="26:26" ht="15.75" customHeight="1" x14ac:dyDescent="0.25">
      <c r="Z432" s="35"/>
    </row>
    <row r="433" spans="26:26" ht="15.75" customHeight="1" x14ac:dyDescent="0.25">
      <c r="Z433" s="35"/>
    </row>
    <row r="434" spans="26:26" ht="15.75" customHeight="1" x14ac:dyDescent="0.25">
      <c r="Z434" s="35"/>
    </row>
    <row r="435" spans="26:26" ht="15.75" customHeight="1" x14ac:dyDescent="0.25">
      <c r="Z435" s="35"/>
    </row>
    <row r="436" spans="26:26" ht="15.75" customHeight="1" x14ac:dyDescent="0.25">
      <c r="Z436" s="35"/>
    </row>
    <row r="437" spans="26:26" ht="15.75" customHeight="1" x14ac:dyDescent="0.25">
      <c r="Z437" s="35"/>
    </row>
    <row r="438" spans="26:26" ht="15.75" customHeight="1" x14ac:dyDescent="0.25">
      <c r="Z438" s="35"/>
    </row>
    <row r="439" spans="26:26" ht="15.75" customHeight="1" x14ac:dyDescent="0.25">
      <c r="Z439" s="35"/>
    </row>
    <row r="440" spans="26:26" ht="15.75" customHeight="1" x14ac:dyDescent="0.25">
      <c r="Z440" s="35"/>
    </row>
    <row r="441" spans="26:26" ht="15.75" customHeight="1" x14ac:dyDescent="0.25">
      <c r="Z441" s="35"/>
    </row>
    <row r="442" spans="26:26" ht="15.75" customHeight="1" x14ac:dyDescent="0.25">
      <c r="Z442" s="35"/>
    </row>
    <row r="443" spans="26:26" ht="15.75" customHeight="1" x14ac:dyDescent="0.25">
      <c r="Z443" s="35"/>
    </row>
    <row r="444" spans="26:26" ht="15.75" customHeight="1" x14ac:dyDescent="0.25">
      <c r="Z444" s="35"/>
    </row>
    <row r="445" spans="26:26" ht="15.75" customHeight="1" x14ac:dyDescent="0.25">
      <c r="Z445" s="35"/>
    </row>
    <row r="446" spans="26:26" ht="15.75" customHeight="1" x14ac:dyDescent="0.25">
      <c r="Z446" s="35"/>
    </row>
    <row r="447" spans="26:26" ht="15.75" customHeight="1" x14ac:dyDescent="0.25">
      <c r="Z447" s="35"/>
    </row>
    <row r="448" spans="26:26" ht="15.75" customHeight="1" x14ac:dyDescent="0.25">
      <c r="Z448" s="35"/>
    </row>
    <row r="449" spans="26:26" ht="15.75" customHeight="1" x14ac:dyDescent="0.25">
      <c r="Z449" s="35"/>
    </row>
    <row r="450" spans="26:26" ht="15.75" customHeight="1" x14ac:dyDescent="0.25">
      <c r="Z450" s="35"/>
    </row>
    <row r="451" spans="26:26" ht="15.75" customHeight="1" x14ac:dyDescent="0.25">
      <c r="Z451" s="35"/>
    </row>
    <row r="452" spans="26:26" ht="15.75" customHeight="1" x14ac:dyDescent="0.25">
      <c r="Z452" s="35"/>
    </row>
    <row r="453" spans="26:26" ht="15.75" customHeight="1" x14ac:dyDescent="0.25">
      <c r="Z453" s="35"/>
    </row>
    <row r="454" spans="26:26" ht="15.75" customHeight="1" x14ac:dyDescent="0.25">
      <c r="Z454" s="35"/>
    </row>
    <row r="455" spans="26:26" ht="15.75" customHeight="1" x14ac:dyDescent="0.25">
      <c r="Z455" s="35"/>
    </row>
    <row r="456" spans="26:26" ht="15.75" customHeight="1" x14ac:dyDescent="0.25">
      <c r="Z456" s="35"/>
    </row>
    <row r="457" spans="26:26" ht="15.75" customHeight="1" x14ac:dyDescent="0.25">
      <c r="Z457" s="35"/>
    </row>
    <row r="458" spans="26:26" ht="15.75" customHeight="1" x14ac:dyDescent="0.25">
      <c r="Z458" s="35"/>
    </row>
    <row r="459" spans="26:26" ht="15.75" customHeight="1" x14ac:dyDescent="0.25">
      <c r="Z459" s="35"/>
    </row>
    <row r="460" spans="26:26" ht="15.75" customHeight="1" x14ac:dyDescent="0.25">
      <c r="Z460" s="35"/>
    </row>
    <row r="461" spans="26:26" ht="15.75" customHeight="1" x14ac:dyDescent="0.25">
      <c r="Z461" s="35"/>
    </row>
    <row r="462" spans="26:26" ht="15.75" customHeight="1" x14ac:dyDescent="0.25">
      <c r="Z462" s="35"/>
    </row>
    <row r="463" spans="26:26" ht="15.75" customHeight="1" x14ac:dyDescent="0.25">
      <c r="Z463" s="35"/>
    </row>
    <row r="464" spans="26:26" ht="15.75" customHeight="1" x14ac:dyDescent="0.25">
      <c r="Z464" s="35"/>
    </row>
    <row r="465" spans="26:26" ht="15.75" customHeight="1" x14ac:dyDescent="0.25">
      <c r="Z465" s="35"/>
    </row>
    <row r="466" spans="26:26" ht="15.75" customHeight="1" x14ac:dyDescent="0.25">
      <c r="Z466" s="35"/>
    </row>
    <row r="467" spans="26:26" ht="15.75" customHeight="1" x14ac:dyDescent="0.25">
      <c r="Z467" s="35"/>
    </row>
    <row r="468" spans="26:26" ht="15.75" customHeight="1" x14ac:dyDescent="0.25">
      <c r="Z468" s="35"/>
    </row>
    <row r="469" spans="26:26" ht="15.75" customHeight="1" x14ac:dyDescent="0.25">
      <c r="Z469" s="35"/>
    </row>
    <row r="470" spans="26:26" ht="15.75" customHeight="1" x14ac:dyDescent="0.25">
      <c r="Z470" s="35"/>
    </row>
    <row r="471" spans="26:26" ht="15.75" customHeight="1" x14ac:dyDescent="0.25">
      <c r="Z471" s="35"/>
    </row>
    <row r="472" spans="26:26" ht="15.75" customHeight="1" x14ac:dyDescent="0.25">
      <c r="Z472" s="35"/>
    </row>
    <row r="473" spans="26:26" ht="15.75" customHeight="1" x14ac:dyDescent="0.25">
      <c r="Z473" s="35"/>
    </row>
    <row r="474" spans="26:26" ht="15.75" customHeight="1" x14ac:dyDescent="0.25">
      <c r="Z474" s="35"/>
    </row>
    <row r="475" spans="26:26" ht="15.75" customHeight="1" x14ac:dyDescent="0.25">
      <c r="Z475" s="35"/>
    </row>
    <row r="476" spans="26:26" ht="15.75" customHeight="1" x14ac:dyDescent="0.25">
      <c r="Z476" s="35"/>
    </row>
    <row r="477" spans="26:26" ht="15.75" customHeight="1" x14ac:dyDescent="0.25">
      <c r="Z477" s="35"/>
    </row>
    <row r="478" spans="26:26" ht="15.75" customHeight="1" x14ac:dyDescent="0.25">
      <c r="Z478" s="35"/>
    </row>
    <row r="479" spans="26:26" ht="15.75" customHeight="1" x14ac:dyDescent="0.25">
      <c r="Z479" s="35"/>
    </row>
    <row r="480" spans="26:26" ht="15.75" customHeight="1" x14ac:dyDescent="0.25">
      <c r="Z480" s="35"/>
    </row>
    <row r="481" spans="26:26" ht="15.75" customHeight="1" x14ac:dyDescent="0.25">
      <c r="Z481" s="35"/>
    </row>
    <row r="482" spans="26:26" ht="15.75" customHeight="1" x14ac:dyDescent="0.25">
      <c r="Z482" s="35"/>
    </row>
    <row r="483" spans="26:26" ht="15.75" customHeight="1" x14ac:dyDescent="0.25">
      <c r="Z483" s="35"/>
    </row>
    <row r="484" spans="26:26" ht="15.75" customHeight="1" x14ac:dyDescent="0.25">
      <c r="Z484" s="35"/>
    </row>
    <row r="485" spans="26:26" ht="15.75" customHeight="1" x14ac:dyDescent="0.25">
      <c r="Z485" s="35"/>
    </row>
    <row r="486" spans="26:26" ht="15.75" customHeight="1" x14ac:dyDescent="0.25">
      <c r="Z486" s="35"/>
    </row>
    <row r="487" spans="26:26" ht="15.75" customHeight="1" x14ac:dyDescent="0.25">
      <c r="Z487" s="35"/>
    </row>
    <row r="488" spans="26:26" ht="15.75" customHeight="1" x14ac:dyDescent="0.25">
      <c r="Z488" s="35"/>
    </row>
    <row r="489" spans="26:26" ht="15.75" customHeight="1" x14ac:dyDescent="0.25">
      <c r="Z489" s="35"/>
    </row>
    <row r="490" spans="26:26" ht="15.75" customHeight="1" x14ac:dyDescent="0.25">
      <c r="Z490" s="35"/>
    </row>
    <row r="491" spans="26:26" ht="15.75" customHeight="1" x14ac:dyDescent="0.25">
      <c r="Z491" s="35"/>
    </row>
    <row r="492" spans="26:26" ht="15.75" customHeight="1" x14ac:dyDescent="0.25">
      <c r="Z492" s="35"/>
    </row>
    <row r="493" spans="26:26" ht="15.75" customHeight="1" x14ac:dyDescent="0.25">
      <c r="Z493" s="35"/>
    </row>
    <row r="494" spans="26:26" ht="15.75" customHeight="1" x14ac:dyDescent="0.25">
      <c r="Z494" s="35"/>
    </row>
    <row r="495" spans="26:26" ht="15.75" customHeight="1" x14ac:dyDescent="0.25">
      <c r="Z495" s="35"/>
    </row>
    <row r="496" spans="26:26" ht="15.75" customHeight="1" x14ac:dyDescent="0.25">
      <c r="Z496" s="35"/>
    </row>
    <row r="497" spans="26:26" ht="15.75" customHeight="1" x14ac:dyDescent="0.25">
      <c r="Z497" s="35"/>
    </row>
    <row r="498" spans="26:26" ht="15.75" customHeight="1" x14ac:dyDescent="0.25">
      <c r="Z498" s="35"/>
    </row>
    <row r="499" spans="26:26" ht="15.75" customHeight="1" x14ac:dyDescent="0.25">
      <c r="Z499" s="35"/>
    </row>
    <row r="500" spans="26:26" ht="15.75" customHeight="1" x14ac:dyDescent="0.25">
      <c r="Z500" s="35"/>
    </row>
    <row r="501" spans="26:26" ht="15.75" customHeight="1" x14ac:dyDescent="0.25">
      <c r="Z501" s="35"/>
    </row>
    <row r="502" spans="26:26" ht="15.75" customHeight="1" x14ac:dyDescent="0.25">
      <c r="Z502" s="35"/>
    </row>
    <row r="503" spans="26:26" ht="15.75" customHeight="1" x14ac:dyDescent="0.25">
      <c r="Z503" s="35"/>
    </row>
    <row r="504" spans="26:26" ht="15.75" customHeight="1" x14ac:dyDescent="0.25">
      <c r="Z504" s="35"/>
    </row>
    <row r="505" spans="26:26" ht="15.75" customHeight="1" x14ac:dyDescent="0.25">
      <c r="Z505" s="35"/>
    </row>
    <row r="506" spans="26:26" ht="15.75" customHeight="1" x14ac:dyDescent="0.25">
      <c r="Z506" s="35"/>
    </row>
    <row r="507" spans="26:26" ht="15.75" customHeight="1" x14ac:dyDescent="0.25">
      <c r="Z507" s="35"/>
    </row>
    <row r="508" spans="26:26" ht="15.75" customHeight="1" x14ac:dyDescent="0.25">
      <c r="Z508" s="35"/>
    </row>
    <row r="509" spans="26:26" ht="15.75" customHeight="1" x14ac:dyDescent="0.25">
      <c r="Z509" s="35"/>
    </row>
    <row r="510" spans="26:26" ht="15.75" customHeight="1" x14ac:dyDescent="0.25">
      <c r="Z510" s="35"/>
    </row>
    <row r="511" spans="26:26" ht="15.75" customHeight="1" x14ac:dyDescent="0.25">
      <c r="Z511" s="35"/>
    </row>
    <row r="512" spans="26:26" ht="15.75" customHeight="1" x14ac:dyDescent="0.25">
      <c r="Z512" s="35"/>
    </row>
    <row r="513" spans="26:26" ht="15.75" customHeight="1" x14ac:dyDescent="0.25">
      <c r="Z513" s="35"/>
    </row>
    <row r="514" spans="26:26" ht="15.75" customHeight="1" x14ac:dyDescent="0.25">
      <c r="Z514" s="35"/>
    </row>
    <row r="515" spans="26:26" ht="15.75" customHeight="1" x14ac:dyDescent="0.25">
      <c r="Z515" s="35"/>
    </row>
    <row r="516" spans="26:26" ht="15.75" customHeight="1" x14ac:dyDescent="0.25">
      <c r="Z516" s="35"/>
    </row>
    <row r="517" spans="26:26" ht="15.75" customHeight="1" x14ac:dyDescent="0.25">
      <c r="Z517" s="35"/>
    </row>
    <row r="518" spans="26:26" ht="15.75" customHeight="1" x14ac:dyDescent="0.25">
      <c r="Z518" s="35"/>
    </row>
    <row r="519" spans="26:26" ht="15.75" customHeight="1" x14ac:dyDescent="0.25">
      <c r="Z519" s="35"/>
    </row>
    <row r="520" spans="26:26" ht="15.75" customHeight="1" x14ac:dyDescent="0.25">
      <c r="Z520" s="35"/>
    </row>
    <row r="521" spans="26:26" ht="15.75" customHeight="1" x14ac:dyDescent="0.25">
      <c r="Z521" s="35"/>
    </row>
    <row r="522" spans="26:26" ht="15.75" customHeight="1" x14ac:dyDescent="0.25">
      <c r="Z522" s="35"/>
    </row>
    <row r="523" spans="26:26" ht="15.75" customHeight="1" x14ac:dyDescent="0.25">
      <c r="Z523" s="35"/>
    </row>
    <row r="524" spans="26:26" ht="15.75" customHeight="1" x14ac:dyDescent="0.25">
      <c r="Z524" s="35"/>
    </row>
    <row r="525" spans="26:26" ht="15.75" customHeight="1" x14ac:dyDescent="0.25">
      <c r="Z525" s="35"/>
    </row>
    <row r="526" spans="26:26" ht="15.75" customHeight="1" x14ac:dyDescent="0.25">
      <c r="Z526" s="35"/>
    </row>
    <row r="527" spans="26:26" ht="15.75" customHeight="1" x14ac:dyDescent="0.25">
      <c r="Z527" s="35"/>
    </row>
    <row r="528" spans="26:26" ht="15.75" customHeight="1" x14ac:dyDescent="0.25">
      <c r="Z528" s="35"/>
    </row>
    <row r="529" spans="26:26" ht="15.75" customHeight="1" x14ac:dyDescent="0.25">
      <c r="Z529" s="35"/>
    </row>
    <row r="530" spans="26:26" ht="15.75" customHeight="1" x14ac:dyDescent="0.25">
      <c r="Z530" s="35"/>
    </row>
    <row r="531" spans="26:26" ht="15.75" customHeight="1" x14ac:dyDescent="0.25">
      <c r="Z531" s="35"/>
    </row>
    <row r="532" spans="26:26" ht="15.75" customHeight="1" x14ac:dyDescent="0.25">
      <c r="Z532" s="35"/>
    </row>
    <row r="533" spans="26:26" ht="15.75" customHeight="1" x14ac:dyDescent="0.25">
      <c r="Z533" s="35"/>
    </row>
    <row r="534" spans="26:26" ht="15.75" customHeight="1" x14ac:dyDescent="0.25">
      <c r="Z534" s="35"/>
    </row>
    <row r="535" spans="26:26" ht="15.75" customHeight="1" x14ac:dyDescent="0.25">
      <c r="Z535" s="35"/>
    </row>
    <row r="536" spans="26:26" ht="15.75" customHeight="1" x14ac:dyDescent="0.25">
      <c r="Z536" s="35"/>
    </row>
    <row r="537" spans="26:26" ht="15.75" customHeight="1" x14ac:dyDescent="0.25">
      <c r="Z537" s="35"/>
    </row>
    <row r="538" spans="26:26" ht="15.75" customHeight="1" x14ac:dyDescent="0.25">
      <c r="Z538" s="35"/>
    </row>
    <row r="539" spans="26:26" ht="15.75" customHeight="1" x14ac:dyDescent="0.25">
      <c r="Z539" s="35"/>
    </row>
    <row r="540" spans="26:26" ht="15.75" customHeight="1" x14ac:dyDescent="0.25">
      <c r="Z540" s="35"/>
    </row>
    <row r="541" spans="26:26" ht="15.75" customHeight="1" x14ac:dyDescent="0.25">
      <c r="Z541" s="35"/>
    </row>
    <row r="542" spans="26:26" ht="15.75" customHeight="1" x14ac:dyDescent="0.25">
      <c r="Z542" s="35"/>
    </row>
    <row r="543" spans="26:26" ht="15.75" customHeight="1" x14ac:dyDescent="0.25">
      <c r="Z543" s="35"/>
    </row>
    <row r="544" spans="26:26" ht="15.75" customHeight="1" x14ac:dyDescent="0.25">
      <c r="Z544" s="35"/>
    </row>
    <row r="545" spans="26:26" ht="15.75" customHeight="1" x14ac:dyDescent="0.25">
      <c r="Z545" s="35"/>
    </row>
    <row r="546" spans="26:26" ht="15.75" customHeight="1" x14ac:dyDescent="0.25">
      <c r="Z546" s="35"/>
    </row>
    <row r="547" spans="26:26" ht="15.75" customHeight="1" x14ac:dyDescent="0.25">
      <c r="Z547" s="35"/>
    </row>
    <row r="548" spans="26:26" ht="15.75" customHeight="1" x14ac:dyDescent="0.25">
      <c r="Z548" s="35"/>
    </row>
    <row r="549" spans="26:26" ht="15.75" customHeight="1" x14ac:dyDescent="0.25">
      <c r="Z549" s="35"/>
    </row>
    <row r="550" spans="26:26" ht="15.75" customHeight="1" x14ac:dyDescent="0.25">
      <c r="Z550" s="35"/>
    </row>
    <row r="551" spans="26:26" ht="15.75" customHeight="1" x14ac:dyDescent="0.25">
      <c r="Z551" s="35"/>
    </row>
    <row r="552" spans="26:26" ht="15.75" customHeight="1" x14ac:dyDescent="0.25">
      <c r="Z552" s="35"/>
    </row>
    <row r="553" spans="26:26" ht="15.75" customHeight="1" x14ac:dyDescent="0.25">
      <c r="Z553" s="35"/>
    </row>
    <row r="554" spans="26:26" ht="15.75" customHeight="1" x14ac:dyDescent="0.25">
      <c r="Z554" s="35"/>
    </row>
    <row r="555" spans="26:26" ht="15.75" customHeight="1" x14ac:dyDescent="0.25">
      <c r="Z555" s="35"/>
    </row>
    <row r="556" spans="26:26" ht="15.75" customHeight="1" x14ac:dyDescent="0.25">
      <c r="Z556" s="35"/>
    </row>
    <row r="557" spans="26:26" ht="15.75" customHeight="1" x14ac:dyDescent="0.25">
      <c r="Z557" s="35"/>
    </row>
    <row r="558" spans="26:26" ht="15.75" customHeight="1" x14ac:dyDescent="0.25">
      <c r="Z558" s="35"/>
    </row>
    <row r="559" spans="26:26" ht="15.75" customHeight="1" x14ac:dyDescent="0.25">
      <c r="Z559" s="35"/>
    </row>
    <row r="560" spans="26:26" ht="15.75" customHeight="1" x14ac:dyDescent="0.25">
      <c r="Z560" s="35"/>
    </row>
    <row r="561" spans="26:26" ht="15.75" customHeight="1" x14ac:dyDescent="0.25">
      <c r="Z561" s="35"/>
    </row>
    <row r="562" spans="26:26" ht="15.75" customHeight="1" x14ac:dyDescent="0.25">
      <c r="Z562" s="35"/>
    </row>
    <row r="563" spans="26:26" ht="15.75" customHeight="1" x14ac:dyDescent="0.25">
      <c r="Z563" s="35"/>
    </row>
    <row r="564" spans="26:26" ht="15.75" customHeight="1" x14ac:dyDescent="0.25">
      <c r="Z564" s="35"/>
    </row>
    <row r="565" spans="26:26" ht="15.75" customHeight="1" x14ac:dyDescent="0.25">
      <c r="Z565" s="35"/>
    </row>
    <row r="566" spans="26:26" ht="15.75" customHeight="1" x14ac:dyDescent="0.25">
      <c r="Z566" s="35"/>
    </row>
    <row r="567" spans="26:26" ht="15.75" customHeight="1" x14ac:dyDescent="0.25">
      <c r="Z567" s="35"/>
    </row>
    <row r="568" spans="26:26" ht="15.75" customHeight="1" x14ac:dyDescent="0.25">
      <c r="Z568" s="35"/>
    </row>
    <row r="569" spans="26:26" ht="15.75" customHeight="1" x14ac:dyDescent="0.25">
      <c r="Z569" s="35"/>
    </row>
    <row r="570" spans="26:26" ht="15.75" customHeight="1" x14ac:dyDescent="0.25">
      <c r="Z570" s="35"/>
    </row>
    <row r="571" spans="26:26" ht="15.75" customHeight="1" x14ac:dyDescent="0.25">
      <c r="Z571" s="35"/>
    </row>
    <row r="572" spans="26:26" ht="15.75" customHeight="1" x14ac:dyDescent="0.25">
      <c r="Z572" s="35"/>
    </row>
    <row r="573" spans="26:26" ht="15.75" customHeight="1" x14ac:dyDescent="0.25">
      <c r="Z573" s="35"/>
    </row>
    <row r="574" spans="26:26" ht="15.75" customHeight="1" x14ac:dyDescent="0.25">
      <c r="Z574" s="35"/>
    </row>
    <row r="575" spans="26:26" ht="15.75" customHeight="1" x14ac:dyDescent="0.25">
      <c r="Z575" s="35"/>
    </row>
    <row r="576" spans="26:26" ht="15.75" customHeight="1" x14ac:dyDescent="0.25">
      <c r="Z576" s="35"/>
    </row>
    <row r="577" spans="26:26" ht="15.75" customHeight="1" x14ac:dyDescent="0.25">
      <c r="Z577" s="35"/>
    </row>
    <row r="578" spans="26:26" ht="15.75" customHeight="1" x14ac:dyDescent="0.25">
      <c r="Z578" s="35"/>
    </row>
    <row r="579" spans="26:26" ht="15.75" customHeight="1" x14ac:dyDescent="0.25">
      <c r="Z579" s="35"/>
    </row>
    <row r="580" spans="26:26" ht="15.75" customHeight="1" x14ac:dyDescent="0.25">
      <c r="Z580" s="35"/>
    </row>
    <row r="581" spans="26:26" ht="15.75" customHeight="1" x14ac:dyDescent="0.25">
      <c r="Z581" s="35"/>
    </row>
    <row r="582" spans="26:26" ht="15.75" customHeight="1" x14ac:dyDescent="0.25">
      <c r="Z582" s="35"/>
    </row>
    <row r="583" spans="26:26" ht="15.75" customHeight="1" x14ac:dyDescent="0.25">
      <c r="Z583" s="35"/>
    </row>
    <row r="584" spans="26:26" ht="15.75" customHeight="1" x14ac:dyDescent="0.25">
      <c r="Z584" s="35"/>
    </row>
    <row r="585" spans="26:26" ht="15.75" customHeight="1" x14ac:dyDescent="0.25">
      <c r="Z585" s="35"/>
    </row>
    <row r="586" spans="26:26" ht="15.75" customHeight="1" x14ac:dyDescent="0.25">
      <c r="Z586" s="35"/>
    </row>
    <row r="587" spans="26:26" ht="15.75" customHeight="1" x14ac:dyDescent="0.25">
      <c r="Z587" s="35"/>
    </row>
    <row r="588" spans="26:26" ht="15.75" customHeight="1" x14ac:dyDescent="0.25">
      <c r="Z588" s="35"/>
    </row>
    <row r="589" spans="26:26" ht="15.75" customHeight="1" x14ac:dyDescent="0.25">
      <c r="Z589" s="35"/>
    </row>
    <row r="590" spans="26:26" ht="15.75" customHeight="1" x14ac:dyDescent="0.25">
      <c r="Z590" s="35"/>
    </row>
    <row r="591" spans="26:26" ht="15.75" customHeight="1" x14ac:dyDescent="0.25">
      <c r="Z591" s="35"/>
    </row>
    <row r="592" spans="26:26" ht="15.75" customHeight="1" x14ac:dyDescent="0.25">
      <c r="Z592" s="35"/>
    </row>
    <row r="593" spans="26:26" ht="15.75" customHeight="1" x14ac:dyDescent="0.25">
      <c r="Z593" s="35"/>
    </row>
    <row r="594" spans="26:26" ht="15.75" customHeight="1" x14ac:dyDescent="0.25">
      <c r="Z594" s="35"/>
    </row>
    <row r="595" spans="26:26" ht="15.75" customHeight="1" x14ac:dyDescent="0.25">
      <c r="Z595" s="35"/>
    </row>
    <row r="596" spans="26:26" ht="15.75" customHeight="1" x14ac:dyDescent="0.25">
      <c r="Z596" s="35"/>
    </row>
    <row r="597" spans="26:26" ht="15.75" customHeight="1" x14ac:dyDescent="0.25">
      <c r="Z597" s="35"/>
    </row>
    <row r="598" spans="26:26" ht="15.75" customHeight="1" x14ac:dyDescent="0.25">
      <c r="Z598" s="35"/>
    </row>
    <row r="599" spans="26:26" ht="15.75" customHeight="1" x14ac:dyDescent="0.25">
      <c r="Z599" s="35"/>
    </row>
    <row r="600" spans="26:26" ht="15.75" customHeight="1" x14ac:dyDescent="0.25">
      <c r="Z600" s="35"/>
    </row>
    <row r="601" spans="26:26" ht="15.75" customHeight="1" x14ac:dyDescent="0.25">
      <c r="Z601" s="35"/>
    </row>
    <row r="602" spans="26:26" ht="15.75" customHeight="1" x14ac:dyDescent="0.25">
      <c r="Z602" s="35"/>
    </row>
    <row r="603" spans="26:26" ht="15.75" customHeight="1" x14ac:dyDescent="0.25">
      <c r="Z603" s="35"/>
    </row>
    <row r="604" spans="26:26" ht="15.75" customHeight="1" x14ac:dyDescent="0.25">
      <c r="Z604" s="35"/>
    </row>
    <row r="605" spans="26:26" ht="15.75" customHeight="1" x14ac:dyDescent="0.25">
      <c r="Z605" s="35"/>
    </row>
    <row r="606" spans="26:26" ht="15.75" customHeight="1" x14ac:dyDescent="0.25">
      <c r="Z606" s="35"/>
    </row>
    <row r="607" spans="26:26" ht="15.75" customHeight="1" x14ac:dyDescent="0.25">
      <c r="Z607" s="35"/>
    </row>
    <row r="608" spans="26:26" ht="15.75" customHeight="1" x14ac:dyDescent="0.25">
      <c r="Z608" s="35"/>
    </row>
    <row r="609" spans="26:26" ht="15.75" customHeight="1" x14ac:dyDescent="0.25">
      <c r="Z609" s="35"/>
    </row>
    <row r="610" spans="26:26" ht="15.75" customHeight="1" x14ac:dyDescent="0.25">
      <c r="Z610" s="35"/>
    </row>
    <row r="611" spans="26:26" ht="15.75" customHeight="1" x14ac:dyDescent="0.25">
      <c r="Z611" s="35"/>
    </row>
    <row r="612" spans="26:26" ht="15.75" customHeight="1" x14ac:dyDescent="0.25">
      <c r="Z612" s="35"/>
    </row>
    <row r="613" spans="26:26" ht="15.75" customHeight="1" x14ac:dyDescent="0.25">
      <c r="Z613" s="35"/>
    </row>
    <row r="614" spans="26:26" ht="15.75" customHeight="1" x14ac:dyDescent="0.25">
      <c r="Z614" s="35"/>
    </row>
    <row r="615" spans="26:26" ht="15.75" customHeight="1" x14ac:dyDescent="0.25">
      <c r="Z615" s="35"/>
    </row>
    <row r="616" spans="26:26" ht="15.75" customHeight="1" x14ac:dyDescent="0.25">
      <c r="Z616" s="35"/>
    </row>
    <row r="617" spans="26:26" ht="15.75" customHeight="1" x14ac:dyDescent="0.25">
      <c r="Z617" s="35"/>
    </row>
    <row r="618" spans="26:26" ht="15.75" customHeight="1" x14ac:dyDescent="0.25">
      <c r="Z618" s="35"/>
    </row>
    <row r="619" spans="26:26" ht="15.75" customHeight="1" x14ac:dyDescent="0.25">
      <c r="Z619" s="35"/>
    </row>
    <row r="620" spans="26:26" ht="15.75" customHeight="1" x14ac:dyDescent="0.25">
      <c r="Z620" s="35"/>
    </row>
    <row r="621" spans="26:26" ht="15.75" customHeight="1" x14ac:dyDescent="0.25">
      <c r="Z621" s="35"/>
    </row>
    <row r="622" spans="26:26" ht="15.75" customHeight="1" x14ac:dyDescent="0.25">
      <c r="Z622" s="35"/>
    </row>
    <row r="623" spans="26:26" ht="15.75" customHeight="1" x14ac:dyDescent="0.25">
      <c r="Z623" s="35"/>
    </row>
    <row r="624" spans="26:26" ht="15.75" customHeight="1" x14ac:dyDescent="0.25">
      <c r="Z624" s="35"/>
    </row>
    <row r="625" spans="26:26" ht="15.75" customHeight="1" x14ac:dyDescent="0.25">
      <c r="Z625" s="35"/>
    </row>
    <row r="626" spans="26:26" ht="15.75" customHeight="1" x14ac:dyDescent="0.25">
      <c r="Z626" s="35"/>
    </row>
    <row r="627" spans="26:26" ht="15.75" customHeight="1" x14ac:dyDescent="0.25">
      <c r="Z627" s="35"/>
    </row>
    <row r="628" spans="26:26" ht="15.75" customHeight="1" x14ac:dyDescent="0.25">
      <c r="Z628" s="35"/>
    </row>
    <row r="629" spans="26:26" ht="15.75" customHeight="1" x14ac:dyDescent="0.25">
      <c r="Z629" s="35"/>
    </row>
    <row r="630" spans="26:26" ht="15.75" customHeight="1" x14ac:dyDescent="0.25">
      <c r="Z630" s="35"/>
    </row>
    <row r="631" spans="26:26" ht="15.75" customHeight="1" x14ac:dyDescent="0.25">
      <c r="Z631" s="35"/>
    </row>
    <row r="632" spans="26:26" ht="15.75" customHeight="1" x14ac:dyDescent="0.25">
      <c r="Z632" s="35"/>
    </row>
    <row r="633" spans="26:26" ht="15.75" customHeight="1" x14ac:dyDescent="0.25">
      <c r="Z633" s="35"/>
    </row>
    <row r="634" spans="26:26" ht="15.75" customHeight="1" x14ac:dyDescent="0.25">
      <c r="Z634" s="35"/>
    </row>
    <row r="635" spans="26:26" ht="15.75" customHeight="1" x14ac:dyDescent="0.25">
      <c r="Z635" s="35"/>
    </row>
    <row r="636" spans="26:26" ht="15.75" customHeight="1" x14ac:dyDescent="0.25">
      <c r="Z636" s="35"/>
    </row>
    <row r="637" spans="26:26" ht="15.75" customHeight="1" x14ac:dyDescent="0.25">
      <c r="Z637" s="35"/>
    </row>
    <row r="638" spans="26:26" ht="15.75" customHeight="1" x14ac:dyDescent="0.25">
      <c r="Z638" s="35"/>
    </row>
    <row r="639" spans="26:26" ht="15.75" customHeight="1" x14ac:dyDescent="0.25">
      <c r="Z639" s="35"/>
    </row>
    <row r="640" spans="26:26" ht="15.75" customHeight="1" x14ac:dyDescent="0.25">
      <c r="Z640" s="35"/>
    </row>
    <row r="641" spans="26:26" ht="15.75" customHeight="1" x14ac:dyDescent="0.25">
      <c r="Z641" s="35"/>
    </row>
    <row r="642" spans="26:26" ht="15.75" customHeight="1" x14ac:dyDescent="0.25">
      <c r="Z642" s="35"/>
    </row>
    <row r="643" spans="26:26" ht="15.75" customHeight="1" x14ac:dyDescent="0.25">
      <c r="Z643" s="35"/>
    </row>
    <row r="644" spans="26:26" ht="15.75" customHeight="1" x14ac:dyDescent="0.25">
      <c r="Z644" s="35"/>
    </row>
    <row r="645" spans="26:26" ht="15.75" customHeight="1" x14ac:dyDescent="0.25">
      <c r="Z645" s="35"/>
    </row>
    <row r="646" spans="26:26" ht="15.75" customHeight="1" x14ac:dyDescent="0.25">
      <c r="Z646" s="35"/>
    </row>
    <row r="647" spans="26:26" ht="15.75" customHeight="1" x14ac:dyDescent="0.25">
      <c r="Z647" s="35"/>
    </row>
    <row r="648" spans="26:26" ht="15.75" customHeight="1" x14ac:dyDescent="0.25">
      <c r="Z648" s="35"/>
    </row>
    <row r="649" spans="26:26" ht="15.75" customHeight="1" x14ac:dyDescent="0.25">
      <c r="Z649" s="35"/>
    </row>
    <row r="650" spans="26:26" ht="15.75" customHeight="1" x14ac:dyDescent="0.25">
      <c r="Z650" s="35"/>
    </row>
    <row r="651" spans="26:26" ht="15.75" customHeight="1" x14ac:dyDescent="0.25">
      <c r="Z651" s="35"/>
    </row>
    <row r="652" spans="26:26" ht="15.75" customHeight="1" x14ac:dyDescent="0.25">
      <c r="Z652" s="35"/>
    </row>
    <row r="653" spans="26:26" ht="15.75" customHeight="1" x14ac:dyDescent="0.25">
      <c r="Z653" s="35"/>
    </row>
    <row r="654" spans="26:26" ht="15.75" customHeight="1" x14ac:dyDescent="0.25">
      <c r="Z654" s="35"/>
    </row>
    <row r="655" spans="26:26" ht="15.75" customHeight="1" x14ac:dyDescent="0.25">
      <c r="Z655" s="35"/>
    </row>
    <row r="656" spans="26:26" ht="15.75" customHeight="1" x14ac:dyDescent="0.25">
      <c r="Z656" s="35"/>
    </row>
    <row r="657" spans="26:26" ht="15.75" customHeight="1" x14ac:dyDescent="0.25">
      <c r="Z657" s="35"/>
    </row>
    <row r="658" spans="26:26" ht="15.75" customHeight="1" x14ac:dyDescent="0.25">
      <c r="Z658" s="35"/>
    </row>
    <row r="659" spans="26:26" ht="15.75" customHeight="1" x14ac:dyDescent="0.25">
      <c r="Z659" s="35"/>
    </row>
    <row r="660" spans="26:26" ht="15.75" customHeight="1" x14ac:dyDescent="0.25">
      <c r="Z660" s="35"/>
    </row>
    <row r="661" spans="26:26" ht="15.75" customHeight="1" x14ac:dyDescent="0.25">
      <c r="Z661" s="35"/>
    </row>
    <row r="662" spans="26:26" ht="15.75" customHeight="1" x14ac:dyDescent="0.25">
      <c r="Z662" s="35"/>
    </row>
    <row r="663" spans="26:26" ht="15.75" customHeight="1" x14ac:dyDescent="0.25">
      <c r="Z663" s="35"/>
    </row>
    <row r="664" spans="26:26" ht="15.75" customHeight="1" x14ac:dyDescent="0.25">
      <c r="Z664" s="35"/>
    </row>
    <row r="665" spans="26:26" ht="15.75" customHeight="1" x14ac:dyDescent="0.25">
      <c r="Z665" s="35"/>
    </row>
    <row r="666" spans="26:26" ht="15.75" customHeight="1" x14ac:dyDescent="0.25">
      <c r="Z666" s="35"/>
    </row>
    <row r="667" spans="26:26" ht="15.75" customHeight="1" x14ac:dyDescent="0.25">
      <c r="Z667" s="35"/>
    </row>
    <row r="668" spans="26:26" ht="15.75" customHeight="1" x14ac:dyDescent="0.25">
      <c r="Z668" s="35"/>
    </row>
    <row r="669" spans="26:26" ht="15.75" customHeight="1" x14ac:dyDescent="0.25">
      <c r="Z669" s="35"/>
    </row>
    <row r="670" spans="26:26" ht="15.75" customHeight="1" x14ac:dyDescent="0.25">
      <c r="Z670" s="35"/>
    </row>
    <row r="671" spans="26:26" ht="15.75" customHeight="1" x14ac:dyDescent="0.25">
      <c r="Z671" s="35"/>
    </row>
    <row r="672" spans="26:26" ht="15.75" customHeight="1" x14ac:dyDescent="0.25">
      <c r="Z672" s="35"/>
    </row>
    <row r="673" spans="26:26" ht="15.75" customHeight="1" x14ac:dyDescent="0.25">
      <c r="Z673" s="35"/>
    </row>
    <row r="674" spans="26:26" ht="15.75" customHeight="1" x14ac:dyDescent="0.25">
      <c r="Z674" s="35"/>
    </row>
    <row r="675" spans="26:26" ht="15.75" customHeight="1" x14ac:dyDescent="0.25">
      <c r="Z675" s="35"/>
    </row>
    <row r="676" spans="26:26" ht="15.75" customHeight="1" x14ac:dyDescent="0.25">
      <c r="Z676" s="35"/>
    </row>
    <row r="677" spans="26:26" ht="15.75" customHeight="1" x14ac:dyDescent="0.25">
      <c r="Z677" s="35"/>
    </row>
    <row r="678" spans="26:26" ht="15.75" customHeight="1" x14ac:dyDescent="0.25">
      <c r="Z678" s="35"/>
    </row>
    <row r="679" spans="26:26" ht="15.75" customHeight="1" x14ac:dyDescent="0.25">
      <c r="Z679" s="35"/>
    </row>
    <row r="680" spans="26:26" ht="15.75" customHeight="1" x14ac:dyDescent="0.25">
      <c r="Z680" s="35"/>
    </row>
    <row r="681" spans="26:26" ht="15.75" customHeight="1" x14ac:dyDescent="0.25">
      <c r="Z681" s="35"/>
    </row>
    <row r="682" spans="26:26" ht="15.75" customHeight="1" x14ac:dyDescent="0.25">
      <c r="Z682" s="35"/>
    </row>
    <row r="683" spans="26:26" ht="15.75" customHeight="1" x14ac:dyDescent="0.25">
      <c r="Z683" s="35"/>
    </row>
    <row r="684" spans="26:26" ht="15.75" customHeight="1" x14ac:dyDescent="0.25">
      <c r="Z684" s="35"/>
    </row>
    <row r="685" spans="26:26" ht="15.75" customHeight="1" x14ac:dyDescent="0.25">
      <c r="Z685" s="35"/>
    </row>
    <row r="686" spans="26:26" ht="15.75" customHeight="1" x14ac:dyDescent="0.25">
      <c r="Z686" s="35"/>
    </row>
    <row r="687" spans="26:26" ht="15.75" customHeight="1" x14ac:dyDescent="0.25">
      <c r="Z687" s="35"/>
    </row>
    <row r="688" spans="26:26" ht="15.75" customHeight="1" x14ac:dyDescent="0.25">
      <c r="Z688" s="35"/>
    </row>
    <row r="689" spans="26:26" ht="15.75" customHeight="1" x14ac:dyDescent="0.25">
      <c r="Z689" s="35"/>
    </row>
    <row r="690" spans="26:26" ht="15.75" customHeight="1" x14ac:dyDescent="0.25">
      <c r="Z690" s="35"/>
    </row>
    <row r="691" spans="26:26" ht="15.75" customHeight="1" x14ac:dyDescent="0.25">
      <c r="Z691" s="35"/>
    </row>
    <row r="692" spans="26:26" ht="15.75" customHeight="1" x14ac:dyDescent="0.25">
      <c r="Z692" s="35"/>
    </row>
    <row r="693" spans="26:26" ht="15.75" customHeight="1" x14ac:dyDescent="0.25">
      <c r="Z693" s="35"/>
    </row>
    <row r="694" spans="26:26" ht="15.75" customHeight="1" x14ac:dyDescent="0.25">
      <c r="Z694" s="35"/>
    </row>
    <row r="695" spans="26:26" ht="15.75" customHeight="1" x14ac:dyDescent="0.25">
      <c r="Z695" s="35"/>
    </row>
    <row r="696" spans="26:26" ht="15.75" customHeight="1" x14ac:dyDescent="0.25">
      <c r="Z696" s="35"/>
    </row>
    <row r="697" spans="26:26" ht="15.75" customHeight="1" x14ac:dyDescent="0.25">
      <c r="Z697" s="35"/>
    </row>
    <row r="698" spans="26:26" ht="15.75" customHeight="1" x14ac:dyDescent="0.25">
      <c r="Z698" s="35"/>
    </row>
    <row r="699" spans="26:26" ht="15.75" customHeight="1" x14ac:dyDescent="0.25">
      <c r="Z699" s="35"/>
    </row>
    <row r="700" spans="26:26" ht="15.75" customHeight="1" x14ac:dyDescent="0.25">
      <c r="Z700" s="35"/>
    </row>
    <row r="701" spans="26:26" ht="15.75" customHeight="1" x14ac:dyDescent="0.25">
      <c r="Z701" s="35"/>
    </row>
    <row r="702" spans="26:26" ht="15.75" customHeight="1" x14ac:dyDescent="0.25">
      <c r="Z702" s="35"/>
    </row>
    <row r="703" spans="26:26" ht="15.75" customHeight="1" x14ac:dyDescent="0.25">
      <c r="Z703" s="35"/>
    </row>
    <row r="704" spans="26:26" ht="15.75" customHeight="1" x14ac:dyDescent="0.25">
      <c r="Z704" s="35"/>
    </row>
    <row r="705" spans="26:26" ht="15.75" customHeight="1" x14ac:dyDescent="0.25">
      <c r="Z705" s="35"/>
    </row>
    <row r="706" spans="26:26" ht="15.75" customHeight="1" x14ac:dyDescent="0.25">
      <c r="Z706" s="35"/>
    </row>
    <row r="707" spans="26:26" ht="15.75" customHeight="1" x14ac:dyDescent="0.25">
      <c r="Z707" s="35"/>
    </row>
    <row r="708" spans="26:26" ht="15.75" customHeight="1" x14ac:dyDescent="0.25">
      <c r="Z708" s="35"/>
    </row>
    <row r="709" spans="26:26" ht="15.75" customHeight="1" x14ac:dyDescent="0.25">
      <c r="Z709" s="35"/>
    </row>
    <row r="710" spans="26:26" ht="15.75" customHeight="1" x14ac:dyDescent="0.25">
      <c r="Z710" s="35"/>
    </row>
    <row r="711" spans="26:26" ht="15.75" customHeight="1" x14ac:dyDescent="0.25">
      <c r="Z711" s="35"/>
    </row>
    <row r="712" spans="26:26" ht="15.75" customHeight="1" x14ac:dyDescent="0.25">
      <c r="Z712" s="35"/>
    </row>
    <row r="713" spans="26:26" ht="15.75" customHeight="1" x14ac:dyDescent="0.25">
      <c r="Z713" s="35"/>
    </row>
    <row r="714" spans="26:26" ht="15.75" customHeight="1" x14ac:dyDescent="0.25">
      <c r="Z714" s="35"/>
    </row>
    <row r="715" spans="26:26" ht="15.75" customHeight="1" x14ac:dyDescent="0.25">
      <c r="Z715" s="35"/>
    </row>
    <row r="716" spans="26:26" ht="15.75" customHeight="1" x14ac:dyDescent="0.25">
      <c r="Z716" s="35"/>
    </row>
    <row r="717" spans="26:26" ht="15.75" customHeight="1" x14ac:dyDescent="0.25">
      <c r="Z717" s="35"/>
    </row>
    <row r="718" spans="26:26" ht="15.75" customHeight="1" x14ac:dyDescent="0.25">
      <c r="Z718" s="35"/>
    </row>
    <row r="719" spans="26:26" ht="15.75" customHeight="1" x14ac:dyDescent="0.25">
      <c r="Z719" s="35"/>
    </row>
    <row r="720" spans="26:26" ht="15.75" customHeight="1" x14ac:dyDescent="0.25">
      <c r="Z720" s="35"/>
    </row>
    <row r="721" spans="26:26" ht="15.75" customHeight="1" x14ac:dyDescent="0.25">
      <c r="Z721" s="35"/>
    </row>
    <row r="722" spans="26:26" ht="15.75" customHeight="1" x14ac:dyDescent="0.25">
      <c r="Z722" s="35"/>
    </row>
    <row r="723" spans="26:26" ht="15.75" customHeight="1" x14ac:dyDescent="0.25">
      <c r="Z723" s="35"/>
    </row>
    <row r="724" spans="26:26" ht="15.75" customHeight="1" x14ac:dyDescent="0.25">
      <c r="Z724" s="35"/>
    </row>
    <row r="725" spans="26:26" ht="15.75" customHeight="1" x14ac:dyDescent="0.25">
      <c r="Z725" s="35"/>
    </row>
    <row r="726" spans="26:26" ht="15.75" customHeight="1" x14ac:dyDescent="0.25">
      <c r="Z726" s="35"/>
    </row>
    <row r="727" spans="26:26" ht="15.75" customHeight="1" x14ac:dyDescent="0.25">
      <c r="Z727" s="35"/>
    </row>
    <row r="728" spans="26:26" ht="15.75" customHeight="1" x14ac:dyDescent="0.25">
      <c r="Z728" s="35"/>
    </row>
    <row r="729" spans="26:26" ht="15.75" customHeight="1" x14ac:dyDescent="0.25">
      <c r="Z729" s="35"/>
    </row>
    <row r="730" spans="26:26" ht="15.75" customHeight="1" x14ac:dyDescent="0.25">
      <c r="Z730" s="35"/>
    </row>
    <row r="731" spans="26:26" ht="15.75" customHeight="1" x14ac:dyDescent="0.25">
      <c r="Z731" s="35"/>
    </row>
    <row r="732" spans="26:26" ht="15.75" customHeight="1" x14ac:dyDescent="0.25">
      <c r="Z732" s="35"/>
    </row>
    <row r="733" spans="26:26" ht="15.75" customHeight="1" x14ac:dyDescent="0.25">
      <c r="Z733" s="35"/>
    </row>
    <row r="734" spans="26:26" ht="15.75" customHeight="1" x14ac:dyDescent="0.25">
      <c r="Z734" s="35"/>
    </row>
    <row r="735" spans="26:26" ht="15.75" customHeight="1" x14ac:dyDescent="0.25">
      <c r="Z735" s="35"/>
    </row>
    <row r="736" spans="26:26" ht="15.75" customHeight="1" x14ac:dyDescent="0.25">
      <c r="Z736" s="35"/>
    </row>
    <row r="737" spans="26:26" ht="15.75" customHeight="1" x14ac:dyDescent="0.25">
      <c r="Z737" s="35"/>
    </row>
    <row r="738" spans="26:26" ht="15.75" customHeight="1" x14ac:dyDescent="0.25">
      <c r="Z738" s="35"/>
    </row>
    <row r="739" spans="26:26" ht="15.75" customHeight="1" x14ac:dyDescent="0.25">
      <c r="Z739" s="35"/>
    </row>
    <row r="740" spans="26:26" ht="15.75" customHeight="1" x14ac:dyDescent="0.25">
      <c r="Z740" s="35"/>
    </row>
    <row r="741" spans="26:26" ht="15.75" customHeight="1" x14ac:dyDescent="0.25">
      <c r="Z741" s="35"/>
    </row>
    <row r="742" spans="26:26" ht="15.75" customHeight="1" x14ac:dyDescent="0.25">
      <c r="Z742" s="35"/>
    </row>
    <row r="743" spans="26:26" ht="15.75" customHeight="1" x14ac:dyDescent="0.25">
      <c r="Z743" s="35"/>
    </row>
    <row r="744" spans="26:26" ht="15.75" customHeight="1" x14ac:dyDescent="0.25">
      <c r="Z744" s="35"/>
    </row>
    <row r="745" spans="26:26" ht="15.75" customHeight="1" x14ac:dyDescent="0.25">
      <c r="Z745" s="35"/>
    </row>
    <row r="746" spans="26:26" ht="15.75" customHeight="1" x14ac:dyDescent="0.25">
      <c r="Z746" s="35"/>
    </row>
    <row r="747" spans="26:26" ht="15.75" customHeight="1" x14ac:dyDescent="0.25">
      <c r="Z747" s="35"/>
    </row>
    <row r="748" spans="26:26" ht="15.75" customHeight="1" x14ac:dyDescent="0.25">
      <c r="Z748" s="35"/>
    </row>
    <row r="749" spans="26:26" ht="15.75" customHeight="1" x14ac:dyDescent="0.25">
      <c r="Z749" s="35"/>
    </row>
    <row r="750" spans="26:26" ht="15.75" customHeight="1" x14ac:dyDescent="0.25">
      <c r="Z750" s="35"/>
    </row>
    <row r="751" spans="26:26" ht="15.75" customHeight="1" x14ac:dyDescent="0.25">
      <c r="Z751" s="35"/>
    </row>
    <row r="752" spans="26:26" ht="15.75" customHeight="1" x14ac:dyDescent="0.25">
      <c r="Z752" s="35"/>
    </row>
    <row r="753" spans="26:26" ht="15.75" customHeight="1" x14ac:dyDescent="0.25">
      <c r="Z753" s="35"/>
    </row>
    <row r="754" spans="26:26" ht="15.75" customHeight="1" x14ac:dyDescent="0.25">
      <c r="Z754" s="35"/>
    </row>
    <row r="755" spans="26:26" ht="15.75" customHeight="1" x14ac:dyDescent="0.25">
      <c r="Z755" s="35"/>
    </row>
    <row r="756" spans="26:26" ht="15.75" customHeight="1" x14ac:dyDescent="0.25">
      <c r="Z756" s="35"/>
    </row>
    <row r="757" spans="26:26" ht="15.75" customHeight="1" x14ac:dyDescent="0.25">
      <c r="Z757" s="35"/>
    </row>
    <row r="758" spans="26:26" ht="15.75" customHeight="1" x14ac:dyDescent="0.25">
      <c r="Z758" s="35"/>
    </row>
    <row r="759" spans="26:26" ht="15.75" customHeight="1" x14ac:dyDescent="0.25">
      <c r="Z759" s="35"/>
    </row>
    <row r="760" spans="26:26" ht="15.75" customHeight="1" x14ac:dyDescent="0.25">
      <c r="Z760" s="35"/>
    </row>
    <row r="761" spans="26:26" ht="15.75" customHeight="1" x14ac:dyDescent="0.25">
      <c r="Z761" s="35"/>
    </row>
    <row r="762" spans="26:26" ht="15.75" customHeight="1" x14ac:dyDescent="0.25">
      <c r="Z762" s="35"/>
    </row>
    <row r="763" spans="26:26" ht="15.75" customHeight="1" x14ac:dyDescent="0.25">
      <c r="Z763" s="35"/>
    </row>
    <row r="764" spans="26:26" ht="15.75" customHeight="1" x14ac:dyDescent="0.25">
      <c r="Z764" s="35"/>
    </row>
    <row r="765" spans="26:26" ht="15.75" customHeight="1" x14ac:dyDescent="0.25">
      <c r="Z765" s="35"/>
    </row>
    <row r="766" spans="26:26" ht="15.75" customHeight="1" x14ac:dyDescent="0.25">
      <c r="Z766" s="35"/>
    </row>
    <row r="767" spans="26:26" ht="15.75" customHeight="1" x14ac:dyDescent="0.25">
      <c r="Z767" s="35"/>
    </row>
    <row r="768" spans="26:26" ht="15.75" customHeight="1" x14ac:dyDescent="0.25">
      <c r="Z768" s="35"/>
    </row>
    <row r="769" spans="26:26" ht="15.75" customHeight="1" x14ac:dyDescent="0.25">
      <c r="Z769" s="35"/>
    </row>
    <row r="770" spans="26:26" ht="15.75" customHeight="1" x14ac:dyDescent="0.25">
      <c r="Z770" s="35"/>
    </row>
    <row r="771" spans="26:26" ht="15.75" customHeight="1" x14ac:dyDescent="0.25">
      <c r="Z771" s="35"/>
    </row>
    <row r="772" spans="26:26" ht="15.75" customHeight="1" x14ac:dyDescent="0.25">
      <c r="Z772" s="35"/>
    </row>
    <row r="773" spans="26:26" ht="15.75" customHeight="1" x14ac:dyDescent="0.25">
      <c r="Z773" s="35"/>
    </row>
    <row r="774" spans="26:26" ht="15.75" customHeight="1" x14ac:dyDescent="0.25">
      <c r="Z774" s="35"/>
    </row>
  </sheetData>
  <sortState xmlns:xlrd2="http://schemas.microsoft.com/office/spreadsheetml/2017/richdata2" ref="A76:L95">
    <sortCondition ref="C76:C95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40"/>
  <sheetViews>
    <sheetView workbookViewId="0">
      <pane ySplit="1" topLeftCell="A34" activePane="bottomLeft" state="frozen"/>
      <selection pane="bottomLeft" activeCell="A43" sqref="A43:XFD105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61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125" customWidth="1"/>
    <col min="13" max="26" width="8.42578125" customWidth="1"/>
  </cols>
  <sheetData>
    <row r="1" spans="1:12" ht="14.25" customHeight="1" x14ac:dyDescent="0.35">
      <c r="A1" s="71" t="s">
        <v>786</v>
      </c>
      <c r="B1" s="71" t="s">
        <v>761</v>
      </c>
      <c r="C1" s="71" t="s">
        <v>762</v>
      </c>
      <c r="D1" s="72" t="s">
        <v>763</v>
      </c>
      <c r="E1" s="156" t="s">
        <v>764</v>
      </c>
      <c r="F1" s="71" t="s">
        <v>765</v>
      </c>
      <c r="G1" s="71" t="s">
        <v>766</v>
      </c>
      <c r="H1" s="71" t="s">
        <v>767</v>
      </c>
      <c r="I1" s="71" t="s">
        <v>2</v>
      </c>
      <c r="J1" s="71" t="s">
        <v>5</v>
      </c>
      <c r="K1" s="154" t="s">
        <v>768</v>
      </c>
      <c r="L1" s="154" t="s">
        <v>769</v>
      </c>
    </row>
    <row r="2" spans="1:12" ht="14.25" customHeight="1" x14ac:dyDescent="0.35">
      <c r="A2" s="71" t="s">
        <v>786</v>
      </c>
      <c r="B2" s="42">
        <v>1</v>
      </c>
      <c r="C2" s="42" t="s">
        <v>989</v>
      </c>
      <c r="D2" s="68"/>
      <c r="E2" s="157">
        <v>31</v>
      </c>
      <c r="F2" s="13" t="str">
        <f>+VLOOKUP(E2,Participants!$A$1:$F$798,2,FALSE)</f>
        <v>Jacob Feigel</v>
      </c>
      <c r="G2" s="13" t="str">
        <f>+VLOOKUP(E2,Participants!$A$1:$F$798,4,FALSE)</f>
        <v>BFS</v>
      </c>
      <c r="H2" s="13" t="str">
        <f>+VLOOKUP(E2,Participants!$A$1:$F$798,5,FALSE)</f>
        <v>M</v>
      </c>
      <c r="I2" s="13">
        <f>+VLOOKUP(E2,Participants!$A$1:$F$798,3,FALSE)</f>
        <v>6</v>
      </c>
      <c r="J2" s="13" t="str">
        <f>+VLOOKUP(E2,Participants!$A$1:$G$798,7,FALSE)</f>
        <v>JV BOYS</v>
      </c>
      <c r="K2" s="66">
        <v>1</v>
      </c>
      <c r="L2" s="66">
        <v>10</v>
      </c>
    </row>
    <row r="3" spans="1:12" ht="14.25" customHeight="1" x14ac:dyDescent="0.35">
      <c r="A3" s="71" t="s">
        <v>786</v>
      </c>
      <c r="B3" s="42">
        <v>1</v>
      </c>
      <c r="C3" s="42" t="s">
        <v>992</v>
      </c>
      <c r="D3" s="68"/>
      <c r="E3" s="157">
        <v>366</v>
      </c>
      <c r="F3" s="13" t="str">
        <f>+VLOOKUP(E3,Participants!$A$1:$F$798,2,FALSE)</f>
        <v>John Austin</v>
      </c>
      <c r="G3" s="13" t="str">
        <f>+VLOOKUP(E3,Participants!$A$1:$F$798,4,FALSE)</f>
        <v>AAP</v>
      </c>
      <c r="H3" s="13" t="str">
        <f>+VLOOKUP(E3,Participants!$A$1:$F$798,5,FALSE)</f>
        <v>M</v>
      </c>
      <c r="I3" s="13">
        <f>+VLOOKUP(E3,Participants!$A$1:$F$798,3,FALSE)</f>
        <v>6</v>
      </c>
      <c r="J3" s="13" t="str">
        <f>+VLOOKUP(E3,Participants!$A$1:$G$798,7,FALSE)</f>
        <v>JV BOYS</v>
      </c>
      <c r="K3" s="66">
        <f>K2+1</f>
        <v>2</v>
      </c>
      <c r="L3" s="66">
        <v>8</v>
      </c>
    </row>
    <row r="4" spans="1:12" ht="14.25" customHeight="1" x14ac:dyDescent="0.35">
      <c r="A4" s="71" t="s">
        <v>786</v>
      </c>
      <c r="B4" s="42">
        <v>1</v>
      </c>
      <c r="C4" s="42" t="s">
        <v>993</v>
      </c>
      <c r="D4" s="68"/>
      <c r="E4" s="157">
        <v>1414</v>
      </c>
      <c r="F4" s="13" t="str">
        <f>+VLOOKUP(E4,Participants!$A$1:$F$798,2,FALSE)</f>
        <v>Dominic Gauntner</v>
      </c>
      <c r="G4" s="13" t="str">
        <f>+VLOOKUP(E4,Participants!$A$1:$F$798,4,FALSE)</f>
        <v>SJS</v>
      </c>
      <c r="H4" s="13" t="str">
        <f>+VLOOKUP(E4,Participants!$A$1:$F$798,5,FALSE)</f>
        <v>M</v>
      </c>
      <c r="I4" s="13">
        <f>+VLOOKUP(E4,Participants!$A$1:$F$798,3,FALSE)</f>
        <v>6</v>
      </c>
      <c r="J4" s="13" t="str">
        <f>+VLOOKUP(E4,Participants!$A$1:$G$798,7,FALSE)</f>
        <v>JV BOYS</v>
      </c>
      <c r="K4" s="66">
        <f t="shared" ref="K4:K11" si="0">K3+1</f>
        <v>3</v>
      </c>
      <c r="L4" s="66">
        <v>6</v>
      </c>
    </row>
    <row r="5" spans="1:12" ht="14.25" customHeight="1" x14ac:dyDescent="0.35">
      <c r="A5" s="71" t="s">
        <v>786</v>
      </c>
      <c r="B5" s="40">
        <v>2</v>
      </c>
      <c r="C5" s="40" t="s">
        <v>994</v>
      </c>
      <c r="D5" s="63"/>
      <c r="E5" s="158">
        <v>35</v>
      </c>
      <c r="F5" s="41" t="str">
        <f>+VLOOKUP(E5,Participants!$A$1:$F$798,2,FALSE)</f>
        <v>Cole Miller</v>
      </c>
      <c r="G5" s="41" t="str">
        <f>+VLOOKUP(E5,Participants!$A$1:$F$798,4,FALSE)</f>
        <v>BFS</v>
      </c>
      <c r="H5" s="41" t="str">
        <f>+VLOOKUP(E5,Participants!$A$1:$F$798,5,FALSE)</f>
        <v>M</v>
      </c>
      <c r="I5" s="41">
        <f>+VLOOKUP(E5,Participants!$A$1:$F$798,3,FALSE)</f>
        <v>6</v>
      </c>
      <c r="J5" s="41" t="str">
        <f>+VLOOKUP(E5,Participants!$A$1:$G$798,7,FALSE)</f>
        <v>JV BOYS</v>
      </c>
      <c r="K5" s="66">
        <f t="shared" si="0"/>
        <v>4</v>
      </c>
      <c r="L5" s="61">
        <v>5</v>
      </c>
    </row>
    <row r="6" spans="1:12" ht="14.25" customHeight="1" x14ac:dyDescent="0.35">
      <c r="A6" s="71" t="s">
        <v>786</v>
      </c>
      <c r="B6" s="40">
        <v>2</v>
      </c>
      <c r="C6" s="40" t="s">
        <v>996</v>
      </c>
      <c r="D6" s="63"/>
      <c r="E6" s="158">
        <v>1804</v>
      </c>
      <c r="F6" s="41" t="str">
        <f>+VLOOKUP(E6,Participants!$A$1:$F$798,2,FALSE)</f>
        <v>William Bossard</v>
      </c>
      <c r="G6" s="41" t="str">
        <f>+VLOOKUP(E6,Participants!$A$1:$F$798,4,FALSE)</f>
        <v>SCT</v>
      </c>
      <c r="H6" s="41" t="str">
        <f>+VLOOKUP(E6,Participants!$A$1:$F$798,5,FALSE)</f>
        <v>M</v>
      </c>
      <c r="I6" s="41">
        <f>+VLOOKUP(E6,Participants!$A$1:$F$798,3,FALSE)</f>
        <v>6</v>
      </c>
      <c r="J6" s="41" t="str">
        <f>+VLOOKUP(E6,Participants!$A$1:$G$798,7,FALSE)</f>
        <v>JV BOYS</v>
      </c>
      <c r="K6" s="66">
        <f t="shared" si="0"/>
        <v>5</v>
      </c>
      <c r="L6" s="61">
        <v>4</v>
      </c>
    </row>
    <row r="7" spans="1:12" ht="14.25" customHeight="1" x14ac:dyDescent="0.35">
      <c r="A7" s="71" t="s">
        <v>786</v>
      </c>
      <c r="B7" s="40">
        <v>2</v>
      </c>
      <c r="C7" s="40" t="s">
        <v>997</v>
      </c>
      <c r="D7" s="63"/>
      <c r="E7" s="158">
        <v>30</v>
      </c>
      <c r="F7" s="41" t="str">
        <f>+VLOOKUP(E7,Participants!$A$1:$F$798,2,FALSE)</f>
        <v>Benjamin Buchanan</v>
      </c>
      <c r="G7" s="41" t="str">
        <f>+VLOOKUP(E7,Participants!$A$1:$F$798,4,FALSE)</f>
        <v>BFS</v>
      </c>
      <c r="H7" s="41" t="str">
        <f>+VLOOKUP(E7,Participants!$A$1:$F$798,5,FALSE)</f>
        <v>M</v>
      </c>
      <c r="I7" s="41">
        <f>+VLOOKUP(E7,Participants!$A$1:$F$798,3,FALSE)</f>
        <v>5</v>
      </c>
      <c r="J7" s="41" t="str">
        <f>+VLOOKUP(E7,Participants!$A$1:$G$798,7,FALSE)</f>
        <v>JV BOYS</v>
      </c>
      <c r="K7" s="66">
        <f t="shared" si="0"/>
        <v>6</v>
      </c>
      <c r="L7" s="61">
        <v>3</v>
      </c>
    </row>
    <row r="8" spans="1:12" ht="14.25" customHeight="1" x14ac:dyDescent="0.35">
      <c r="A8" s="71" t="s">
        <v>786</v>
      </c>
      <c r="B8" s="40">
        <v>2</v>
      </c>
      <c r="C8" s="40" t="s">
        <v>998</v>
      </c>
      <c r="D8" s="63"/>
      <c r="E8" s="158">
        <v>634</v>
      </c>
      <c r="F8" s="41" t="str">
        <f>+VLOOKUP(E8,Participants!$A$1:$F$798,2,FALSE)</f>
        <v>Raylan Senft</v>
      </c>
      <c r="G8" s="41" t="str">
        <f>+VLOOKUP(E8,Participants!$A$1:$F$798,4,FALSE)</f>
        <v>BCS</v>
      </c>
      <c r="H8" s="41" t="str">
        <f>+VLOOKUP(E8,Participants!$A$1:$F$798,5,FALSE)</f>
        <v>M</v>
      </c>
      <c r="I8" s="41">
        <f>+VLOOKUP(E8,Participants!$A$1:$F$798,3,FALSE)</f>
        <v>6</v>
      </c>
      <c r="J8" s="41" t="str">
        <f>+VLOOKUP(E8,Participants!$A$1:$G$798,7,FALSE)</f>
        <v>JV BOYS</v>
      </c>
      <c r="K8" s="66">
        <f t="shared" si="0"/>
        <v>7</v>
      </c>
      <c r="L8" s="61">
        <v>2</v>
      </c>
    </row>
    <row r="9" spans="1:12" ht="14.25" customHeight="1" x14ac:dyDescent="0.35">
      <c r="A9" s="71" t="s">
        <v>786</v>
      </c>
      <c r="B9" s="40">
        <v>2</v>
      </c>
      <c r="C9" s="40" t="s">
        <v>999</v>
      </c>
      <c r="D9" s="63"/>
      <c r="E9" s="158">
        <v>40</v>
      </c>
      <c r="F9" s="41" t="str">
        <f>+VLOOKUP(E9,Participants!$A$1:$F$798,2,FALSE)</f>
        <v>Theodore Schoedel</v>
      </c>
      <c r="G9" s="41" t="str">
        <f>+VLOOKUP(E9,Participants!$A$1:$F$798,4,FALSE)</f>
        <v>BFS</v>
      </c>
      <c r="H9" s="41" t="str">
        <f>+VLOOKUP(E9,Participants!$A$1:$F$798,5,FALSE)</f>
        <v>M</v>
      </c>
      <c r="I9" s="41">
        <f>+VLOOKUP(E9,Participants!$A$1:$F$798,3,FALSE)</f>
        <v>6</v>
      </c>
      <c r="J9" s="41" t="str">
        <f>+VLOOKUP(E9,Participants!$A$1:$G$798,7,FALSE)</f>
        <v>JV BOYS</v>
      </c>
      <c r="K9" s="66">
        <f t="shared" si="0"/>
        <v>8</v>
      </c>
      <c r="L9" s="61">
        <v>1</v>
      </c>
    </row>
    <row r="10" spans="1:12" ht="14.25" customHeight="1" x14ac:dyDescent="0.35">
      <c r="A10" s="71" t="s">
        <v>786</v>
      </c>
      <c r="B10" s="40">
        <v>2</v>
      </c>
      <c r="C10" s="40" t="s">
        <v>1004</v>
      </c>
      <c r="D10" s="63"/>
      <c r="E10" s="158">
        <v>1272</v>
      </c>
      <c r="F10" s="41" t="str">
        <f>+VLOOKUP(E10,Participants!$A$1:$F$798,2,FALSE)</f>
        <v>Cash Kozora</v>
      </c>
      <c r="G10" s="41" t="str">
        <f>+VLOOKUP(E10,Participants!$A$1:$F$798,4,FALSE)</f>
        <v>NCA</v>
      </c>
      <c r="H10" s="41" t="str">
        <f>+VLOOKUP(E10,Participants!$A$1:$F$798,5,FALSE)</f>
        <v>M</v>
      </c>
      <c r="I10" s="41">
        <f>+VLOOKUP(E10,Participants!$A$1:$F$798,3,FALSE)</f>
        <v>5</v>
      </c>
      <c r="J10" s="41" t="str">
        <f>+VLOOKUP(E10,Participants!$A$1:$G$798,7,FALSE)</f>
        <v>JV BOYS</v>
      </c>
      <c r="K10" s="66">
        <f t="shared" si="0"/>
        <v>9</v>
      </c>
      <c r="L10" s="61"/>
    </row>
    <row r="11" spans="1:12" ht="14.25" customHeight="1" x14ac:dyDescent="0.35">
      <c r="A11" s="71" t="s">
        <v>786</v>
      </c>
      <c r="B11" s="40">
        <v>2</v>
      </c>
      <c r="C11" s="40" t="s">
        <v>1006</v>
      </c>
      <c r="D11" s="63"/>
      <c r="E11" s="158">
        <v>635</v>
      </c>
      <c r="F11" s="41" t="str">
        <f>+VLOOKUP(E11,Participants!$A$1:$F$798,2,FALSE)</f>
        <v>Matthew Yeager</v>
      </c>
      <c r="G11" s="41" t="str">
        <f>+VLOOKUP(E11,Participants!$A$1:$F$798,4,FALSE)</f>
        <v>BCS</v>
      </c>
      <c r="H11" s="41" t="str">
        <f>+VLOOKUP(E11,Participants!$A$1:$F$798,5,FALSE)</f>
        <v>M</v>
      </c>
      <c r="I11" s="41">
        <f>+VLOOKUP(E11,Participants!$A$1:$F$798,3,FALSE)</f>
        <v>6</v>
      </c>
      <c r="J11" s="41" t="str">
        <f>+VLOOKUP(E11,Participants!$A$1:$G$798,7,FALSE)</f>
        <v>JV BOYS</v>
      </c>
      <c r="K11" s="66">
        <f t="shared" si="0"/>
        <v>10</v>
      </c>
      <c r="L11" s="61"/>
    </row>
    <row r="12" spans="1:12" ht="14.25" customHeight="1" x14ac:dyDescent="0.35">
      <c r="A12" s="71"/>
      <c r="B12" s="40"/>
      <c r="C12" s="40"/>
      <c r="D12" s="63"/>
      <c r="E12" s="158"/>
      <c r="F12" s="41"/>
      <c r="G12" s="41"/>
      <c r="H12" s="41"/>
      <c r="I12" s="41"/>
      <c r="J12" s="41"/>
      <c r="K12" s="61"/>
      <c r="L12" s="61"/>
    </row>
    <row r="13" spans="1:12" ht="14.25" customHeight="1" x14ac:dyDescent="0.35">
      <c r="A13" s="71" t="s">
        <v>786</v>
      </c>
      <c r="B13" s="42">
        <v>1</v>
      </c>
      <c r="C13" s="42" t="s">
        <v>981</v>
      </c>
      <c r="D13" s="68"/>
      <c r="E13" s="157">
        <v>44</v>
      </c>
      <c r="F13" s="13" t="str">
        <f>+VLOOKUP(E13,Participants!$A$1:$F$798,2,FALSE)</f>
        <v>Mirabella Davison</v>
      </c>
      <c r="G13" s="13" t="str">
        <f>+VLOOKUP(E13,Participants!$A$1:$F$798,4,FALSE)</f>
        <v>BFS</v>
      </c>
      <c r="H13" s="13" t="str">
        <f>+VLOOKUP(E13,Participants!$A$1:$F$798,5,FALSE)</f>
        <v>F</v>
      </c>
      <c r="I13" s="13">
        <f>+VLOOKUP(E13,Participants!$A$1:$F$798,3,FALSE)</f>
        <v>5</v>
      </c>
      <c r="J13" s="13" t="str">
        <f>+VLOOKUP(E13,Participants!$A$1:$G$798,7,FALSE)</f>
        <v>JV GIRLS</v>
      </c>
      <c r="K13" s="66">
        <v>1</v>
      </c>
      <c r="L13" s="66">
        <v>10</v>
      </c>
    </row>
    <row r="14" spans="1:12" ht="14.25" customHeight="1" x14ac:dyDescent="0.35">
      <c r="A14" s="71" t="s">
        <v>786</v>
      </c>
      <c r="B14" s="42">
        <v>1</v>
      </c>
      <c r="C14" s="42" t="s">
        <v>977</v>
      </c>
      <c r="D14" s="68"/>
      <c r="E14" s="158">
        <v>889</v>
      </c>
      <c r="F14" s="13" t="str">
        <f>+VLOOKUP(E14,Participants!$A$1:$F$798,2,FALSE)</f>
        <v>Regan Barry</v>
      </c>
      <c r="G14" s="13" t="str">
        <f>+VLOOKUP(E14,Participants!$A$1:$F$798,4,FALSE)</f>
        <v>GAA</v>
      </c>
      <c r="H14" s="13" t="str">
        <f>+VLOOKUP(E14,Participants!$A$1:$F$798,5,FALSE)</f>
        <v>F</v>
      </c>
      <c r="I14" s="13">
        <f>+VLOOKUP(E14,Participants!$A$1:$F$798,3,FALSE)</f>
        <v>5</v>
      </c>
      <c r="J14" s="13" t="str">
        <f>+VLOOKUP(E14,Participants!$A$1:$G$798,7,FALSE)</f>
        <v>JV GIRLS</v>
      </c>
      <c r="K14" s="66">
        <v>2</v>
      </c>
      <c r="L14" s="66">
        <v>8</v>
      </c>
    </row>
    <row r="15" spans="1:12" ht="14.25" customHeight="1" x14ac:dyDescent="0.35">
      <c r="A15" s="71" t="s">
        <v>786</v>
      </c>
      <c r="B15" s="42">
        <v>1</v>
      </c>
      <c r="C15" s="42" t="s">
        <v>983</v>
      </c>
      <c r="D15" s="68"/>
      <c r="E15" s="157">
        <v>890</v>
      </c>
      <c r="F15" s="13" t="str">
        <f>+VLOOKUP(E15,Participants!$A$1:$F$798,2,FALSE)</f>
        <v>Anna Cerchiaro</v>
      </c>
      <c r="G15" s="13" t="str">
        <f>+VLOOKUP(E15,Participants!$A$1:$F$798,4,FALSE)</f>
        <v>GAA</v>
      </c>
      <c r="H15" s="13" t="str">
        <f>+VLOOKUP(E15,Participants!$A$1:$F$798,5,FALSE)</f>
        <v>F</v>
      </c>
      <c r="I15" s="13">
        <f>+VLOOKUP(E15,Participants!$A$1:$F$798,3,FALSE)</f>
        <v>5</v>
      </c>
      <c r="J15" s="13" t="str">
        <f>+VLOOKUP(E15,Participants!$A$1:$G$798,7,FALSE)</f>
        <v>JV GIRLS</v>
      </c>
      <c r="K15" s="66">
        <v>3</v>
      </c>
      <c r="L15" s="66">
        <v>6</v>
      </c>
    </row>
    <row r="16" spans="1:12" ht="14.25" customHeight="1" x14ac:dyDescent="0.35">
      <c r="A16" s="71" t="s">
        <v>786</v>
      </c>
      <c r="B16" s="42">
        <v>1</v>
      </c>
      <c r="C16" s="42" t="s">
        <v>984</v>
      </c>
      <c r="D16" s="68"/>
      <c r="E16" s="157">
        <v>893</v>
      </c>
      <c r="F16" s="13" t="str">
        <f>+VLOOKUP(E16,Participants!$A$1:$F$798,2,FALSE)</f>
        <v>Julia Fuchs</v>
      </c>
      <c r="G16" s="13" t="str">
        <f>+VLOOKUP(E16,Participants!$A$1:$F$798,4,FALSE)</f>
        <v>GAA</v>
      </c>
      <c r="H16" s="13" t="str">
        <f>+VLOOKUP(E16,Participants!$A$1:$F$798,5,FALSE)</f>
        <v>F</v>
      </c>
      <c r="I16" s="13">
        <f>+VLOOKUP(E16,Participants!$A$1:$F$798,3,FALSE)</f>
        <v>6</v>
      </c>
      <c r="J16" s="13" t="str">
        <f>+VLOOKUP(E16,Participants!$A$1:$G$798,7,FALSE)</f>
        <v>JV GIRLS</v>
      </c>
      <c r="K16" s="66">
        <v>4</v>
      </c>
      <c r="L16" s="66">
        <v>5</v>
      </c>
    </row>
    <row r="17" spans="1:12" ht="14.25" customHeight="1" x14ac:dyDescent="0.35">
      <c r="A17" s="71"/>
      <c r="B17" s="42"/>
      <c r="C17" s="42"/>
      <c r="D17" s="68"/>
      <c r="E17" s="157"/>
      <c r="F17" s="13"/>
      <c r="G17" s="13"/>
      <c r="H17" s="13"/>
      <c r="I17" s="13"/>
      <c r="J17" s="13"/>
      <c r="K17" s="66"/>
      <c r="L17" s="66"/>
    </row>
    <row r="18" spans="1:12" ht="14.25" customHeight="1" x14ac:dyDescent="0.35">
      <c r="A18" s="71" t="s">
        <v>786</v>
      </c>
      <c r="B18" s="42">
        <v>1</v>
      </c>
      <c r="C18" s="42" t="s">
        <v>985</v>
      </c>
      <c r="D18" s="68"/>
      <c r="E18" s="157">
        <v>386</v>
      </c>
      <c r="F18" s="13" t="str">
        <f>+VLOOKUP(E18,Participants!$A$1:$F$798,2,FALSE)</f>
        <v>Andrew Deem</v>
      </c>
      <c r="G18" s="13" t="str">
        <f>+VLOOKUP(E18,Participants!$A$1:$F$798,4,FALSE)</f>
        <v>AAP</v>
      </c>
      <c r="H18" s="13" t="str">
        <f>+VLOOKUP(E18,Participants!$A$1:$F$798,5,FALSE)</f>
        <v>M</v>
      </c>
      <c r="I18" s="13">
        <f>+VLOOKUP(E18,Participants!$A$1:$F$798,3,FALSE)</f>
        <v>8</v>
      </c>
      <c r="J18" s="13" t="str">
        <f>+VLOOKUP(E18,Participants!$A$1:$G$798,7,FALSE)</f>
        <v>VARSITY BOYS</v>
      </c>
      <c r="K18" s="66">
        <v>1</v>
      </c>
      <c r="L18" s="66">
        <v>10</v>
      </c>
    </row>
    <row r="19" spans="1:12" ht="14.25" customHeight="1" x14ac:dyDescent="0.35">
      <c r="A19" s="71" t="s">
        <v>786</v>
      </c>
      <c r="B19" s="42">
        <v>1</v>
      </c>
      <c r="C19" s="42" t="s">
        <v>986</v>
      </c>
      <c r="D19" s="68"/>
      <c r="E19" s="157">
        <v>1312</v>
      </c>
      <c r="F19" s="13" t="str">
        <f>+VLOOKUP(E19,Participants!$A$1:$F$798,2,FALSE)</f>
        <v>Landon Bell</v>
      </c>
      <c r="G19" s="13" t="str">
        <f>+VLOOKUP(E19,Participants!$A$1:$F$798,4,FALSE)</f>
        <v>OLF</v>
      </c>
      <c r="H19" s="13" t="str">
        <f>+VLOOKUP(E19,Participants!$A$1:$F$798,5,FALSE)</f>
        <v>M</v>
      </c>
      <c r="I19" s="13">
        <f>+VLOOKUP(E19,Participants!$A$1:$F$798,3,FALSE)</f>
        <v>7</v>
      </c>
      <c r="J19" s="13" t="str">
        <f>+VLOOKUP(E19,Participants!$A$1:$G$798,7,FALSE)</f>
        <v>VARSITY BOYS</v>
      </c>
      <c r="K19" s="66">
        <v>2</v>
      </c>
      <c r="L19" s="66">
        <v>8</v>
      </c>
    </row>
    <row r="20" spans="1:12" ht="14.25" customHeight="1" x14ac:dyDescent="0.35">
      <c r="A20" s="71" t="s">
        <v>786</v>
      </c>
      <c r="B20" s="42">
        <v>1</v>
      </c>
      <c r="C20" s="42" t="s">
        <v>987</v>
      </c>
      <c r="D20" s="68"/>
      <c r="E20" s="157">
        <v>1530</v>
      </c>
      <c r="F20" s="13" t="str">
        <f>+VLOOKUP(E20,Participants!$A$1:$F$798,2,FALSE)</f>
        <v>Isaac Vangura</v>
      </c>
      <c r="G20" s="13" t="str">
        <f>+VLOOKUP(E20,Participants!$A$1:$F$798,4,FALSE)</f>
        <v>SKS</v>
      </c>
      <c r="H20" s="13" t="str">
        <f>+VLOOKUP(E20,Participants!$A$1:$F$798,5,FALSE)</f>
        <v>M</v>
      </c>
      <c r="I20" s="13">
        <f>+VLOOKUP(E20,Participants!$A$1:$F$798,3,FALSE)</f>
        <v>7</v>
      </c>
      <c r="J20" s="13" t="str">
        <f>+VLOOKUP(E20,Participants!$A$1:$G$798,7,FALSE)</f>
        <v>VARSITY BOYS</v>
      </c>
      <c r="K20" s="66">
        <v>3</v>
      </c>
      <c r="L20" s="66">
        <v>6</v>
      </c>
    </row>
    <row r="21" spans="1:12" ht="14.25" customHeight="1" x14ac:dyDescent="0.35">
      <c r="A21" s="71" t="s">
        <v>786</v>
      </c>
      <c r="B21" s="42">
        <v>1</v>
      </c>
      <c r="C21" s="42" t="s">
        <v>988</v>
      </c>
      <c r="D21" s="68"/>
      <c r="E21" s="157">
        <v>382</v>
      </c>
      <c r="F21" s="13" t="str">
        <f>+VLOOKUP(E21,Participants!$A$1:$F$798,2,FALSE)</f>
        <v>Max Predis</v>
      </c>
      <c r="G21" s="13" t="str">
        <f>+VLOOKUP(E21,Participants!$A$1:$F$798,4,FALSE)</f>
        <v>AAP</v>
      </c>
      <c r="H21" s="13" t="str">
        <f>+VLOOKUP(E21,Participants!$A$1:$F$798,5,FALSE)</f>
        <v>M</v>
      </c>
      <c r="I21" s="13">
        <f>+VLOOKUP(E21,Participants!$A$1:$F$798,3,FALSE)</f>
        <v>7</v>
      </c>
      <c r="J21" s="13" t="str">
        <f>+VLOOKUP(E21,Participants!$A$1:$G$798,7,FALSE)</f>
        <v>VARSITY BOYS</v>
      </c>
      <c r="K21" s="66">
        <v>4</v>
      </c>
      <c r="L21" s="66">
        <v>5</v>
      </c>
    </row>
    <row r="22" spans="1:12" ht="14.25" customHeight="1" x14ac:dyDescent="0.35">
      <c r="A22" s="71" t="s">
        <v>786</v>
      </c>
      <c r="B22" s="42">
        <v>1</v>
      </c>
      <c r="C22" s="42" t="s">
        <v>990</v>
      </c>
      <c r="D22" s="68"/>
      <c r="E22" s="157">
        <v>59</v>
      </c>
      <c r="F22" s="13" t="str">
        <f>+VLOOKUP(E22,Participants!$A$1:$F$798,2,FALSE)</f>
        <v>Mason Moritz</v>
      </c>
      <c r="G22" s="13" t="str">
        <f>+VLOOKUP(E22,Participants!$A$1:$F$798,4,FALSE)</f>
        <v>BFS</v>
      </c>
      <c r="H22" s="13" t="str">
        <f>+VLOOKUP(E22,Participants!$A$1:$F$798,5,FALSE)</f>
        <v>M</v>
      </c>
      <c r="I22" s="13">
        <f>+VLOOKUP(E22,Participants!$A$1:$F$798,3,FALSE)</f>
        <v>7</v>
      </c>
      <c r="J22" s="13" t="str">
        <f>+VLOOKUP(E22,Participants!$A$1:$G$798,7,FALSE)</f>
        <v>VARSITY BOYS</v>
      </c>
      <c r="K22" s="66">
        <v>5</v>
      </c>
      <c r="L22" s="66">
        <v>4</v>
      </c>
    </row>
    <row r="23" spans="1:12" ht="14.25" customHeight="1" x14ac:dyDescent="0.35">
      <c r="A23" s="71" t="s">
        <v>786</v>
      </c>
      <c r="B23" s="42">
        <v>1</v>
      </c>
      <c r="C23" s="42" t="s">
        <v>991</v>
      </c>
      <c r="D23" s="68"/>
      <c r="E23" s="157">
        <v>906</v>
      </c>
      <c r="F23" s="13" t="str">
        <f>+VLOOKUP(E23,Participants!$A$1:$F$798,2,FALSE)</f>
        <v>Dylan Ford</v>
      </c>
      <c r="G23" s="13" t="str">
        <f>+VLOOKUP(E23,Participants!$A$1:$F$798,4,FALSE)</f>
        <v>GAA</v>
      </c>
      <c r="H23" s="13" t="str">
        <f>+VLOOKUP(E23,Participants!$A$1:$F$798,5,FALSE)</f>
        <v>M</v>
      </c>
      <c r="I23" s="13">
        <f>+VLOOKUP(E23,Participants!$A$1:$F$798,3,FALSE)</f>
        <v>8</v>
      </c>
      <c r="J23" s="13" t="str">
        <f>+VLOOKUP(E23,Participants!$A$1:$G$798,7,FALSE)</f>
        <v>VARSITY BOYS</v>
      </c>
      <c r="K23" s="66">
        <v>6</v>
      </c>
      <c r="L23" s="66">
        <v>3</v>
      </c>
    </row>
    <row r="24" spans="1:12" ht="14.25" customHeight="1" x14ac:dyDescent="0.35">
      <c r="A24" s="71" t="s">
        <v>786</v>
      </c>
      <c r="B24" s="40">
        <v>2</v>
      </c>
      <c r="C24" s="40" t="s">
        <v>995</v>
      </c>
      <c r="D24" s="63"/>
      <c r="E24" s="158">
        <v>1418</v>
      </c>
      <c r="F24" s="41" t="str">
        <f>+VLOOKUP(E24,Participants!$A$1:$F$798,2,FALSE)</f>
        <v>Derek Daniel</v>
      </c>
      <c r="G24" s="41" t="str">
        <f>+VLOOKUP(E24,Participants!$A$1:$F$798,4,FALSE)</f>
        <v>SJS</v>
      </c>
      <c r="H24" s="41" t="str">
        <f>+VLOOKUP(E24,Participants!$A$1:$F$798,5,FALSE)</f>
        <v>M</v>
      </c>
      <c r="I24" s="41">
        <f>+VLOOKUP(E24,Participants!$A$1:$F$798,3,FALSE)</f>
        <v>8</v>
      </c>
      <c r="J24" s="41" t="str">
        <f>+VLOOKUP(E24,Participants!$A$1:$G$798,7,FALSE)</f>
        <v>VARSITY BOYS</v>
      </c>
      <c r="K24" s="66">
        <v>7</v>
      </c>
      <c r="L24" s="61">
        <v>2</v>
      </c>
    </row>
    <row r="25" spans="1:12" ht="14.25" customHeight="1" x14ac:dyDescent="0.35">
      <c r="A25" s="71" t="s">
        <v>786</v>
      </c>
      <c r="B25" s="40">
        <v>2</v>
      </c>
      <c r="C25" s="40" t="s">
        <v>1000</v>
      </c>
      <c r="D25" s="63"/>
      <c r="E25" s="158">
        <v>57</v>
      </c>
      <c r="F25" s="41" t="str">
        <f>+VLOOKUP(E25,Participants!$A$1:$F$798,2,FALSE)</f>
        <v>Charlie Martin</v>
      </c>
      <c r="G25" s="41" t="str">
        <f>+VLOOKUP(E25,Participants!$A$1:$F$798,4,FALSE)</f>
        <v>BFS</v>
      </c>
      <c r="H25" s="41" t="str">
        <f>+VLOOKUP(E25,Participants!$A$1:$F$798,5,FALSE)</f>
        <v>M</v>
      </c>
      <c r="I25" s="41">
        <f>+VLOOKUP(E25,Participants!$A$1:$F$798,3,FALSE)</f>
        <v>7</v>
      </c>
      <c r="J25" s="41" t="str">
        <f>+VLOOKUP(E25,Participants!$A$1:$G$798,7,FALSE)</f>
        <v>VARSITY BOYS</v>
      </c>
      <c r="K25" s="66">
        <v>8</v>
      </c>
      <c r="L25" s="61">
        <v>1</v>
      </c>
    </row>
    <row r="26" spans="1:12" ht="14.25" customHeight="1" x14ac:dyDescent="0.35">
      <c r="A26" s="71" t="s">
        <v>786</v>
      </c>
      <c r="B26" s="40">
        <v>2</v>
      </c>
      <c r="C26" s="40" t="s">
        <v>1001</v>
      </c>
      <c r="D26" s="63"/>
      <c r="E26" s="158">
        <v>58</v>
      </c>
      <c r="F26" s="41" t="str">
        <f>+VLOOKUP(E26,Participants!$A$1:$F$798,2,FALSE)</f>
        <v>Victor Montes</v>
      </c>
      <c r="G26" s="41" t="str">
        <f>+VLOOKUP(E26,Participants!$A$1:$F$798,4,FALSE)</f>
        <v>BFS</v>
      </c>
      <c r="H26" s="41" t="str">
        <f>+VLOOKUP(E26,Participants!$A$1:$F$798,5,FALSE)</f>
        <v>M</v>
      </c>
      <c r="I26" s="41">
        <f>+VLOOKUP(E26,Participants!$A$1:$F$798,3,FALSE)</f>
        <v>7</v>
      </c>
      <c r="J26" s="41" t="str">
        <f>+VLOOKUP(E26,Participants!$A$1:$G$798,7,FALSE)</f>
        <v>VARSITY BOYS</v>
      </c>
      <c r="K26" s="66">
        <v>9</v>
      </c>
      <c r="L26" s="61"/>
    </row>
    <row r="27" spans="1:12" ht="14.25" customHeight="1" x14ac:dyDescent="0.35">
      <c r="A27" s="71" t="s">
        <v>786</v>
      </c>
      <c r="B27" s="40">
        <v>2</v>
      </c>
      <c r="C27" s="40" t="s">
        <v>1002</v>
      </c>
      <c r="D27" s="63"/>
      <c r="E27" s="158">
        <v>960</v>
      </c>
      <c r="F27" s="41" t="str">
        <f>+VLOOKUP(E27,Participants!$A$1:$F$798,2,FALSE)</f>
        <v>WILLIE MAHONY</v>
      </c>
      <c r="G27" s="41" t="str">
        <f>+VLOOKUP(E27,Participants!$A$1:$F$798,4,FALSE)</f>
        <v>HCA</v>
      </c>
      <c r="H27" s="41" t="str">
        <f>+VLOOKUP(E27,Participants!$A$1:$F$798,5,FALSE)</f>
        <v>M</v>
      </c>
      <c r="I27" s="41">
        <f>+VLOOKUP(E27,Participants!$A$1:$F$798,3,FALSE)</f>
        <v>8</v>
      </c>
      <c r="J27" s="41" t="str">
        <f>+VLOOKUP(E27,Participants!$A$1:$G$798,7,FALSE)</f>
        <v>VARSITY BOYS</v>
      </c>
      <c r="K27" s="66">
        <v>10</v>
      </c>
      <c r="L27" s="61"/>
    </row>
    <row r="28" spans="1:12" ht="14.25" customHeight="1" x14ac:dyDescent="0.35">
      <c r="A28" s="71" t="s">
        <v>786</v>
      </c>
      <c r="B28" s="40">
        <v>2</v>
      </c>
      <c r="C28" s="40" t="s">
        <v>1003</v>
      </c>
      <c r="D28" s="63"/>
      <c r="E28" s="158">
        <v>902</v>
      </c>
      <c r="F28" s="41" t="str">
        <f>+VLOOKUP(E28,Participants!$A$1:$F$798,2,FALSE)</f>
        <v>Gavin Lenigan</v>
      </c>
      <c r="G28" s="41" t="str">
        <f>+VLOOKUP(E28,Participants!$A$1:$F$798,4,FALSE)</f>
        <v>GAA</v>
      </c>
      <c r="H28" s="41" t="str">
        <f>+VLOOKUP(E28,Participants!$A$1:$F$798,5,FALSE)</f>
        <v>M</v>
      </c>
      <c r="I28" s="41">
        <f>+VLOOKUP(E28,Participants!$A$1:$F$798,3,FALSE)</f>
        <v>7</v>
      </c>
      <c r="J28" s="41" t="str">
        <f>+VLOOKUP(E28,Participants!$A$1:$G$798,7,FALSE)</f>
        <v>VARSITY BOYS</v>
      </c>
      <c r="K28" s="66">
        <v>11</v>
      </c>
      <c r="L28" s="61"/>
    </row>
    <row r="29" spans="1:12" ht="14.25" customHeight="1" x14ac:dyDescent="0.35">
      <c r="A29" s="73" t="s">
        <v>786</v>
      </c>
      <c r="B29" s="40">
        <v>2</v>
      </c>
      <c r="C29" s="40" t="s">
        <v>1005</v>
      </c>
      <c r="D29" s="63"/>
      <c r="E29" s="158">
        <v>899</v>
      </c>
      <c r="F29" s="41" t="str">
        <f>+VLOOKUP(E29,Participants!$A$1:$F$798,2,FALSE)</f>
        <v>Travis Anglum</v>
      </c>
      <c r="G29" s="41" t="str">
        <f>+VLOOKUP(E29,Participants!$A$1:$F$798,4,FALSE)</f>
        <v>GAA</v>
      </c>
      <c r="H29" s="41" t="str">
        <f>+VLOOKUP(E29,Participants!$A$1:$F$798,5,FALSE)</f>
        <v>M</v>
      </c>
      <c r="I29" s="41">
        <f>+VLOOKUP(E29,Participants!$A$1:$F$798,3,FALSE)</f>
        <v>7</v>
      </c>
      <c r="J29" s="41" t="str">
        <f>+VLOOKUP(E29,Participants!$A$1:$G$798,7,FALSE)</f>
        <v>VARSITY BOYS</v>
      </c>
      <c r="K29" s="66">
        <v>12</v>
      </c>
      <c r="L29" s="61"/>
    </row>
    <row r="30" spans="1:12" ht="14.25" customHeight="1" x14ac:dyDescent="0.35">
      <c r="A30" s="73"/>
      <c r="B30" s="40"/>
      <c r="C30" s="40"/>
      <c r="D30" s="63"/>
      <c r="E30" s="158"/>
      <c r="F30" s="41"/>
      <c r="G30" s="41"/>
      <c r="H30" s="41"/>
      <c r="I30" s="41"/>
      <c r="J30" s="41"/>
      <c r="K30" s="61"/>
      <c r="L30" s="61"/>
    </row>
    <row r="31" spans="1:12" ht="14.25" customHeight="1" x14ac:dyDescent="0.35">
      <c r="A31" s="73" t="s">
        <v>786</v>
      </c>
      <c r="B31" s="42">
        <v>1</v>
      </c>
      <c r="C31" s="42" t="s">
        <v>970</v>
      </c>
      <c r="D31" s="68"/>
      <c r="E31" s="157">
        <v>86</v>
      </c>
      <c r="F31" s="13" t="str">
        <f>+VLOOKUP(E31,Participants!$A$1:$F$798,2,FALSE)</f>
        <v>Ella Schweikert</v>
      </c>
      <c r="G31" s="13" t="str">
        <f>+VLOOKUP(E31,Participants!$A$1:$F$798,4,FALSE)</f>
        <v>BFS</v>
      </c>
      <c r="H31" s="13" t="str">
        <f>+VLOOKUP(E31,Participants!$A$1:$F$798,5,FALSE)</f>
        <v>F</v>
      </c>
      <c r="I31" s="13">
        <f>+VLOOKUP(E31,Participants!$A$1:$F$798,3,FALSE)</f>
        <v>7</v>
      </c>
      <c r="J31" s="13" t="str">
        <f>+VLOOKUP(E31,Participants!$A$1:$G$798,7,FALSE)</f>
        <v>VARSITY GIRLS</v>
      </c>
      <c r="K31" s="66">
        <v>1</v>
      </c>
      <c r="L31" s="66">
        <v>10</v>
      </c>
    </row>
    <row r="32" spans="1:12" ht="14.25" customHeight="1" x14ac:dyDescent="0.35">
      <c r="A32" s="73" t="s">
        <v>786</v>
      </c>
      <c r="B32" s="42">
        <v>1</v>
      </c>
      <c r="C32" s="42" t="s">
        <v>971</v>
      </c>
      <c r="D32" s="68"/>
      <c r="E32" s="157">
        <v>923</v>
      </c>
      <c r="F32" s="13" t="str">
        <f>+VLOOKUP(E32,Participants!$A$1:$F$798,2,FALSE)</f>
        <v>Macie Trombetta</v>
      </c>
      <c r="G32" s="13" t="str">
        <f>+VLOOKUP(E32,Participants!$A$1:$F$798,4,FALSE)</f>
        <v>GAA</v>
      </c>
      <c r="H32" s="13" t="str">
        <f>+VLOOKUP(E32,Participants!$A$1:$F$798,5,FALSE)</f>
        <v>F</v>
      </c>
      <c r="I32" s="13">
        <f>+VLOOKUP(E32,Participants!$A$1:$F$798,3,FALSE)</f>
        <v>8</v>
      </c>
      <c r="J32" s="13" t="str">
        <f>+VLOOKUP(E32,Participants!$A$1:$G$798,7,FALSE)</f>
        <v>VARSITY GIRLS</v>
      </c>
      <c r="K32" s="66">
        <v>2</v>
      </c>
      <c r="L32" s="66">
        <v>8</v>
      </c>
    </row>
    <row r="33" spans="1:26" ht="14.25" customHeight="1" x14ac:dyDescent="0.35">
      <c r="A33" s="73" t="s">
        <v>786</v>
      </c>
      <c r="B33" s="42">
        <v>1</v>
      </c>
      <c r="C33" s="42" t="s">
        <v>972</v>
      </c>
      <c r="D33" s="68"/>
      <c r="E33" s="157">
        <v>81</v>
      </c>
      <c r="F33" s="13" t="str">
        <f>+VLOOKUP(E33,Participants!$A$1:$F$798,2,FALSE)</f>
        <v>Lexie Miller</v>
      </c>
      <c r="G33" s="13" t="str">
        <f>+VLOOKUP(E33,Participants!$A$1:$F$798,4,FALSE)</f>
        <v>BFS</v>
      </c>
      <c r="H33" s="13" t="str">
        <f>+VLOOKUP(E33,Participants!$A$1:$F$798,5,FALSE)</f>
        <v>F</v>
      </c>
      <c r="I33" s="13">
        <f>+VLOOKUP(E33,Participants!$A$1:$F$798,3,FALSE)</f>
        <v>7</v>
      </c>
      <c r="J33" s="13" t="str">
        <f>+VLOOKUP(E33,Participants!$A$1:$G$798,7,FALSE)</f>
        <v>VARSITY GIRLS</v>
      </c>
      <c r="K33" s="66">
        <v>3</v>
      </c>
      <c r="L33" s="66">
        <v>6</v>
      </c>
    </row>
    <row r="34" spans="1:26" ht="14.25" customHeight="1" x14ac:dyDescent="0.35">
      <c r="A34" s="73" t="s">
        <v>786</v>
      </c>
      <c r="B34" s="42">
        <v>1</v>
      </c>
      <c r="C34" s="42" t="s">
        <v>973</v>
      </c>
      <c r="D34" s="68"/>
      <c r="E34" s="157">
        <v>975</v>
      </c>
      <c r="F34" s="13" t="str">
        <f>+VLOOKUP(E34,Participants!$A$1:$F$798,2,FALSE)</f>
        <v>KEALLY ZICKEFOOSE</v>
      </c>
      <c r="G34" s="13" t="str">
        <f>+VLOOKUP(E34,Participants!$A$1:$F$798,4,FALSE)</f>
        <v>HCA</v>
      </c>
      <c r="H34" s="13" t="str">
        <f>+VLOOKUP(E34,Participants!$A$1:$F$798,5,FALSE)</f>
        <v>F</v>
      </c>
      <c r="I34" s="13">
        <f>+VLOOKUP(E34,Participants!$A$1:$F$798,3,FALSE)</f>
        <v>8</v>
      </c>
      <c r="J34" s="13" t="str">
        <f>+VLOOKUP(E34,Participants!$A$1:$G$798,7,FALSE)</f>
        <v>VARSITY GIRLS</v>
      </c>
      <c r="K34" s="66">
        <v>4</v>
      </c>
      <c r="L34" s="66">
        <v>5</v>
      </c>
    </row>
    <row r="35" spans="1:26" ht="14.25" customHeight="1" x14ac:dyDescent="0.35">
      <c r="A35" s="73" t="s">
        <v>786</v>
      </c>
      <c r="B35" s="42">
        <v>1</v>
      </c>
      <c r="C35" s="42" t="s">
        <v>974</v>
      </c>
      <c r="D35" s="68"/>
      <c r="E35" s="157">
        <v>1315</v>
      </c>
      <c r="F35" s="13" t="str">
        <f>+VLOOKUP(E35,Participants!$A$1:$F$798,2,FALSE)</f>
        <v>DiIanna DelTondo</v>
      </c>
      <c r="G35" s="13" t="str">
        <f>+VLOOKUP(E35,Participants!$A$1:$F$798,4,FALSE)</f>
        <v>OLF</v>
      </c>
      <c r="H35" s="13" t="str">
        <f>+VLOOKUP(E35,Participants!$A$1:$F$798,5,FALSE)</f>
        <v>F</v>
      </c>
      <c r="I35" s="13">
        <f>+VLOOKUP(E35,Participants!$A$1:$F$798,3,FALSE)</f>
        <v>7</v>
      </c>
      <c r="J35" s="13" t="str">
        <f>+VLOOKUP(E35,Participants!$A$1:$G$798,7,FALSE)</f>
        <v>VARSITY GIRLS</v>
      </c>
      <c r="K35" s="66">
        <v>5</v>
      </c>
      <c r="L35" s="66">
        <v>4</v>
      </c>
    </row>
    <row r="36" spans="1:26" ht="14.25" customHeight="1" x14ac:dyDescent="0.35">
      <c r="A36" s="73" t="s">
        <v>786</v>
      </c>
      <c r="B36" s="42">
        <v>1</v>
      </c>
      <c r="C36" s="42" t="s">
        <v>975</v>
      </c>
      <c r="D36" s="68"/>
      <c r="E36" s="158">
        <v>914</v>
      </c>
      <c r="F36" s="13" t="str">
        <f>+VLOOKUP(E36,Participants!$A$1:$F$798,2,FALSE)</f>
        <v>Eve Reinheimer</v>
      </c>
      <c r="G36" s="13" t="str">
        <f>+VLOOKUP(E36,Participants!$A$1:$F$798,4,FALSE)</f>
        <v>GAA</v>
      </c>
      <c r="H36" s="13" t="str">
        <f>+VLOOKUP(E36,Participants!$A$1:$F$798,5,FALSE)</f>
        <v>F</v>
      </c>
      <c r="I36" s="13">
        <f>+VLOOKUP(E36,Participants!$A$1:$F$798,3,FALSE)</f>
        <v>7</v>
      </c>
      <c r="J36" s="13" t="str">
        <f>+VLOOKUP(E36,Participants!$A$1:$G$798,7,FALSE)</f>
        <v>VARSITY GIRLS</v>
      </c>
      <c r="K36" s="66">
        <v>6</v>
      </c>
      <c r="L36" s="66">
        <v>3</v>
      </c>
    </row>
    <row r="37" spans="1:26" ht="14.25" customHeight="1" x14ac:dyDescent="0.35">
      <c r="A37" s="73" t="s">
        <v>786</v>
      </c>
      <c r="B37" s="42">
        <v>1</v>
      </c>
      <c r="C37" s="42" t="s">
        <v>976</v>
      </c>
      <c r="D37" s="68"/>
      <c r="E37" s="158">
        <v>80</v>
      </c>
      <c r="F37" s="13" t="str">
        <f>+VLOOKUP(E37,Participants!$A$1:$F$798,2,FALSE)</f>
        <v>Katie Miller</v>
      </c>
      <c r="G37" s="13" t="str">
        <f>+VLOOKUP(E37,Participants!$A$1:$F$798,4,FALSE)</f>
        <v>BFS</v>
      </c>
      <c r="H37" s="13" t="str">
        <f>+VLOOKUP(E37,Participants!$A$1:$F$798,5,FALSE)</f>
        <v>F</v>
      </c>
      <c r="I37" s="13">
        <f>+VLOOKUP(E37,Participants!$A$1:$F$798,3,FALSE)</f>
        <v>8</v>
      </c>
      <c r="J37" s="13" t="str">
        <f>+VLOOKUP(E37,Participants!$A$1:$G$798,7,FALSE)</f>
        <v>VARSITY GIRLS</v>
      </c>
      <c r="K37" s="66">
        <v>7</v>
      </c>
      <c r="L37" s="66">
        <v>2</v>
      </c>
    </row>
    <row r="38" spans="1:26" ht="14.25" customHeight="1" x14ac:dyDescent="0.35">
      <c r="A38" s="73" t="s">
        <v>786</v>
      </c>
      <c r="B38" s="42">
        <v>1</v>
      </c>
      <c r="C38" s="42" t="s">
        <v>978</v>
      </c>
      <c r="D38" s="68"/>
      <c r="E38" s="158">
        <v>642</v>
      </c>
      <c r="F38" s="13" t="str">
        <f>+VLOOKUP(E38,Participants!$A$1:$F$798,2,FALSE)</f>
        <v>Isabella Krahe</v>
      </c>
      <c r="G38" s="13" t="str">
        <f>+VLOOKUP(E38,Participants!$A$1:$F$798,4,FALSE)</f>
        <v>BCS</v>
      </c>
      <c r="H38" s="13" t="str">
        <f>+VLOOKUP(E38,Participants!$A$1:$F$798,5,FALSE)</f>
        <v>F</v>
      </c>
      <c r="I38" s="13">
        <f>+VLOOKUP(E38,Participants!$A$1:$F$798,3,FALSE)</f>
        <v>7</v>
      </c>
      <c r="J38" s="13" t="str">
        <f>+VLOOKUP(E38,Participants!$A$1:$G$798,7,FALSE)</f>
        <v>VARSITY GIRLS</v>
      </c>
      <c r="K38" s="66">
        <v>8</v>
      </c>
      <c r="L38" s="66">
        <v>1</v>
      </c>
    </row>
    <row r="39" spans="1:26" ht="14.25" customHeight="1" x14ac:dyDescent="0.35">
      <c r="A39" s="73" t="s">
        <v>786</v>
      </c>
      <c r="B39" s="42">
        <v>1</v>
      </c>
      <c r="C39" s="42" t="s">
        <v>980</v>
      </c>
      <c r="D39" s="68"/>
      <c r="E39" s="157">
        <v>72</v>
      </c>
      <c r="F39" s="13" t="str">
        <f>+VLOOKUP(E39,Participants!$A$1:$F$798,2,FALSE)</f>
        <v>Katelyn Jacobs</v>
      </c>
      <c r="G39" s="13" t="str">
        <f>+VLOOKUP(E39,Participants!$A$1:$F$798,4,FALSE)</f>
        <v>BFS</v>
      </c>
      <c r="H39" s="13" t="str">
        <f>+VLOOKUP(E39,Participants!$A$1:$F$798,5,FALSE)</f>
        <v>F</v>
      </c>
      <c r="I39" s="13">
        <f>+VLOOKUP(E39,Participants!$A$1:$F$798,3,FALSE)</f>
        <v>7</v>
      </c>
      <c r="J39" s="13" t="str">
        <f>+VLOOKUP(E39,Participants!$A$1:$G$798,7,FALSE)</f>
        <v>VARSITY GIRLS</v>
      </c>
      <c r="K39" s="66">
        <v>9</v>
      </c>
      <c r="L39" s="66"/>
    </row>
    <row r="40" spans="1:26" ht="14.25" customHeight="1" x14ac:dyDescent="0.35">
      <c r="A40" s="73" t="s">
        <v>786</v>
      </c>
      <c r="B40" s="42">
        <v>1</v>
      </c>
      <c r="C40" s="42" t="s">
        <v>979</v>
      </c>
      <c r="D40" s="68"/>
      <c r="E40" s="157">
        <v>969</v>
      </c>
      <c r="F40" s="13" t="str">
        <f>+VLOOKUP(E40,Participants!$A$1:$F$798,2,FALSE)</f>
        <v>ABBY DIAMOND</v>
      </c>
      <c r="G40" s="13" t="str">
        <f>+VLOOKUP(E40,Participants!$A$1:$F$798,4,FALSE)</f>
        <v>HCA</v>
      </c>
      <c r="H40" s="13" t="str">
        <f>+VLOOKUP(E40,Participants!$A$1:$F$798,5,FALSE)</f>
        <v>F</v>
      </c>
      <c r="I40" s="13">
        <f>+VLOOKUP(E40,Participants!$A$1:$F$798,3,FALSE)</f>
        <v>8</v>
      </c>
      <c r="J40" s="13" t="str">
        <f>+VLOOKUP(E40,Participants!$A$1:$G$798,7,FALSE)</f>
        <v>VARSITY GIRLS</v>
      </c>
      <c r="K40" s="66">
        <v>10</v>
      </c>
      <c r="L40" s="66"/>
    </row>
    <row r="41" spans="1:26" ht="14.25" customHeight="1" x14ac:dyDescent="0.35">
      <c r="A41" s="73" t="s">
        <v>786</v>
      </c>
      <c r="B41" s="42">
        <v>1</v>
      </c>
      <c r="C41" s="42" t="s">
        <v>982</v>
      </c>
      <c r="D41" s="68"/>
      <c r="E41" s="157">
        <v>677</v>
      </c>
      <c r="F41" s="13" t="str">
        <f>+VLOOKUP(E41,Participants!$A$1:$F$798,2,FALSE)</f>
        <v>Annalise Good</v>
      </c>
      <c r="G41" s="13" t="str">
        <f>+VLOOKUP(E41,Participants!$A$1:$F$798,4,FALSE)</f>
        <v>BTA</v>
      </c>
      <c r="H41" s="13" t="str">
        <f>+VLOOKUP(E41,Participants!$A$1:$F$798,5,FALSE)</f>
        <v>F</v>
      </c>
      <c r="I41" s="13">
        <f>+VLOOKUP(E41,Participants!$A$1:$F$798,3,FALSE)</f>
        <v>8</v>
      </c>
      <c r="J41" s="13" t="str">
        <f>+VLOOKUP(E41,Participants!$A$1:$G$798,7,FALSE)</f>
        <v>VARSITY GIRLS</v>
      </c>
      <c r="K41" s="66">
        <v>11</v>
      </c>
      <c r="L41" s="66"/>
    </row>
    <row r="42" spans="1:26" ht="14.25" customHeight="1" x14ac:dyDescent="0.35">
      <c r="A42" s="73" t="s">
        <v>786</v>
      </c>
      <c r="B42" s="42">
        <v>1</v>
      </c>
      <c r="C42" s="42"/>
      <c r="D42" s="68"/>
      <c r="E42" s="157"/>
      <c r="F42" s="13"/>
      <c r="G42" s="13"/>
      <c r="H42" s="13"/>
      <c r="I42" s="13"/>
      <c r="J42" s="13"/>
      <c r="K42" s="66"/>
      <c r="L42" s="66"/>
    </row>
    <row r="43" spans="1:26" ht="14.25" customHeight="1" x14ac:dyDescent="0.25">
      <c r="D43" s="44"/>
      <c r="E43" s="159"/>
    </row>
    <row r="44" spans="1:26" ht="14.25" customHeight="1" x14ac:dyDescent="0.25">
      <c r="D44" s="44"/>
      <c r="E44" s="159"/>
    </row>
    <row r="45" spans="1:26" ht="14.25" customHeight="1" x14ac:dyDescent="0.25">
      <c r="B45" s="47" t="s">
        <v>155</v>
      </c>
      <c r="C45" s="47" t="s">
        <v>754</v>
      </c>
      <c r="D45" s="47" t="s">
        <v>15</v>
      </c>
      <c r="E45" s="160" t="s">
        <v>18</v>
      </c>
      <c r="F45" s="47" t="s">
        <v>10</v>
      </c>
      <c r="G45" s="47" t="s">
        <v>26</v>
      </c>
      <c r="H45" s="47" t="s">
        <v>21</v>
      </c>
      <c r="I45" s="47" t="s">
        <v>771</v>
      </c>
      <c r="J45" s="47" t="s">
        <v>772</v>
      </c>
      <c r="K45" s="47" t="s">
        <v>32</v>
      </c>
      <c r="L45" s="47" t="s">
        <v>35</v>
      </c>
      <c r="M45" s="47" t="s">
        <v>53</v>
      </c>
      <c r="N45" s="47" t="s">
        <v>41</v>
      </c>
      <c r="O45" s="47" t="s">
        <v>47</v>
      </c>
      <c r="P45" s="47" t="s">
        <v>62</v>
      </c>
      <c r="Q45" s="47" t="s">
        <v>56</v>
      </c>
      <c r="R45" s="47" t="s">
        <v>773</v>
      </c>
      <c r="S45" s="47" t="s">
        <v>65</v>
      </c>
      <c r="T45" s="47" t="s">
        <v>70</v>
      </c>
      <c r="U45" s="47" t="s">
        <v>526</v>
      </c>
      <c r="V45" s="47" t="s">
        <v>669</v>
      </c>
      <c r="W45" s="47" t="s">
        <v>774</v>
      </c>
      <c r="X45" s="47" t="s">
        <v>696</v>
      </c>
      <c r="Y45" s="47" t="s">
        <v>44</v>
      </c>
      <c r="Z45" s="48" t="s">
        <v>775</v>
      </c>
    </row>
    <row r="46" spans="1:26" ht="14.25" customHeight="1" x14ac:dyDescent="0.25">
      <c r="A46" s="8" t="s">
        <v>106</v>
      </c>
      <c r="B46" s="35">
        <f t="shared" ref="B46:K49" si="1">+SUMIFS($L$2:$L$44,$J$2:$J$44,$A46,$G$2:$G$44,B$45)</f>
        <v>0</v>
      </c>
      <c r="C46" s="35">
        <f t="shared" si="1"/>
        <v>0</v>
      </c>
      <c r="D46" s="35">
        <f t="shared" si="1"/>
        <v>0</v>
      </c>
      <c r="E46" s="159">
        <f t="shared" si="1"/>
        <v>0</v>
      </c>
      <c r="F46" s="35">
        <f t="shared" si="1"/>
        <v>10</v>
      </c>
      <c r="G46" s="35">
        <f t="shared" si="1"/>
        <v>0</v>
      </c>
      <c r="H46" s="35">
        <f t="shared" si="1"/>
        <v>0</v>
      </c>
      <c r="I46" s="35">
        <f t="shared" si="1"/>
        <v>0</v>
      </c>
      <c r="J46" s="35">
        <f t="shared" si="1"/>
        <v>0</v>
      </c>
      <c r="K46" s="35">
        <f t="shared" si="1"/>
        <v>0</v>
      </c>
      <c r="L46" s="35">
        <f t="shared" ref="L46:Y49" si="2">+SUMIFS($L$2:$L$44,$J$2:$J$44,$A46,$G$2:$G$44,L$45)</f>
        <v>19</v>
      </c>
      <c r="M46" s="35">
        <f t="shared" si="2"/>
        <v>0</v>
      </c>
      <c r="N46" s="35">
        <f t="shared" si="2"/>
        <v>0</v>
      </c>
      <c r="O46" s="35">
        <f t="shared" si="2"/>
        <v>0</v>
      </c>
      <c r="P46" s="35">
        <f t="shared" si="2"/>
        <v>0</v>
      </c>
      <c r="Q46" s="35">
        <f t="shared" si="2"/>
        <v>0</v>
      </c>
      <c r="R46" s="35">
        <f t="shared" si="2"/>
        <v>0</v>
      </c>
      <c r="S46" s="35">
        <f t="shared" si="2"/>
        <v>0</v>
      </c>
      <c r="T46" s="35">
        <f t="shared" si="2"/>
        <v>0</v>
      </c>
      <c r="U46" s="35">
        <f t="shared" si="2"/>
        <v>0</v>
      </c>
      <c r="V46" s="35">
        <f t="shared" si="2"/>
        <v>0</v>
      </c>
      <c r="W46" s="35">
        <f t="shared" si="2"/>
        <v>0</v>
      </c>
      <c r="X46" s="35">
        <f t="shared" si="2"/>
        <v>0</v>
      </c>
      <c r="Y46" s="35">
        <f t="shared" si="2"/>
        <v>0</v>
      </c>
      <c r="Z46" s="35">
        <f t="shared" ref="Z46:Z49" si="3">SUM(B46:Y46)</f>
        <v>29</v>
      </c>
    </row>
    <row r="47" spans="1:26" ht="14.25" customHeight="1" x14ac:dyDescent="0.25">
      <c r="A47" s="8" t="s">
        <v>92</v>
      </c>
      <c r="B47" s="35">
        <f t="shared" si="1"/>
        <v>8</v>
      </c>
      <c r="C47" s="35">
        <f t="shared" si="1"/>
        <v>4</v>
      </c>
      <c r="D47" s="35">
        <f t="shared" si="1"/>
        <v>0</v>
      </c>
      <c r="E47" s="159">
        <f t="shared" si="1"/>
        <v>0</v>
      </c>
      <c r="F47" s="35">
        <f t="shared" si="1"/>
        <v>19</v>
      </c>
      <c r="G47" s="35">
        <f t="shared" si="1"/>
        <v>0</v>
      </c>
      <c r="H47" s="35">
        <f t="shared" si="1"/>
        <v>2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 t="shared" si="2"/>
        <v>0</v>
      </c>
      <c r="M47" s="35">
        <f t="shared" si="2"/>
        <v>0</v>
      </c>
      <c r="N47" s="35">
        <f t="shared" si="2"/>
        <v>0</v>
      </c>
      <c r="O47" s="35">
        <f t="shared" si="2"/>
        <v>0</v>
      </c>
      <c r="P47" s="35">
        <f t="shared" si="2"/>
        <v>0</v>
      </c>
      <c r="Q47" s="35">
        <f t="shared" si="2"/>
        <v>0</v>
      </c>
      <c r="R47" s="35">
        <f t="shared" si="2"/>
        <v>0</v>
      </c>
      <c r="S47" s="35">
        <f t="shared" si="2"/>
        <v>0</v>
      </c>
      <c r="T47" s="35">
        <f t="shared" si="2"/>
        <v>0</v>
      </c>
      <c r="U47" s="35">
        <f t="shared" si="2"/>
        <v>0</v>
      </c>
      <c r="V47" s="35">
        <f t="shared" si="2"/>
        <v>0</v>
      </c>
      <c r="W47" s="35">
        <f t="shared" si="2"/>
        <v>0</v>
      </c>
      <c r="X47" s="35">
        <f t="shared" si="2"/>
        <v>0</v>
      </c>
      <c r="Y47" s="35">
        <f t="shared" si="2"/>
        <v>6</v>
      </c>
      <c r="Z47" s="35">
        <f t="shared" si="3"/>
        <v>39</v>
      </c>
    </row>
    <row r="48" spans="1:26" ht="14.25" customHeight="1" x14ac:dyDescent="0.25">
      <c r="A48" s="8" t="s">
        <v>131</v>
      </c>
      <c r="B48" s="35">
        <f t="shared" si="1"/>
        <v>0</v>
      </c>
      <c r="C48" s="35">
        <f t="shared" si="1"/>
        <v>0</v>
      </c>
      <c r="D48" s="35">
        <f t="shared" si="1"/>
        <v>0</v>
      </c>
      <c r="E48" s="159">
        <f t="shared" si="1"/>
        <v>0</v>
      </c>
      <c r="F48" s="35">
        <f t="shared" si="1"/>
        <v>18</v>
      </c>
      <c r="G48" s="35">
        <f t="shared" si="1"/>
        <v>0</v>
      </c>
      <c r="H48" s="35">
        <f t="shared" si="1"/>
        <v>1</v>
      </c>
      <c r="I48" s="35">
        <f t="shared" si="1"/>
        <v>0</v>
      </c>
      <c r="J48" s="35">
        <f t="shared" si="1"/>
        <v>0</v>
      </c>
      <c r="K48" s="35">
        <f t="shared" si="1"/>
        <v>0</v>
      </c>
      <c r="L48" s="35">
        <f t="shared" si="2"/>
        <v>11</v>
      </c>
      <c r="M48" s="35">
        <f t="shared" si="2"/>
        <v>5</v>
      </c>
      <c r="N48" s="35">
        <f t="shared" si="2"/>
        <v>0</v>
      </c>
      <c r="O48" s="35">
        <f t="shared" si="2"/>
        <v>0</v>
      </c>
      <c r="P48" s="35">
        <f t="shared" si="2"/>
        <v>0</v>
      </c>
      <c r="Q48" s="35">
        <f t="shared" si="2"/>
        <v>0</v>
      </c>
      <c r="R48" s="35">
        <f t="shared" si="2"/>
        <v>0</v>
      </c>
      <c r="S48" s="35">
        <f t="shared" si="2"/>
        <v>0</v>
      </c>
      <c r="T48" s="35">
        <f t="shared" si="2"/>
        <v>4</v>
      </c>
      <c r="U48" s="35">
        <f t="shared" si="2"/>
        <v>0</v>
      </c>
      <c r="V48" s="35">
        <f t="shared" si="2"/>
        <v>0</v>
      </c>
      <c r="W48" s="35">
        <f t="shared" si="2"/>
        <v>0</v>
      </c>
      <c r="X48" s="35">
        <f t="shared" si="2"/>
        <v>0</v>
      </c>
      <c r="Y48" s="35">
        <f t="shared" si="2"/>
        <v>0</v>
      </c>
      <c r="Z48" s="35">
        <f t="shared" si="3"/>
        <v>39</v>
      </c>
    </row>
    <row r="49" spans="1:26" ht="14.25" customHeight="1" x14ac:dyDescent="0.25">
      <c r="A49" s="8" t="s">
        <v>118</v>
      </c>
      <c r="B49" s="35">
        <f t="shared" si="1"/>
        <v>15</v>
      </c>
      <c r="C49" s="35">
        <f t="shared" si="1"/>
        <v>0</v>
      </c>
      <c r="D49" s="35">
        <f t="shared" si="1"/>
        <v>0</v>
      </c>
      <c r="E49" s="159">
        <f t="shared" si="1"/>
        <v>0</v>
      </c>
      <c r="F49" s="35">
        <f t="shared" si="1"/>
        <v>5</v>
      </c>
      <c r="G49" s="35">
        <f t="shared" si="1"/>
        <v>0</v>
      </c>
      <c r="H49" s="35">
        <f t="shared" si="1"/>
        <v>0</v>
      </c>
      <c r="I49" s="35">
        <f t="shared" si="1"/>
        <v>0</v>
      </c>
      <c r="J49" s="35">
        <f t="shared" si="1"/>
        <v>0</v>
      </c>
      <c r="K49" s="35">
        <f t="shared" si="1"/>
        <v>0</v>
      </c>
      <c r="L49" s="35">
        <f t="shared" si="2"/>
        <v>3</v>
      </c>
      <c r="M49" s="35">
        <f t="shared" si="2"/>
        <v>0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35">
        <f t="shared" si="2"/>
        <v>0</v>
      </c>
      <c r="R49" s="35">
        <f t="shared" si="2"/>
        <v>0</v>
      </c>
      <c r="S49" s="35">
        <f t="shared" si="2"/>
        <v>0</v>
      </c>
      <c r="T49" s="35">
        <f t="shared" si="2"/>
        <v>8</v>
      </c>
      <c r="U49" s="35">
        <f t="shared" si="2"/>
        <v>6</v>
      </c>
      <c r="V49" s="35">
        <f t="shared" si="2"/>
        <v>0</v>
      </c>
      <c r="W49" s="35">
        <f t="shared" si="2"/>
        <v>0</v>
      </c>
      <c r="X49" s="35">
        <f t="shared" si="2"/>
        <v>0</v>
      </c>
      <c r="Y49" s="35">
        <f t="shared" si="2"/>
        <v>2</v>
      </c>
      <c r="Z49" s="35">
        <f t="shared" si="3"/>
        <v>39</v>
      </c>
    </row>
    <row r="50" spans="1:26" ht="15.75" customHeight="1" x14ac:dyDescent="0.25"/>
    <row r="51" spans="1:26" ht="15.75" customHeight="1" x14ac:dyDescent="0.25"/>
    <row r="52" spans="1:26" ht="15.75" customHeight="1" x14ac:dyDescent="0.25"/>
    <row r="53" spans="1:26" ht="15.75" customHeight="1" x14ac:dyDescent="0.25"/>
    <row r="54" spans="1:26" ht="15.75" customHeight="1" x14ac:dyDescent="0.25"/>
    <row r="55" spans="1:26" ht="15.75" customHeight="1" x14ac:dyDescent="0.25"/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1:24" ht="15.75" customHeight="1" x14ac:dyDescent="0.25"/>
    <row r="194" spans="1:24" ht="15.75" customHeight="1" x14ac:dyDescent="0.25"/>
    <row r="195" spans="1:24" ht="15.75" customHeight="1" x14ac:dyDescent="0.25"/>
    <row r="196" spans="1:24" ht="15.75" customHeight="1" x14ac:dyDescent="0.25"/>
    <row r="197" spans="1:24" ht="15.75" customHeight="1" x14ac:dyDescent="0.25"/>
    <row r="198" spans="1:24" ht="15.75" customHeight="1" x14ac:dyDescent="0.25"/>
    <row r="199" spans="1:24" ht="14.25" customHeight="1" x14ac:dyDescent="0.25">
      <c r="B199" s="74" t="s">
        <v>8</v>
      </c>
      <c r="C199" s="74" t="s">
        <v>787</v>
      </c>
      <c r="D199" s="75" t="s">
        <v>47</v>
      </c>
      <c r="E199" s="162" t="s">
        <v>59</v>
      </c>
      <c r="F199" s="74" t="s">
        <v>788</v>
      </c>
      <c r="G199" s="74" t="s">
        <v>789</v>
      </c>
      <c r="H199" s="74" t="s">
        <v>790</v>
      </c>
      <c r="I199" s="74" t="s">
        <v>791</v>
      </c>
      <c r="J199" s="74" t="s">
        <v>792</v>
      </c>
      <c r="K199" s="133" t="s">
        <v>793</v>
      </c>
      <c r="L199" s="133" t="s">
        <v>794</v>
      </c>
      <c r="M199" s="74" t="s">
        <v>795</v>
      </c>
      <c r="N199" s="74" t="s">
        <v>796</v>
      </c>
      <c r="O199" s="74" t="s">
        <v>38</v>
      </c>
      <c r="P199" s="74" t="s">
        <v>797</v>
      </c>
      <c r="Q199" s="74" t="s">
        <v>50</v>
      </c>
      <c r="R199" s="74" t="s">
        <v>79</v>
      </c>
      <c r="S199" s="74" t="s">
        <v>798</v>
      </c>
      <c r="T199" s="74" t="s">
        <v>799</v>
      </c>
      <c r="U199" s="74" t="s">
        <v>800</v>
      </c>
      <c r="V199" s="74" t="s">
        <v>801</v>
      </c>
      <c r="W199" s="74"/>
      <c r="X199" s="74" t="s">
        <v>802</v>
      </c>
    </row>
    <row r="200" spans="1:24" ht="14.25" customHeight="1" x14ac:dyDescent="0.25">
      <c r="A200" s="8" t="s">
        <v>803</v>
      </c>
      <c r="B200" s="8" t="e">
        <f t="shared" ref="B200:V200" si="4">+SUMIF(#REF!,B$199,#REF!)</f>
        <v>#REF!</v>
      </c>
      <c r="C200" s="8" t="e">
        <f t="shared" si="4"/>
        <v>#REF!</v>
      </c>
      <c r="D200" s="44" t="e">
        <f t="shared" si="4"/>
        <v>#REF!</v>
      </c>
      <c r="E200" s="159" t="e">
        <f t="shared" si="4"/>
        <v>#REF!</v>
      </c>
      <c r="F200" s="8" t="e">
        <f t="shared" si="4"/>
        <v>#REF!</v>
      </c>
      <c r="G200" s="8" t="e">
        <f t="shared" si="4"/>
        <v>#REF!</v>
      </c>
      <c r="H200" s="8" t="e">
        <f t="shared" si="4"/>
        <v>#REF!</v>
      </c>
      <c r="I200" s="8" t="e">
        <f t="shared" si="4"/>
        <v>#REF!</v>
      </c>
      <c r="J200" s="8" t="e">
        <f t="shared" si="4"/>
        <v>#REF!</v>
      </c>
      <c r="K200" s="35" t="e">
        <f t="shared" si="4"/>
        <v>#REF!</v>
      </c>
      <c r="L200" s="35" t="e">
        <f t="shared" si="4"/>
        <v>#REF!</v>
      </c>
      <c r="M200" s="8" t="e">
        <f t="shared" si="4"/>
        <v>#REF!</v>
      </c>
      <c r="N200" s="8" t="e">
        <f t="shared" si="4"/>
        <v>#REF!</v>
      </c>
      <c r="O200" s="8" t="e">
        <f t="shared" si="4"/>
        <v>#REF!</v>
      </c>
      <c r="P200" s="8" t="e">
        <f t="shared" si="4"/>
        <v>#REF!</v>
      </c>
      <c r="Q200" s="8" t="e">
        <f t="shared" si="4"/>
        <v>#REF!</v>
      </c>
      <c r="R200" s="8" t="e">
        <f t="shared" si="4"/>
        <v>#REF!</v>
      </c>
      <c r="S200" s="8" t="e">
        <f t="shared" si="4"/>
        <v>#REF!</v>
      </c>
      <c r="T200" s="8" t="e">
        <f t="shared" si="4"/>
        <v>#REF!</v>
      </c>
      <c r="U200" s="8" t="e">
        <f t="shared" si="4"/>
        <v>#REF!</v>
      </c>
      <c r="V200" s="8" t="e">
        <f t="shared" si="4"/>
        <v>#REF!</v>
      </c>
      <c r="W200" s="8"/>
      <c r="X200" s="8" t="e">
        <f>+SUMIF(#REF!,X$199,#REF!)</f>
        <v>#REF!</v>
      </c>
    </row>
    <row r="201" spans="1:24" ht="14.25" customHeight="1" x14ac:dyDescent="0.25">
      <c r="A201" s="8" t="s">
        <v>804</v>
      </c>
      <c r="B201" s="8">
        <f t="shared" ref="B201:V201" si="5">+SUMIF($G$2:$G$7,B$199,$L$2:$L$7)</f>
        <v>0</v>
      </c>
      <c r="C201" s="8">
        <f t="shared" si="5"/>
        <v>0</v>
      </c>
      <c r="D201" s="44">
        <f t="shared" si="5"/>
        <v>0</v>
      </c>
      <c r="E201" s="159">
        <f t="shared" si="5"/>
        <v>0</v>
      </c>
      <c r="F201" s="8">
        <f t="shared" si="5"/>
        <v>0</v>
      </c>
      <c r="G201" s="8">
        <f t="shared" si="5"/>
        <v>0</v>
      </c>
      <c r="H201" s="8">
        <f t="shared" si="5"/>
        <v>0</v>
      </c>
      <c r="I201" s="8">
        <f t="shared" si="5"/>
        <v>0</v>
      </c>
      <c r="J201" s="8">
        <f t="shared" si="5"/>
        <v>0</v>
      </c>
      <c r="K201" s="35">
        <f t="shared" si="5"/>
        <v>0</v>
      </c>
      <c r="L201" s="35">
        <f t="shared" si="5"/>
        <v>0</v>
      </c>
      <c r="M201" s="8">
        <f t="shared" si="5"/>
        <v>0</v>
      </c>
      <c r="N201" s="8">
        <f t="shared" si="5"/>
        <v>0</v>
      </c>
      <c r="O201" s="8">
        <f t="shared" si="5"/>
        <v>0</v>
      </c>
      <c r="P201" s="8">
        <f t="shared" si="5"/>
        <v>0</v>
      </c>
      <c r="Q201" s="8">
        <f t="shared" si="5"/>
        <v>0</v>
      </c>
      <c r="R201" s="8">
        <f t="shared" si="5"/>
        <v>0</v>
      </c>
      <c r="S201" s="8">
        <f t="shared" si="5"/>
        <v>0</v>
      </c>
      <c r="T201" s="8">
        <f t="shared" si="5"/>
        <v>0</v>
      </c>
      <c r="U201" s="8">
        <f t="shared" si="5"/>
        <v>0</v>
      </c>
      <c r="V201" s="8">
        <f t="shared" si="5"/>
        <v>0</v>
      </c>
      <c r="W201" s="8"/>
      <c r="X201" s="8">
        <f>+SUMIF($G$2:$G$7,X$199,$L$2:$L$7)</f>
        <v>0</v>
      </c>
    </row>
    <row r="202" spans="1:24" ht="14.25" customHeight="1" x14ac:dyDescent="0.25">
      <c r="A202" s="8" t="s">
        <v>805</v>
      </c>
      <c r="B202" s="8" t="e">
        <f t="shared" ref="B202:V202" si="6">+SUMIF(#REF!,B$199,#REF!)</f>
        <v>#REF!</v>
      </c>
      <c r="C202" s="8" t="e">
        <f t="shared" si="6"/>
        <v>#REF!</v>
      </c>
      <c r="D202" s="44" t="e">
        <f t="shared" si="6"/>
        <v>#REF!</v>
      </c>
      <c r="E202" s="159" t="e">
        <f t="shared" si="6"/>
        <v>#REF!</v>
      </c>
      <c r="F202" s="8" t="e">
        <f t="shared" si="6"/>
        <v>#REF!</v>
      </c>
      <c r="G202" s="8" t="e">
        <f t="shared" si="6"/>
        <v>#REF!</v>
      </c>
      <c r="H202" s="8" t="e">
        <f t="shared" si="6"/>
        <v>#REF!</v>
      </c>
      <c r="I202" s="8" t="e">
        <f t="shared" si="6"/>
        <v>#REF!</v>
      </c>
      <c r="J202" s="8" t="e">
        <f t="shared" si="6"/>
        <v>#REF!</v>
      </c>
      <c r="K202" s="35" t="e">
        <f t="shared" si="6"/>
        <v>#REF!</v>
      </c>
      <c r="L202" s="35" t="e">
        <f t="shared" si="6"/>
        <v>#REF!</v>
      </c>
      <c r="M202" s="8" t="e">
        <f t="shared" si="6"/>
        <v>#REF!</v>
      </c>
      <c r="N202" s="8" t="e">
        <f t="shared" si="6"/>
        <v>#REF!</v>
      </c>
      <c r="O202" s="8" t="e">
        <f t="shared" si="6"/>
        <v>#REF!</v>
      </c>
      <c r="P202" s="8" t="e">
        <f t="shared" si="6"/>
        <v>#REF!</v>
      </c>
      <c r="Q202" s="8" t="e">
        <f t="shared" si="6"/>
        <v>#REF!</v>
      </c>
      <c r="R202" s="8" t="e">
        <f t="shared" si="6"/>
        <v>#REF!</v>
      </c>
      <c r="S202" s="8" t="e">
        <f t="shared" si="6"/>
        <v>#REF!</v>
      </c>
      <c r="T202" s="8" t="e">
        <f t="shared" si="6"/>
        <v>#REF!</v>
      </c>
      <c r="U202" s="8" t="e">
        <f t="shared" si="6"/>
        <v>#REF!</v>
      </c>
      <c r="V202" s="8" t="e">
        <f t="shared" si="6"/>
        <v>#REF!</v>
      </c>
      <c r="W202" s="8"/>
      <c r="X202" s="8" t="e">
        <f>+SUMIF(#REF!,X$199,#REF!)</f>
        <v>#REF!</v>
      </c>
    </row>
    <row r="203" spans="1:24" ht="14.25" customHeight="1" x14ac:dyDescent="0.25">
      <c r="A203" s="8" t="s">
        <v>806</v>
      </c>
      <c r="B203" s="8">
        <f t="shared" ref="B203:V203" si="7">+SUMIF($G$8:$G$42,B$199,$L$8:$L$42)</f>
        <v>0</v>
      </c>
      <c r="C203" s="8">
        <f t="shared" si="7"/>
        <v>0</v>
      </c>
      <c r="D203" s="44">
        <f t="shared" si="7"/>
        <v>0</v>
      </c>
      <c r="E203" s="159">
        <f t="shared" si="7"/>
        <v>0</v>
      </c>
      <c r="F203" s="8">
        <f t="shared" si="7"/>
        <v>0</v>
      </c>
      <c r="G203" s="8">
        <f t="shared" si="7"/>
        <v>0</v>
      </c>
      <c r="H203" s="8">
        <f t="shared" si="7"/>
        <v>0</v>
      </c>
      <c r="I203" s="8">
        <f t="shared" si="7"/>
        <v>0</v>
      </c>
      <c r="J203" s="8">
        <f t="shared" si="7"/>
        <v>0</v>
      </c>
      <c r="K203" s="35">
        <f t="shared" si="7"/>
        <v>0</v>
      </c>
      <c r="L203" s="35">
        <f t="shared" si="7"/>
        <v>0</v>
      </c>
      <c r="M203" s="8">
        <f t="shared" si="7"/>
        <v>0</v>
      </c>
      <c r="N203" s="8">
        <f t="shared" si="7"/>
        <v>0</v>
      </c>
      <c r="O203" s="8">
        <f t="shared" si="7"/>
        <v>0</v>
      </c>
      <c r="P203" s="8">
        <f t="shared" si="7"/>
        <v>0</v>
      </c>
      <c r="Q203" s="8">
        <f t="shared" si="7"/>
        <v>0</v>
      </c>
      <c r="R203" s="8">
        <f t="shared" si="7"/>
        <v>0</v>
      </c>
      <c r="S203" s="8">
        <f t="shared" si="7"/>
        <v>0</v>
      </c>
      <c r="T203" s="8">
        <f t="shared" si="7"/>
        <v>0</v>
      </c>
      <c r="U203" s="8">
        <f t="shared" si="7"/>
        <v>0</v>
      </c>
      <c r="V203" s="8">
        <f t="shared" si="7"/>
        <v>0</v>
      </c>
      <c r="W203" s="8"/>
      <c r="X203" s="8">
        <f>+SUMIF($G$8:$G$42,X$199,$L$8:$L$42)</f>
        <v>0</v>
      </c>
    </row>
    <row r="204" spans="1:24" ht="14.25" customHeight="1" x14ac:dyDescent="0.25">
      <c r="A204" s="8" t="s">
        <v>775</v>
      </c>
      <c r="B204" s="8" t="e">
        <f t="shared" ref="B204:V204" si="8">SUM(B200:B203)</f>
        <v>#REF!</v>
      </c>
      <c r="C204" s="8" t="e">
        <f t="shared" si="8"/>
        <v>#REF!</v>
      </c>
      <c r="D204" s="44" t="e">
        <f t="shared" si="8"/>
        <v>#REF!</v>
      </c>
      <c r="E204" s="159" t="e">
        <f t="shared" si="8"/>
        <v>#REF!</v>
      </c>
      <c r="F204" s="8" t="e">
        <f t="shared" si="8"/>
        <v>#REF!</v>
      </c>
      <c r="G204" s="8" t="e">
        <f t="shared" si="8"/>
        <v>#REF!</v>
      </c>
      <c r="H204" s="8" t="e">
        <f t="shared" si="8"/>
        <v>#REF!</v>
      </c>
      <c r="I204" s="8" t="e">
        <f t="shared" si="8"/>
        <v>#REF!</v>
      </c>
      <c r="J204" s="8" t="e">
        <f t="shared" si="8"/>
        <v>#REF!</v>
      </c>
      <c r="K204" s="35" t="e">
        <f t="shared" si="8"/>
        <v>#REF!</v>
      </c>
      <c r="L204" s="35" t="e">
        <f t="shared" si="8"/>
        <v>#REF!</v>
      </c>
      <c r="M204" s="8" t="e">
        <f t="shared" si="8"/>
        <v>#REF!</v>
      </c>
      <c r="N204" s="8" t="e">
        <f t="shared" si="8"/>
        <v>#REF!</v>
      </c>
      <c r="O204" s="8" t="e">
        <f t="shared" si="8"/>
        <v>#REF!</v>
      </c>
      <c r="P204" s="8" t="e">
        <f t="shared" si="8"/>
        <v>#REF!</v>
      </c>
      <c r="Q204" s="8" t="e">
        <f t="shared" si="8"/>
        <v>#REF!</v>
      </c>
      <c r="R204" s="8" t="e">
        <f t="shared" si="8"/>
        <v>#REF!</v>
      </c>
      <c r="S204" s="8" t="e">
        <f t="shared" si="8"/>
        <v>#REF!</v>
      </c>
      <c r="T204" s="8" t="e">
        <f t="shared" si="8"/>
        <v>#REF!</v>
      </c>
      <c r="U204" s="8" t="e">
        <f t="shared" si="8"/>
        <v>#REF!</v>
      </c>
      <c r="V204" s="8" t="e">
        <f t="shared" si="8"/>
        <v>#REF!</v>
      </c>
      <c r="W204" s="8"/>
      <c r="X204" s="8" t="e">
        <f>SUM(X200:X203)</f>
        <v>#REF!</v>
      </c>
    </row>
    <row r="205" spans="1:24" ht="15.75" customHeight="1" x14ac:dyDescent="0.25"/>
    <row r="206" spans="1:24" ht="15.75" customHeight="1" x14ac:dyDescent="0.25"/>
    <row r="207" spans="1:24" ht="15.75" customHeight="1" x14ac:dyDescent="0.25"/>
    <row r="208" spans="1:2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</sheetData>
  <sortState xmlns:xlrd2="http://schemas.microsoft.com/office/spreadsheetml/2017/richdata2" ref="B2:L41">
    <sortCondition ref="J2:J41"/>
    <sortCondition ref="C2:C41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64"/>
  <sheetViews>
    <sheetView workbookViewId="0">
      <pane ySplit="2" topLeftCell="A3" activePane="bottomLeft" state="frozen"/>
      <selection pane="bottomLeft" activeCell="A27" sqref="A27:XFD165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12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25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 x14ac:dyDescent="0.25">
      <c r="B1" s="77" t="s">
        <v>807</v>
      </c>
      <c r="C1" s="77"/>
      <c r="D1" s="78"/>
      <c r="E1" s="78"/>
      <c r="F1" s="77"/>
      <c r="G1" s="77"/>
      <c r="H1" s="77"/>
      <c r="I1" s="77"/>
      <c r="J1" s="77"/>
      <c r="K1" s="79"/>
      <c r="L1" s="78"/>
      <c r="M1" s="78"/>
      <c r="P1" s="70"/>
      <c r="Q1" s="70"/>
      <c r="R1" s="70"/>
      <c r="S1" s="70"/>
      <c r="T1" s="70"/>
      <c r="U1" s="70"/>
      <c r="V1" s="70"/>
      <c r="W1" s="70"/>
    </row>
    <row r="2" spans="2:23" ht="14.25" customHeight="1" x14ac:dyDescent="0.3">
      <c r="B2" s="55"/>
      <c r="C2" s="55" t="s">
        <v>761</v>
      </c>
      <c r="D2" s="56" t="s">
        <v>763</v>
      </c>
      <c r="E2" s="56" t="s">
        <v>764</v>
      </c>
      <c r="F2" s="55" t="s">
        <v>778</v>
      </c>
      <c r="G2" s="55" t="s">
        <v>766</v>
      </c>
      <c r="H2" s="55" t="s">
        <v>767</v>
      </c>
      <c r="I2" s="55" t="s">
        <v>2</v>
      </c>
      <c r="J2" s="55" t="s">
        <v>5</v>
      </c>
      <c r="K2" s="57" t="s">
        <v>762</v>
      </c>
      <c r="L2" s="56" t="s">
        <v>768</v>
      </c>
      <c r="M2" s="56" t="s">
        <v>769</v>
      </c>
      <c r="N2" s="55" t="s">
        <v>779</v>
      </c>
      <c r="O2" s="80"/>
      <c r="P2" s="58" t="s">
        <v>780</v>
      </c>
      <c r="Q2" s="58" t="s">
        <v>778</v>
      </c>
      <c r="R2" s="58" t="s">
        <v>781</v>
      </c>
      <c r="S2" s="58" t="s">
        <v>778</v>
      </c>
      <c r="T2" s="58" t="s">
        <v>782</v>
      </c>
      <c r="U2" s="58" t="s">
        <v>778</v>
      </c>
      <c r="V2" s="58" t="s">
        <v>783</v>
      </c>
      <c r="W2" s="58" t="s">
        <v>778</v>
      </c>
    </row>
    <row r="3" spans="2:23" ht="14.25" customHeight="1" x14ac:dyDescent="0.25">
      <c r="B3" s="147" t="s">
        <v>808</v>
      </c>
      <c r="C3" s="83">
        <v>2</v>
      </c>
      <c r="D3" s="83">
        <v>1</v>
      </c>
      <c r="E3" s="66">
        <v>36</v>
      </c>
      <c r="F3" s="13" t="str">
        <f>+VLOOKUP(E3,Participants!$A$1:$F$798,2,FALSE)</f>
        <v>Leo Nasiadka</v>
      </c>
      <c r="G3" s="13" t="str">
        <f>+VLOOKUP(E3,Participants!$A$1:$F$798,4,FALSE)</f>
        <v>BFS</v>
      </c>
      <c r="H3" s="13" t="str">
        <f>+VLOOKUP(E3,Participants!$A$1:$F$798,5,FALSE)</f>
        <v>M</v>
      </c>
      <c r="I3" s="13">
        <f>+VLOOKUP(E3,Participants!$A$1:$F$798,3,FALSE)</f>
        <v>6</v>
      </c>
      <c r="J3" s="13" t="str">
        <f>+VLOOKUP(E3,Participants!$A$1:$G$798,7,FALSE)</f>
        <v>JV BOYS</v>
      </c>
      <c r="K3" s="142" t="s">
        <v>942</v>
      </c>
      <c r="L3" s="66">
        <v>1</v>
      </c>
      <c r="M3" s="66">
        <v>10</v>
      </c>
      <c r="N3" s="144" t="str">
        <f t="shared" ref="N3:N23" si="0">+J3</f>
        <v>JV BOYS</v>
      </c>
      <c r="O3" s="144"/>
      <c r="P3" s="69">
        <v>36</v>
      </c>
      <c r="Q3" s="69" t="str">
        <f>+VLOOKUP(P3,Participants!$A$1:$F$651,2,FALSE)</f>
        <v>Leo Nasiadka</v>
      </c>
      <c r="R3" s="69">
        <v>41</v>
      </c>
      <c r="S3" s="69" t="str">
        <f>+VLOOKUP(R3,Participants!$A$1:$F$651,2,FALSE)</f>
        <v>Liam Straub</v>
      </c>
      <c r="T3" s="69">
        <v>33</v>
      </c>
      <c r="U3" s="69" t="str">
        <f>+VLOOKUP(T3,Participants!$A$1:$F$651,2,FALSE)</f>
        <v>Drew Frederick</v>
      </c>
      <c r="V3" s="69">
        <v>40</v>
      </c>
      <c r="W3" s="69" t="str">
        <f>+VLOOKUP(V3,Participants!$A$1:$F$651,2,FALSE)</f>
        <v>Theodore Schoedel</v>
      </c>
    </row>
    <row r="4" spans="2:23" ht="14.25" customHeight="1" x14ac:dyDescent="0.25">
      <c r="B4" s="147" t="s">
        <v>808</v>
      </c>
      <c r="C4" s="83">
        <v>2</v>
      </c>
      <c r="D4" s="83">
        <v>3</v>
      </c>
      <c r="E4" s="66">
        <v>1267</v>
      </c>
      <c r="F4" s="13" t="str">
        <f>+VLOOKUP(E4,Participants!$A$1:$F$798,2,FALSE)</f>
        <v>Brandon Ashley</v>
      </c>
      <c r="G4" s="13" t="str">
        <f>+VLOOKUP(E4,Participants!$A$1:$F$798,4,FALSE)</f>
        <v>NCA</v>
      </c>
      <c r="H4" s="13" t="str">
        <f>+VLOOKUP(E4,Participants!$A$1:$F$798,5,FALSE)</f>
        <v>M</v>
      </c>
      <c r="I4" s="13">
        <f>+VLOOKUP(E4,Participants!$A$1:$F$798,3,FALSE)</f>
        <v>5</v>
      </c>
      <c r="J4" s="13" t="str">
        <f>+VLOOKUP(E4,Participants!$A$1:$G$798,7,FALSE)</f>
        <v>JV BOYS</v>
      </c>
      <c r="K4" s="142" t="s">
        <v>943</v>
      </c>
      <c r="L4" s="66">
        <v>2</v>
      </c>
      <c r="M4" s="66">
        <v>8</v>
      </c>
      <c r="N4" s="144" t="str">
        <f t="shared" si="0"/>
        <v>JV BOYS</v>
      </c>
      <c r="O4" s="149"/>
      <c r="P4" s="69">
        <v>1267</v>
      </c>
      <c r="Q4" s="69" t="str">
        <f>+VLOOKUP(P4,Participants!$A$1:$F$651,2,FALSE)</f>
        <v>Brandon Ashley</v>
      </c>
      <c r="R4" s="69">
        <v>1274</v>
      </c>
      <c r="S4" s="69" t="str">
        <f>+VLOOKUP(R4,Participants!$A$1:$F$651,2,FALSE)</f>
        <v>Austin Bane</v>
      </c>
      <c r="T4" s="69">
        <v>1273</v>
      </c>
      <c r="U4" s="69" t="str">
        <f>+VLOOKUP(T4,Participants!$A$1:$F$651,2,FALSE)</f>
        <v>Ewan Sullivan</v>
      </c>
      <c r="V4" s="69">
        <v>1268</v>
      </c>
      <c r="W4" s="69" t="str">
        <f>+VLOOKUP(V4,Participants!$A$1:$F$651,2,FALSE)</f>
        <v>Brayden  Harper</v>
      </c>
    </row>
    <row r="5" spans="2:23" ht="14.25" customHeight="1" x14ac:dyDescent="0.25">
      <c r="B5" s="147" t="s">
        <v>808</v>
      </c>
      <c r="C5" s="83">
        <v>2</v>
      </c>
      <c r="D5" s="83">
        <v>2</v>
      </c>
      <c r="E5" s="66">
        <v>630</v>
      </c>
      <c r="F5" s="13" t="str">
        <f>+VLOOKUP(E5,Participants!$A$1:$F$798,2,FALSE)</f>
        <v>Joseph Hauser</v>
      </c>
      <c r="G5" s="13" t="str">
        <f>+VLOOKUP(E5,Participants!$A$1:$F$798,4,FALSE)</f>
        <v>BCS</v>
      </c>
      <c r="H5" s="13" t="str">
        <f>+VLOOKUP(E5,Participants!$A$1:$F$798,5,FALSE)</f>
        <v>M</v>
      </c>
      <c r="I5" s="13">
        <f>+VLOOKUP(E5,Participants!$A$1:$F$798,3,FALSE)</f>
        <v>5</v>
      </c>
      <c r="J5" s="13" t="str">
        <f>+VLOOKUP(E5,Participants!$A$1:$G$798,7,FALSE)</f>
        <v>JV BOYS</v>
      </c>
      <c r="K5" s="142" t="s">
        <v>944</v>
      </c>
      <c r="L5" s="66">
        <v>3</v>
      </c>
      <c r="M5" s="66">
        <v>6</v>
      </c>
      <c r="N5" s="144" t="str">
        <f t="shared" si="0"/>
        <v>JV BOYS</v>
      </c>
      <c r="O5" s="149"/>
      <c r="P5" s="69">
        <v>630</v>
      </c>
      <c r="Q5" s="69" t="str">
        <f>+VLOOKUP(P5,Participants!$A$1:$F$651,2,FALSE)</f>
        <v>Joseph Hauser</v>
      </c>
      <c r="R5" s="69">
        <v>633</v>
      </c>
      <c r="S5" s="69" t="str">
        <f>+VLOOKUP(R5,Participants!$A$1:$F$651,2,FALSE)</f>
        <v>Anthony Edwards</v>
      </c>
      <c r="T5" s="69">
        <v>629</v>
      </c>
      <c r="U5" s="69" t="str">
        <f>+VLOOKUP(T5,Participants!$A$1:$F$651,2,FALSE)</f>
        <v>Fred Edwards</v>
      </c>
      <c r="V5" s="69">
        <v>631</v>
      </c>
      <c r="W5" s="69" t="str">
        <f>+VLOOKUP(V5,Participants!$A$1:$F$651,2,FALSE)</f>
        <v>Karrik Gibson</v>
      </c>
    </row>
    <row r="6" spans="2:23" ht="14.25" customHeight="1" x14ac:dyDescent="0.25">
      <c r="B6" s="147" t="s">
        <v>808</v>
      </c>
      <c r="C6" s="83">
        <v>2</v>
      </c>
      <c r="D6" s="83">
        <v>4</v>
      </c>
      <c r="E6" s="66">
        <v>888</v>
      </c>
      <c r="F6" s="13" t="str">
        <f>+VLOOKUP(E6,Participants!$A$1:$F$798,2,FALSE)</f>
        <v>Ryan Stickman</v>
      </c>
      <c r="G6" s="13" t="str">
        <f>+VLOOKUP(E6,Participants!$A$1:$F$798,4,FALSE)</f>
        <v>GAA</v>
      </c>
      <c r="H6" s="13" t="str">
        <f>+VLOOKUP(E6,Participants!$A$1:$F$798,5,FALSE)</f>
        <v>M</v>
      </c>
      <c r="I6" s="13">
        <f>+VLOOKUP(E6,Participants!$A$1:$F$798,3,FALSE)</f>
        <v>6</v>
      </c>
      <c r="J6" s="13" t="str">
        <f>+VLOOKUP(E6,Participants!$A$1:$G$798,7,FALSE)</f>
        <v>JV BOYS</v>
      </c>
      <c r="K6" s="142" t="s">
        <v>945</v>
      </c>
      <c r="L6" s="66">
        <v>4</v>
      </c>
      <c r="M6" s="66">
        <v>5</v>
      </c>
      <c r="N6" s="144" t="str">
        <f t="shared" si="0"/>
        <v>JV BOYS</v>
      </c>
      <c r="O6" s="149"/>
      <c r="P6" s="69">
        <v>888</v>
      </c>
      <c r="Q6" s="69" t="str">
        <f>+VLOOKUP(P6,Participants!$A$1:$F$651,2,FALSE)</f>
        <v>Ryan Stickman</v>
      </c>
      <c r="R6" s="69">
        <v>887</v>
      </c>
      <c r="S6" s="69" t="str">
        <f>+VLOOKUP(R6,Participants!$A$1:$F$651,2,FALSE)</f>
        <v>Wilder Sargent</v>
      </c>
      <c r="T6" s="69">
        <v>878</v>
      </c>
      <c r="U6" s="69" t="str">
        <f>+VLOOKUP(T6,Participants!$A$1:$F$651,2,FALSE)</f>
        <v>Lorenzo Garrett</v>
      </c>
      <c r="V6" s="69">
        <v>879</v>
      </c>
      <c r="W6" s="69" t="str">
        <f>+VLOOKUP(V6,Participants!$A$1:$F$651,2,FALSE)</f>
        <v>Thomas McGovern</v>
      </c>
    </row>
    <row r="7" spans="2:23" ht="14.25" customHeight="1" x14ac:dyDescent="0.25">
      <c r="B7" s="145" t="s">
        <v>808</v>
      </c>
      <c r="C7" s="82">
        <v>1</v>
      </c>
      <c r="D7" s="82">
        <v>5</v>
      </c>
      <c r="E7" s="61">
        <v>47</v>
      </c>
      <c r="F7" s="41" t="str">
        <f>+VLOOKUP(E7,Participants!$A$1:$F$798,2,FALSE)</f>
        <v>Charlie Kane</v>
      </c>
      <c r="G7" s="41" t="str">
        <f>+VLOOKUP(E7,Participants!$A$1:$F$798,4,FALSE)</f>
        <v>BFS</v>
      </c>
      <c r="H7" s="41" t="str">
        <f>+VLOOKUP(E7,Participants!$A$1:$F$798,5,FALSE)</f>
        <v>F</v>
      </c>
      <c r="I7" s="41">
        <f>+VLOOKUP(E7,Participants!$A$1:$F$798,3,FALSE)</f>
        <v>5</v>
      </c>
      <c r="J7" s="41" t="str">
        <f>+VLOOKUP(E7,Participants!$A$1:$G$798,7,FALSE)</f>
        <v>JV GIRLS</v>
      </c>
      <c r="K7" s="141" t="s">
        <v>937</v>
      </c>
      <c r="L7" s="61">
        <v>1</v>
      </c>
      <c r="M7" s="61">
        <v>10</v>
      </c>
      <c r="N7" s="138" t="str">
        <f t="shared" si="0"/>
        <v>JV GIRLS</v>
      </c>
      <c r="O7" s="138"/>
      <c r="P7" s="64">
        <v>47</v>
      </c>
      <c r="Q7" s="64" t="str">
        <f>+VLOOKUP(P7,Participants!$A$1:$F$651,2,FALSE)</f>
        <v>Charlie Kane</v>
      </c>
      <c r="R7" s="64">
        <v>43</v>
      </c>
      <c r="S7" s="64" t="str">
        <f>+VLOOKUP(R7,Participants!$A$1:$F$651,2,FALSE)</f>
        <v>Molly Begley</v>
      </c>
      <c r="T7" s="64">
        <v>52</v>
      </c>
      <c r="U7" s="64" t="str">
        <f>+VLOOKUP(T7,Participants!$A$1:$F$651,2,FALSE)</f>
        <v>Bridie Straub</v>
      </c>
      <c r="V7" s="64">
        <v>49</v>
      </c>
      <c r="W7" s="64" t="str">
        <f>+VLOOKUP(V7,Participants!$A$1:$F$651,2,FALSE)</f>
        <v>Arianna Lheureau</v>
      </c>
    </row>
    <row r="8" spans="2:23" ht="14.25" customHeight="1" x14ac:dyDescent="0.25">
      <c r="B8" s="81" t="s">
        <v>808</v>
      </c>
      <c r="C8" s="82">
        <v>1</v>
      </c>
      <c r="D8" s="82">
        <v>4</v>
      </c>
      <c r="E8" s="61">
        <v>1276</v>
      </c>
      <c r="F8" s="41" t="str">
        <f>+VLOOKUP(E8,Participants!$A$1:$F$798,2,FALSE)</f>
        <v>Lily Derkach</v>
      </c>
      <c r="G8" s="41" t="str">
        <f>+VLOOKUP(E8,Participants!$A$1:$F$798,4,FALSE)</f>
        <v>NCA</v>
      </c>
      <c r="H8" s="41" t="str">
        <f>+VLOOKUP(E8,Participants!$A$1:$F$798,5,FALSE)</f>
        <v>F</v>
      </c>
      <c r="I8" s="41">
        <f>+VLOOKUP(E8,Participants!$A$1:$F$798,3,FALSE)</f>
        <v>5</v>
      </c>
      <c r="J8" s="41" t="str">
        <f>+VLOOKUP(E8,Participants!$A$1:$G$798,7,FALSE)</f>
        <v>JV GIRLS</v>
      </c>
      <c r="K8" s="62" t="s">
        <v>938</v>
      </c>
      <c r="L8" s="61">
        <v>2</v>
      </c>
      <c r="M8" s="61">
        <v>8</v>
      </c>
      <c r="N8" s="59" t="str">
        <f t="shared" si="0"/>
        <v>JV GIRLS</v>
      </c>
      <c r="O8" s="59"/>
      <c r="P8" s="64">
        <v>1276</v>
      </c>
      <c r="Q8" s="64" t="str">
        <f>+VLOOKUP(P8,Participants!$A$1:$F$651,2,FALSE)</f>
        <v>Lily Derkach</v>
      </c>
      <c r="R8" s="64">
        <v>1279</v>
      </c>
      <c r="S8" s="64" t="str">
        <f>+VLOOKUP(R8,Participants!$A$1:$F$651,2,FALSE)</f>
        <v>Olivia Wasielewski</v>
      </c>
      <c r="T8" s="64">
        <v>1277</v>
      </c>
      <c r="U8" s="64" t="str">
        <f>+VLOOKUP(T8,Participants!$A$1:$F$651,2,FALSE)</f>
        <v>Johanna  Johnson</v>
      </c>
      <c r="V8" s="64">
        <v>1278</v>
      </c>
      <c r="W8" s="64" t="str">
        <f>+VLOOKUP(V8,Participants!$A$1:$F$651,2,FALSE)</f>
        <v>Ava Smith</v>
      </c>
    </row>
    <row r="9" spans="2:23" ht="14.25" customHeight="1" x14ac:dyDescent="0.25">
      <c r="B9" s="81" t="s">
        <v>808</v>
      </c>
      <c r="C9" s="82">
        <v>1</v>
      </c>
      <c r="D9" s="82">
        <v>3</v>
      </c>
      <c r="E9" s="61">
        <v>662</v>
      </c>
      <c r="F9" s="41" t="str">
        <f>+VLOOKUP(E9,Participants!$A$1:$F$798,2,FALSE)</f>
        <v>Jaidlyn Megill</v>
      </c>
      <c r="G9" s="41" t="str">
        <f>+VLOOKUP(E9,Participants!$A$1:$F$798,4,FALSE)</f>
        <v>BTA</v>
      </c>
      <c r="H9" s="41" t="str">
        <f>+VLOOKUP(E9,Participants!$A$1:$F$798,5,FALSE)</f>
        <v>F</v>
      </c>
      <c r="I9" s="41">
        <f>+VLOOKUP(E9,Participants!$A$1:$F$798,3,FALSE)</f>
        <v>5</v>
      </c>
      <c r="J9" s="41" t="str">
        <f>+VLOOKUP(E9,Participants!$A$1:$G$798,7,FALSE)</f>
        <v>JV GIRLS</v>
      </c>
      <c r="K9" s="62" t="s">
        <v>939</v>
      </c>
      <c r="L9" s="61">
        <v>3</v>
      </c>
      <c r="M9" s="61">
        <v>6</v>
      </c>
      <c r="N9" s="59" t="str">
        <f t="shared" si="0"/>
        <v>JV GIRLS</v>
      </c>
      <c r="O9" s="59"/>
      <c r="P9" s="64">
        <v>662</v>
      </c>
      <c r="Q9" s="64" t="str">
        <f>+VLOOKUP(P9,Participants!$A$1:$F$651,2,FALSE)</f>
        <v>Jaidlyn Megill</v>
      </c>
      <c r="R9" s="64">
        <v>669</v>
      </c>
      <c r="S9" s="64" t="str">
        <f>+VLOOKUP(R9,Participants!$A$1:$F$651,2,FALSE)</f>
        <v>Reagan Straub</v>
      </c>
      <c r="T9" s="64">
        <v>667</v>
      </c>
      <c r="U9" s="64" t="str">
        <f>+VLOOKUP(T9,Participants!$A$1:$F$651,2,FALSE)</f>
        <v>Allie Scheerbaum</v>
      </c>
      <c r="V9" s="64">
        <v>663</v>
      </c>
      <c r="W9" s="64" t="str">
        <f>+VLOOKUP(V9,Participants!$A$1:$F$651,2,FALSE)</f>
        <v>Katalina Barnett</v>
      </c>
    </row>
    <row r="10" spans="2:23" ht="14.25" customHeight="1" x14ac:dyDescent="0.25">
      <c r="B10" s="81" t="s">
        <v>808</v>
      </c>
      <c r="C10" s="82">
        <v>1</v>
      </c>
      <c r="D10" s="82">
        <v>1</v>
      </c>
      <c r="E10" s="61">
        <v>892</v>
      </c>
      <c r="F10" s="41" t="str">
        <f>+VLOOKUP(E10,Participants!$A$1:$F$798,2,FALSE)</f>
        <v>Alia Trombetta</v>
      </c>
      <c r="G10" s="41" t="str">
        <f>+VLOOKUP(E10,Participants!$A$1:$F$798,4,FALSE)</f>
        <v>GAA</v>
      </c>
      <c r="H10" s="41" t="str">
        <f>+VLOOKUP(E10,Participants!$A$1:$F$798,5,FALSE)</f>
        <v>F</v>
      </c>
      <c r="I10" s="41">
        <f>+VLOOKUP(E10,Participants!$A$1:$F$798,3,FALSE)</f>
        <v>5</v>
      </c>
      <c r="J10" s="41" t="str">
        <f>+VLOOKUP(E10,Participants!$A$1:$G$798,7,FALSE)</f>
        <v>JV GIRLS</v>
      </c>
      <c r="K10" s="62" t="s">
        <v>940</v>
      </c>
      <c r="L10" s="61">
        <v>4</v>
      </c>
      <c r="M10" s="61">
        <v>5</v>
      </c>
      <c r="N10" s="59" t="str">
        <f t="shared" si="0"/>
        <v>JV GIRLS</v>
      </c>
      <c r="O10" s="59"/>
      <c r="P10" s="64">
        <v>873</v>
      </c>
      <c r="Q10" s="64" t="str">
        <f>+VLOOKUP(P10,Participants!$A$1:$F$651,2,FALSE)</f>
        <v>Lillian Schiff</v>
      </c>
      <c r="R10" s="64">
        <v>892</v>
      </c>
      <c r="S10" s="64" t="str">
        <f>+VLOOKUP(R10,Participants!$A$1:$F$651,2,FALSE)</f>
        <v>Alia Trombetta</v>
      </c>
      <c r="T10" s="64">
        <v>893</v>
      </c>
      <c r="U10" s="64" t="str">
        <f>+VLOOKUP(T10,Participants!$A$1:$F$651,2,FALSE)</f>
        <v>Julia Fuchs</v>
      </c>
      <c r="V10" s="64">
        <v>889</v>
      </c>
      <c r="W10" s="64" t="str">
        <f>+VLOOKUP(V10,Participants!$A$1:$F$651,2,FALSE)</f>
        <v>Regan Barry</v>
      </c>
    </row>
    <row r="11" spans="2:23" ht="14.25" customHeight="1" x14ac:dyDescent="0.25">
      <c r="B11" s="81" t="s">
        <v>808</v>
      </c>
      <c r="C11" s="82">
        <v>1</v>
      </c>
      <c r="D11" s="82">
        <v>2</v>
      </c>
      <c r="E11" s="61">
        <v>890</v>
      </c>
      <c r="F11" s="41" t="str">
        <f>+VLOOKUP(E11,Participants!$A$1:$F$798,2,FALSE)</f>
        <v>Anna Cerchiaro</v>
      </c>
      <c r="G11" s="41" t="str">
        <f>+VLOOKUP(E11,Participants!$A$1:$F$798,4,FALSE)</f>
        <v>GAA</v>
      </c>
      <c r="H11" s="41" t="str">
        <f>+VLOOKUP(E11,Participants!$A$1:$F$798,5,FALSE)</f>
        <v>F</v>
      </c>
      <c r="I11" s="41">
        <f>+VLOOKUP(E11,Participants!$A$1:$F$798,3,FALSE)</f>
        <v>5</v>
      </c>
      <c r="J11" s="41" t="str">
        <f>+VLOOKUP(E11,Participants!$A$1:$G$798,7,FALSE)</f>
        <v>JV GIRLS</v>
      </c>
      <c r="K11" s="62" t="s">
        <v>941</v>
      </c>
      <c r="L11" s="61">
        <v>5</v>
      </c>
      <c r="M11" s="61" t="s">
        <v>936</v>
      </c>
      <c r="N11" s="59" t="str">
        <f t="shared" si="0"/>
        <v>JV GIRLS</v>
      </c>
      <c r="O11" s="59"/>
      <c r="P11" s="64">
        <v>890</v>
      </c>
      <c r="Q11" s="64" t="str">
        <f>+VLOOKUP(P11,Participants!$A$1:$F$651,2,FALSE)</f>
        <v>Anna Cerchiaro</v>
      </c>
      <c r="R11" s="64">
        <v>898</v>
      </c>
      <c r="S11" s="64" t="str">
        <f>+VLOOKUP(R11,Participants!$A$1:$F$651,2,FALSE)</f>
        <v>Sara Stickman</v>
      </c>
      <c r="T11" s="64">
        <v>896</v>
      </c>
      <c r="U11" s="64" t="str">
        <f>+VLOOKUP(T11,Participants!$A$1:$F$651,2,FALSE)</f>
        <v>Amy Stickman</v>
      </c>
      <c r="V11" s="64">
        <v>891</v>
      </c>
      <c r="W11" s="64" t="str">
        <f>+VLOOKUP(V11,Participants!$A$1:$F$651,2,FALSE)</f>
        <v>Alaina Piaggesi</v>
      </c>
    </row>
    <row r="12" spans="2:23" ht="14.25" customHeight="1" x14ac:dyDescent="0.25">
      <c r="B12" s="77" t="s">
        <v>808</v>
      </c>
      <c r="C12" s="83">
        <v>4</v>
      </c>
      <c r="D12" s="83">
        <v>3</v>
      </c>
      <c r="E12" s="66">
        <v>640</v>
      </c>
      <c r="F12" s="13" t="str">
        <f>+VLOOKUP(E12,Participants!$A$1:$F$798,2,FALSE)</f>
        <v>Theodore Miller</v>
      </c>
      <c r="G12" s="13" t="str">
        <f>+VLOOKUP(E12,Participants!$A$1:$F$798,4,FALSE)</f>
        <v>BCS</v>
      </c>
      <c r="H12" s="13" t="str">
        <f>+VLOOKUP(E12,Participants!$A$1:$F$798,5,FALSE)</f>
        <v>M</v>
      </c>
      <c r="I12" s="13">
        <f>+VLOOKUP(E12,Participants!$A$1:$F$798,3,FALSE)</f>
        <v>8</v>
      </c>
      <c r="J12" s="13" t="str">
        <f>+VLOOKUP(E12,Participants!$A$1:$G$798,7,FALSE)</f>
        <v>VARSITY BOYS</v>
      </c>
      <c r="K12" s="67">
        <v>57.02</v>
      </c>
      <c r="L12" s="66">
        <v>1</v>
      </c>
      <c r="M12" s="66">
        <v>10</v>
      </c>
      <c r="N12" s="8" t="str">
        <f t="shared" si="0"/>
        <v>VARSITY BOYS</v>
      </c>
      <c r="P12" s="69">
        <v>640</v>
      </c>
      <c r="Q12" s="69" t="str">
        <f>+VLOOKUP(P12,Participants!$A$1:$F$651,2,FALSE)</f>
        <v>Theodore Miller</v>
      </c>
      <c r="R12" s="69">
        <v>641</v>
      </c>
      <c r="S12" s="69" t="str">
        <f>+VLOOKUP(R12,Participants!$A$1:$F$651,2,FALSE)</f>
        <v>Derek Ricciardella</v>
      </c>
      <c r="T12" s="69">
        <v>639</v>
      </c>
      <c r="U12" s="69" t="str">
        <f>+VLOOKUP(T12,Participants!$A$1:$F$651,2,FALSE)</f>
        <v>Tommy Edwards</v>
      </c>
      <c r="V12" s="69"/>
      <c r="W12" s="69" t="e">
        <f>+VLOOKUP(V12,Participants!$A$1:$F$651,2,FALSE)</f>
        <v>#N/A</v>
      </c>
    </row>
    <row r="13" spans="2:23" ht="14.25" customHeight="1" x14ac:dyDescent="0.25">
      <c r="B13" s="150" t="s">
        <v>808</v>
      </c>
      <c r="C13" s="83">
        <v>4</v>
      </c>
      <c r="D13" s="83">
        <v>4</v>
      </c>
      <c r="E13" s="66">
        <v>53</v>
      </c>
      <c r="F13" s="13" t="str">
        <f>+VLOOKUP(E13,Participants!$A$1:$F$798,2,FALSE)</f>
        <v>Blake Brenckle</v>
      </c>
      <c r="G13" s="13" t="str">
        <f>+VLOOKUP(E13,Participants!$A$1:$F$798,4,FALSE)</f>
        <v>BFS</v>
      </c>
      <c r="H13" s="13" t="str">
        <f>+VLOOKUP(E13,Participants!$A$1:$F$798,5,FALSE)</f>
        <v>M</v>
      </c>
      <c r="I13" s="13">
        <f>+VLOOKUP(E13,Participants!$A$1:$F$798,3,FALSE)</f>
        <v>8</v>
      </c>
      <c r="J13" s="13" t="str">
        <f>+VLOOKUP(E13,Participants!$A$1:$G$798,7,FALSE)</f>
        <v>VARSITY BOYS</v>
      </c>
      <c r="K13" s="67">
        <v>57.3</v>
      </c>
      <c r="L13" s="66">
        <v>2</v>
      </c>
      <c r="M13" s="66">
        <v>8</v>
      </c>
      <c r="N13" s="151" t="str">
        <f t="shared" si="0"/>
        <v>VARSITY BOYS</v>
      </c>
      <c r="O13" s="152"/>
      <c r="P13" s="69">
        <v>53</v>
      </c>
      <c r="Q13" s="69" t="str">
        <f>+VLOOKUP(P13,Participants!$A$1:$F$651,2,FALSE)</f>
        <v>Blake Brenckle</v>
      </c>
      <c r="R13" s="69">
        <v>64</v>
      </c>
      <c r="S13" s="69" t="str">
        <f>+VLOOKUP(R13,Participants!$A$1:$F$651,2,FALSE)</f>
        <v>Eric Wheeler</v>
      </c>
      <c r="T13" s="69">
        <v>56</v>
      </c>
      <c r="U13" s="69" t="str">
        <f>+VLOOKUP(T13,Participants!$A$1:$F$651,2,FALSE)</f>
        <v>Kolten Kumer</v>
      </c>
      <c r="V13" s="69">
        <v>63</v>
      </c>
      <c r="W13" s="69" t="str">
        <f>+VLOOKUP(V13,Participants!$A$1:$F$651,2,FALSE)</f>
        <v>Isaiah Thomas</v>
      </c>
    </row>
    <row r="14" spans="2:23" ht="14.25" customHeight="1" x14ac:dyDescent="0.25">
      <c r="B14" s="77" t="s">
        <v>808</v>
      </c>
      <c r="C14" s="83">
        <v>4</v>
      </c>
      <c r="D14" s="83">
        <v>1</v>
      </c>
      <c r="E14" s="66">
        <v>904</v>
      </c>
      <c r="F14" s="13" t="str">
        <f>+VLOOKUP(E14,Participants!$A$1:$F$798,2,FALSE)</f>
        <v>Grady Molinero</v>
      </c>
      <c r="G14" s="13" t="str">
        <f>+VLOOKUP(E14,Participants!$A$1:$F$798,4,FALSE)</f>
        <v>GAA</v>
      </c>
      <c r="H14" s="13" t="str">
        <f>+VLOOKUP(E14,Participants!$A$1:$F$798,5,FALSE)</f>
        <v>M</v>
      </c>
      <c r="I14" s="13">
        <f>+VLOOKUP(E14,Participants!$A$1:$F$798,3,FALSE)</f>
        <v>7</v>
      </c>
      <c r="J14" s="13" t="str">
        <f>+VLOOKUP(E14,Participants!$A$1:$G$798,7,FALSE)</f>
        <v>VARSITY BOYS</v>
      </c>
      <c r="K14" s="67">
        <v>58.99</v>
      </c>
      <c r="L14" s="66">
        <v>3</v>
      </c>
      <c r="M14" s="66">
        <v>6</v>
      </c>
      <c r="N14" s="8" t="str">
        <f t="shared" si="0"/>
        <v>VARSITY BOYS</v>
      </c>
      <c r="O14" s="8"/>
      <c r="P14" s="69">
        <v>904</v>
      </c>
      <c r="Q14" s="69" t="str">
        <f>+VLOOKUP(P14,Participants!$A$1:$F$651,2,FALSE)</f>
        <v>Grady Molinero</v>
      </c>
      <c r="R14" s="69">
        <v>909</v>
      </c>
      <c r="S14" s="69" t="str">
        <f>+VLOOKUP(R14,Participants!$A$1:$F$651,2,FALSE)</f>
        <v>Simon Mitch</v>
      </c>
      <c r="T14" s="69">
        <v>908</v>
      </c>
      <c r="U14" s="69" t="str">
        <f>+VLOOKUP(T14,Participants!$A$1:$F$651,2,FALSE)</f>
        <v>Xavier Mar</v>
      </c>
      <c r="V14" s="69">
        <v>906</v>
      </c>
      <c r="W14" s="69" t="str">
        <f>+VLOOKUP(V14,Participants!$A$1:$F$651,2,FALSE)</f>
        <v>Dylan Ford</v>
      </c>
    </row>
    <row r="15" spans="2:23" ht="14.25" customHeight="1" x14ac:dyDescent="0.25">
      <c r="B15" s="77" t="s">
        <v>808</v>
      </c>
      <c r="C15" s="83">
        <v>4</v>
      </c>
      <c r="D15" s="83">
        <v>5</v>
      </c>
      <c r="E15" s="66">
        <v>675</v>
      </c>
      <c r="F15" s="13" t="str">
        <f>+VLOOKUP(E15,Participants!$A$1:$F$798,2,FALSE)</f>
        <v>Connor Little</v>
      </c>
      <c r="G15" s="13" t="str">
        <f>+VLOOKUP(E15,Participants!$A$1:$F$798,4,FALSE)</f>
        <v>BTA</v>
      </c>
      <c r="H15" s="13" t="str">
        <f>+VLOOKUP(E15,Participants!$A$1:$F$798,5,FALSE)</f>
        <v>M</v>
      </c>
      <c r="I15" s="13">
        <f>+VLOOKUP(E15,Participants!$A$1:$F$798,3,FALSE)</f>
        <v>8</v>
      </c>
      <c r="J15" s="13" t="str">
        <f>+VLOOKUP(E15,Participants!$A$1:$G$798,7,FALSE)</f>
        <v>VARSITY BOYS</v>
      </c>
      <c r="K15" s="67" t="s">
        <v>951</v>
      </c>
      <c r="L15" s="66">
        <v>4</v>
      </c>
      <c r="M15" s="66">
        <v>5</v>
      </c>
      <c r="N15" s="8" t="str">
        <f t="shared" si="0"/>
        <v>VARSITY BOYS</v>
      </c>
      <c r="P15" s="69">
        <v>675</v>
      </c>
      <c r="Q15" s="69" t="str">
        <f>+VLOOKUP(P15,Participants!$A$1:$F$651,2,FALSE)</f>
        <v>Connor Little</v>
      </c>
      <c r="R15" s="69">
        <v>672</v>
      </c>
      <c r="S15" s="69" t="str">
        <f>+VLOOKUP(R15,Participants!$A$1:$F$651,2,FALSE)</f>
        <v>Lucas Kibler</v>
      </c>
      <c r="T15" s="69">
        <v>671</v>
      </c>
      <c r="U15" s="69" t="str">
        <f>+VLOOKUP(T15,Participants!$A$1:$F$651,2,FALSE)</f>
        <v>James Georgescu</v>
      </c>
      <c r="V15" s="69">
        <v>674</v>
      </c>
      <c r="W15" s="69" t="str">
        <f>+VLOOKUP(V15,Participants!$A$1:$F$651,2,FALSE)</f>
        <v>Colin Miller</v>
      </c>
    </row>
    <row r="16" spans="2:23" ht="14.25" customHeight="1" x14ac:dyDescent="0.25">
      <c r="B16" s="77" t="s">
        <v>808</v>
      </c>
      <c r="C16" s="83">
        <v>4</v>
      </c>
      <c r="D16" s="83">
        <v>2</v>
      </c>
      <c r="E16" s="66">
        <v>902</v>
      </c>
      <c r="F16" s="13" t="str">
        <f>+VLOOKUP(E16,Participants!$A$1:$F$798,2,FALSE)</f>
        <v>Gavin Lenigan</v>
      </c>
      <c r="G16" s="13" t="str">
        <f>+VLOOKUP(E16,Participants!$A$1:$F$798,4,FALSE)</f>
        <v>GAA</v>
      </c>
      <c r="H16" s="13" t="str">
        <f>+VLOOKUP(E16,Participants!$A$1:$F$798,5,FALSE)</f>
        <v>M</v>
      </c>
      <c r="I16" s="13">
        <f>+VLOOKUP(E16,Participants!$A$1:$F$798,3,FALSE)</f>
        <v>7</v>
      </c>
      <c r="J16" s="13" t="str">
        <f>+VLOOKUP(E16,Participants!$A$1:$G$798,7,FALSE)</f>
        <v>VARSITY BOYS</v>
      </c>
      <c r="K16" s="67" t="s">
        <v>952</v>
      </c>
      <c r="L16" s="66">
        <v>5</v>
      </c>
      <c r="M16" s="66" t="s">
        <v>936</v>
      </c>
      <c r="N16" s="8" t="str">
        <f t="shared" si="0"/>
        <v>VARSITY BOYS</v>
      </c>
      <c r="P16" s="69">
        <v>902</v>
      </c>
      <c r="Q16" s="69" t="str">
        <f>+VLOOKUP(P16,Participants!$A$1:$F$651,2,FALSE)</f>
        <v>Gavin Lenigan</v>
      </c>
      <c r="R16" s="69">
        <v>899</v>
      </c>
      <c r="S16" s="69" t="str">
        <f>+VLOOKUP(R16,Participants!$A$1:$F$651,2,FALSE)</f>
        <v>Travis Anglum</v>
      </c>
      <c r="T16" s="69">
        <v>901</v>
      </c>
      <c r="U16" s="69" t="str">
        <f>+VLOOKUP(T16,Participants!$A$1:$F$651,2,FALSE)</f>
        <v>Jude Franc</v>
      </c>
      <c r="V16" s="69">
        <v>900</v>
      </c>
      <c r="W16" s="69" t="str">
        <f>+VLOOKUP(V16,Participants!$A$1:$F$651,2,FALSE)</f>
        <v>Oladosu Asambe</v>
      </c>
    </row>
    <row r="17" spans="2:26" ht="14.25" customHeight="1" x14ac:dyDescent="0.25">
      <c r="B17" s="148" t="s">
        <v>808</v>
      </c>
      <c r="C17" s="82">
        <v>3</v>
      </c>
      <c r="D17" s="82">
        <v>1</v>
      </c>
      <c r="E17" s="61">
        <v>680</v>
      </c>
      <c r="F17" s="41" t="str">
        <f>+VLOOKUP(E17,Participants!$A$1:$F$798,2,FALSE)</f>
        <v>Cayden Ferguson</v>
      </c>
      <c r="G17" s="41" t="str">
        <f>+VLOOKUP(E17,Participants!$A$1:$F$798,4,FALSE)</f>
        <v>BTA</v>
      </c>
      <c r="H17" s="41" t="str">
        <f>+VLOOKUP(E17,Participants!$A$1:$F$798,5,FALSE)</f>
        <v>F</v>
      </c>
      <c r="I17" s="41">
        <f>+VLOOKUP(E17,Participants!$A$1:$F$798,3,FALSE)</f>
        <v>8</v>
      </c>
      <c r="J17" s="41" t="str">
        <f>+VLOOKUP(E17,Participants!$A$1:$G$798,7,FALSE)</f>
        <v>VARSITY GIRLS</v>
      </c>
      <c r="K17" s="141">
        <v>53.3</v>
      </c>
      <c r="L17" s="61">
        <v>1</v>
      </c>
      <c r="M17" s="61">
        <v>10</v>
      </c>
      <c r="N17" s="143" t="str">
        <f t="shared" si="0"/>
        <v>VARSITY GIRLS</v>
      </c>
      <c r="O17" s="143"/>
      <c r="P17" s="64">
        <v>680</v>
      </c>
      <c r="Q17" s="64" t="str">
        <f>+VLOOKUP(P17,Participants!$A$1:$F$651,2,FALSE)</f>
        <v>Cayden Ferguson</v>
      </c>
      <c r="R17" s="64">
        <v>683</v>
      </c>
      <c r="S17" s="64" t="str">
        <f>+VLOOKUP(R17,Participants!$A$1:$F$651,2,FALSE)</f>
        <v>Alana Eiler</v>
      </c>
      <c r="T17" s="64">
        <v>676</v>
      </c>
      <c r="U17" s="64" t="str">
        <f>+VLOOKUP(T17,Participants!$A$1:$F$651,2,FALSE)</f>
        <v>Ashlyn Murray</v>
      </c>
      <c r="V17" s="64">
        <v>679</v>
      </c>
      <c r="W17" s="64" t="str">
        <f>+VLOOKUP(V17,Participants!$A$1:$F$651,2,FALSE)</f>
        <v>Callie Kandravy</v>
      </c>
    </row>
    <row r="18" spans="2:26" ht="14.25" customHeight="1" x14ac:dyDescent="0.25">
      <c r="B18" s="148" t="s">
        <v>808</v>
      </c>
      <c r="C18" s="82">
        <v>3</v>
      </c>
      <c r="D18" s="82">
        <v>4</v>
      </c>
      <c r="E18" s="61">
        <v>78</v>
      </c>
      <c r="F18" s="41" t="str">
        <f>+VLOOKUP(E18,Participants!$A$1:$F$798,2,FALSE)</f>
        <v>Kaitlyn Lindenfelser</v>
      </c>
      <c r="G18" s="41" t="str">
        <f>+VLOOKUP(E18,Participants!$A$1:$F$798,4,FALSE)</f>
        <v>BFS</v>
      </c>
      <c r="H18" s="41" t="str">
        <f>+VLOOKUP(E18,Participants!$A$1:$F$798,5,FALSE)</f>
        <v>F</v>
      </c>
      <c r="I18" s="41">
        <f>+VLOOKUP(E18,Participants!$A$1:$F$798,3,FALSE)</f>
        <v>7</v>
      </c>
      <c r="J18" s="41" t="str">
        <f>+VLOOKUP(E18,Participants!$A$1:$G$798,7,FALSE)</f>
        <v>VARSITY GIRLS</v>
      </c>
      <c r="K18" s="141">
        <v>54.81</v>
      </c>
      <c r="L18" s="61">
        <v>2</v>
      </c>
      <c r="M18" s="61">
        <v>8</v>
      </c>
      <c r="N18" s="143" t="str">
        <f t="shared" si="0"/>
        <v>VARSITY GIRLS</v>
      </c>
      <c r="O18" s="143"/>
      <c r="P18" s="64">
        <v>78</v>
      </c>
      <c r="Q18" s="64" t="str">
        <f>+VLOOKUP(P18,Participants!$A$1:$F$651,2,FALSE)</f>
        <v>Kaitlyn Lindenfelser</v>
      </c>
      <c r="R18" s="64">
        <v>77</v>
      </c>
      <c r="S18" s="64" t="str">
        <f>+VLOOKUP(R18,Participants!$A$1:$F$651,2,FALSE)</f>
        <v>Tessa Liberati</v>
      </c>
      <c r="T18" s="64">
        <v>88</v>
      </c>
      <c r="U18" s="64" t="str">
        <f>+VLOOKUP(T18,Participants!$A$1:$F$651,2,FALSE)</f>
        <v>Alexandra Wagner</v>
      </c>
      <c r="V18" s="64">
        <v>75</v>
      </c>
      <c r="W18" s="64" t="str">
        <f>+VLOOKUP(V18,Participants!$A$1:$F$651,2,FALSE)</f>
        <v>Claire Karsman</v>
      </c>
    </row>
    <row r="19" spans="2:26" ht="14.25" customHeight="1" x14ac:dyDescent="0.25">
      <c r="B19" s="148" t="s">
        <v>808</v>
      </c>
      <c r="C19" s="82">
        <v>3</v>
      </c>
      <c r="D19" s="82">
        <v>5</v>
      </c>
      <c r="E19" s="61">
        <v>392</v>
      </c>
      <c r="F19" s="41" t="str">
        <f>+VLOOKUP(E19,Participants!$A$1:$F$798,2,FALSE)</f>
        <v>Reese Dippold</v>
      </c>
      <c r="G19" s="41" t="str">
        <f>+VLOOKUP(E19,Participants!$A$1:$F$798,4,FALSE)</f>
        <v>AAP</v>
      </c>
      <c r="H19" s="41" t="str">
        <f>+VLOOKUP(E19,Participants!$A$1:$F$798,5,FALSE)</f>
        <v>F</v>
      </c>
      <c r="I19" s="41">
        <f>+VLOOKUP(E19,Participants!$A$1:$F$798,3,FALSE)</f>
        <v>7</v>
      </c>
      <c r="J19" s="41" t="str">
        <f>+VLOOKUP(E19,Participants!$A$1:$G$798,7,FALSE)</f>
        <v>VARSITY GIRLS</v>
      </c>
      <c r="K19" s="141" t="s">
        <v>946</v>
      </c>
      <c r="L19" s="61">
        <v>3</v>
      </c>
      <c r="M19" s="61">
        <v>6</v>
      </c>
      <c r="N19" s="143" t="str">
        <f t="shared" si="0"/>
        <v>VARSITY GIRLS</v>
      </c>
      <c r="O19" s="143"/>
      <c r="P19" s="64">
        <v>392</v>
      </c>
      <c r="Q19" s="64" t="str">
        <f>+VLOOKUP(P19,Participants!$A$1:$F$651,2,FALSE)</f>
        <v>Reese Dippold</v>
      </c>
      <c r="R19" s="64">
        <v>394</v>
      </c>
      <c r="S19" s="64" t="str">
        <f>+VLOOKUP(R19,Participants!$A$1:$F$651,2,FALSE)</f>
        <v>Alessandra Park</v>
      </c>
      <c r="T19" s="64">
        <v>374</v>
      </c>
      <c r="U19" s="64" t="str">
        <f>+VLOOKUP(T19,Participants!$A$1:$F$651,2,FALSE)</f>
        <v>Charlotte Austin</v>
      </c>
      <c r="V19" s="64">
        <v>379</v>
      </c>
      <c r="W19" s="64" t="str">
        <f>+VLOOKUP(V19,Participants!$A$1:$F$651,2,FALSE)</f>
        <v>Rosa Yuo</v>
      </c>
    </row>
    <row r="20" spans="2:26" ht="14.25" customHeight="1" x14ac:dyDescent="0.25">
      <c r="B20" s="148" t="s">
        <v>808</v>
      </c>
      <c r="C20" s="82">
        <v>3</v>
      </c>
      <c r="D20" s="82">
        <v>3</v>
      </c>
      <c r="E20" s="61">
        <v>920</v>
      </c>
      <c r="F20" s="41" t="str">
        <f>+VLOOKUP(E20,Participants!$A$1:$F$798,2,FALSE)</f>
        <v>Julia Piaggesi</v>
      </c>
      <c r="G20" s="41" t="str">
        <f>+VLOOKUP(E20,Participants!$A$1:$F$798,4,FALSE)</f>
        <v>GAA</v>
      </c>
      <c r="H20" s="41" t="str">
        <f>+VLOOKUP(E20,Participants!$A$1:$F$798,5,FALSE)</f>
        <v>F</v>
      </c>
      <c r="I20" s="41">
        <f>+VLOOKUP(E20,Participants!$A$1:$F$798,3,FALSE)</f>
        <v>8</v>
      </c>
      <c r="J20" s="41" t="str">
        <f>+VLOOKUP(E20,Participants!$A$1:$G$798,7,FALSE)</f>
        <v>VARSITY GIRLS</v>
      </c>
      <c r="K20" s="141" t="s">
        <v>947</v>
      </c>
      <c r="L20" s="61">
        <v>4</v>
      </c>
      <c r="M20" s="61">
        <v>5</v>
      </c>
      <c r="N20" s="143" t="str">
        <f t="shared" si="0"/>
        <v>VARSITY GIRLS</v>
      </c>
      <c r="O20" s="143"/>
      <c r="P20" s="64">
        <v>920</v>
      </c>
      <c r="Q20" s="64" t="str">
        <f>+VLOOKUP(P20,Participants!$A$1:$F$651,2,FALSE)</f>
        <v>Julia Piaggesi</v>
      </c>
      <c r="R20" s="64">
        <v>919</v>
      </c>
      <c r="S20" s="64" t="str">
        <f>+VLOOKUP(R20,Participants!$A$1:$F$651,2,FALSE)</f>
        <v>Maria Fuchs</v>
      </c>
      <c r="T20" s="64">
        <v>922</v>
      </c>
      <c r="U20" s="64" t="str">
        <f>+VLOOKUP(T20,Participants!$A$1:$F$651,2,FALSE)</f>
        <v>Juliet Snover</v>
      </c>
      <c r="V20" s="64">
        <v>915</v>
      </c>
      <c r="W20" s="64" t="str">
        <f>+VLOOKUP(V20,Participants!$A$1:$F$651,2,FALSE)</f>
        <v>Halle Reinheimer</v>
      </c>
    </row>
    <row r="21" spans="2:26" ht="14.25" customHeight="1" x14ac:dyDescent="0.25">
      <c r="B21" s="148" t="s">
        <v>808</v>
      </c>
      <c r="C21" s="82">
        <v>3</v>
      </c>
      <c r="D21" s="82">
        <v>7</v>
      </c>
      <c r="E21" s="61">
        <v>84</v>
      </c>
      <c r="F21" s="41" t="str">
        <f>+VLOOKUP(E21,Participants!$A$1:$F$798,2,FALSE)</f>
        <v>Alexandria Polivka</v>
      </c>
      <c r="G21" s="41" t="str">
        <f>+VLOOKUP(E21,Participants!$A$1:$F$798,4,FALSE)</f>
        <v>BFS</v>
      </c>
      <c r="H21" s="41" t="str">
        <f>+VLOOKUP(E21,Participants!$A$1:$F$798,5,FALSE)</f>
        <v>F</v>
      </c>
      <c r="I21" s="41">
        <f>+VLOOKUP(E21,Participants!$A$1:$F$798,3,FALSE)</f>
        <v>7</v>
      </c>
      <c r="J21" s="41" t="str">
        <f>+VLOOKUP(E21,Participants!$A$1:$G$798,7,FALSE)</f>
        <v>VARSITY GIRLS</v>
      </c>
      <c r="K21" s="141" t="s">
        <v>948</v>
      </c>
      <c r="L21" s="61">
        <v>5</v>
      </c>
      <c r="M21" s="61" t="s">
        <v>936</v>
      </c>
      <c r="N21" s="143" t="str">
        <f t="shared" si="0"/>
        <v>VARSITY GIRLS</v>
      </c>
      <c r="O21" s="143"/>
      <c r="P21" s="64">
        <v>84</v>
      </c>
      <c r="Q21" s="64" t="str">
        <f>+VLOOKUP(P21,Participants!$A$1:$F$651,2,FALSE)</f>
        <v>Alexandria Polivka</v>
      </c>
      <c r="R21" s="64">
        <v>70</v>
      </c>
      <c r="S21" s="64" t="str">
        <f>+VLOOKUP(R21,Participants!$A$1:$F$651,2,FALSE)</f>
        <v>Avery Evancho</v>
      </c>
      <c r="T21" s="64">
        <v>66</v>
      </c>
      <c r="U21" s="64" t="str">
        <f>+VLOOKUP(T21,Participants!$A$1:$F$651,2,FALSE)</f>
        <v>Magdalene Carroll</v>
      </c>
      <c r="V21" s="64">
        <v>76</v>
      </c>
      <c r="W21" s="64" t="str">
        <f>+VLOOKUP(V21,Participants!$A$1:$F$651,2,FALSE)</f>
        <v>Allie Kiley</v>
      </c>
    </row>
    <row r="22" spans="2:26" ht="14.25" customHeight="1" x14ac:dyDescent="0.25">
      <c r="B22" s="81" t="s">
        <v>808</v>
      </c>
      <c r="C22" s="82">
        <v>3</v>
      </c>
      <c r="D22" s="82">
        <v>2</v>
      </c>
      <c r="E22" s="61">
        <v>916</v>
      </c>
      <c r="F22" s="41" t="str">
        <f>+VLOOKUP(E22,Participants!$A$1:$F$798,2,FALSE)</f>
        <v>Isla Spinelli</v>
      </c>
      <c r="G22" s="41" t="str">
        <f>+VLOOKUP(E22,Participants!$A$1:$F$798,4,FALSE)</f>
        <v>GAA</v>
      </c>
      <c r="H22" s="41" t="str">
        <f>+VLOOKUP(E22,Participants!$A$1:$F$798,5,FALSE)</f>
        <v>F</v>
      </c>
      <c r="I22" s="41">
        <f>+VLOOKUP(E22,Participants!$A$1:$F$798,3,FALSE)</f>
        <v>7</v>
      </c>
      <c r="J22" s="41" t="str">
        <f>+VLOOKUP(E22,Participants!$A$1:$G$798,7,FALSE)</f>
        <v>VARSITY GIRLS</v>
      </c>
      <c r="K22" s="62" t="s">
        <v>949</v>
      </c>
      <c r="L22" s="61">
        <v>6</v>
      </c>
      <c r="M22" s="61" t="s">
        <v>936</v>
      </c>
      <c r="N22" s="59" t="str">
        <f t="shared" si="0"/>
        <v>VARSITY GIRLS</v>
      </c>
      <c r="O22" s="59"/>
      <c r="P22" s="64">
        <v>916</v>
      </c>
      <c r="Q22" s="64" t="str">
        <f>+VLOOKUP(P22,Participants!$A$1:$F$651,2,FALSE)</f>
        <v>Isla Spinelli</v>
      </c>
      <c r="R22" s="64">
        <v>921</v>
      </c>
      <c r="S22" s="64" t="str">
        <f>+VLOOKUP(R22,Participants!$A$1:$F$651,2,FALSE)</f>
        <v>Fiona Shipley</v>
      </c>
      <c r="T22" s="64">
        <v>918</v>
      </c>
      <c r="U22" s="64" t="str">
        <f>+VLOOKUP(T22,Participants!$A$1:$F$651,2,FALSE)</f>
        <v>Bridget Fraino</v>
      </c>
      <c r="V22" s="64">
        <v>923</v>
      </c>
      <c r="W22" s="64" t="str">
        <f>+VLOOKUP(V22,Participants!$A$1:$F$651,2,FALSE)</f>
        <v>Macie Trombetta</v>
      </c>
    </row>
    <row r="23" spans="2:26" ht="14.25" customHeight="1" x14ac:dyDescent="0.25">
      <c r="B23" s="81" t="s">
        <v>808</v>
      </c>
      <c r="C23" s="82">
        <v>3</v>
      </c>
      <c r="D23" s="82">
        <v>6</v>
      </c>
      <c r="E23" s="61">
        <v>968</v>
      </c>
      <c r="F23" s="41" t="str">
        <f>+VLOOKUP(E23,Participants!$A$1:$F$798,2,FALSE)</f>
        <v>OLIVIA ZORN</v>
      </c>
      <c r="G23" s="41" t="str">
        <f>+VLOOKUP(E23,Participants!$A$1:$F$798,4,FALSE)</f>
        <v>HCA</v>
      </c>
      <c r="H23" s="41" t="str">
        <f>+VLOOKUP(E23,Participants!$A$1:$F$798,5,FALSE)</f>
        <v>F</v>
      </c>
      <c r="I23" s="41">
        <f>+VLOOKUP(E23,Participants!$A$1:$F$798,3,FALSE)</f>
        <v>7</v>
      </c>
      <c r="J23" s="41" t="str">
        <f>+VLOOKUP(E23,Participants!$A$1:$G$798,7,FALSE)</f>
        <v>VARSITY GIRLS</v>
      </c>
      <c r="K23" s="62" t="s">
        <v>950</v>
      </c>
      <c r="L23" s="61">
        <v>7</v>
      </c>
      <c r="M23" s="61">
        <v>2</v>
      </c>
      <c r="N23" s="59" t="str">
        <f t="shared" si="0"/>
        <v>VARSITY GIRLS</v>
      </c>
      <c r="O23" s="59"/>
      <c r="P23" s="64">
        <v>968</v>
      </c>
      <c r="Q23" s="64" t="str">
        <f>+VLOOKUP(P23,Participants!$A$1:$F$651,2,FALSE)</f>
        <v>OLIVIA ZORN</v>
      </c>
      <c r="R23" s="64">
        <v>972</v>
      </c>
      <c r="S23" s="64" t="str">
        <f>+VLOOKUP(R23,Participants!$A$1:$F$651,2,FALSE)</f>
        <v>LILY LUU</v>
      </c>
      <c r="T23" s="64">
        <v>967</v>
      </c>
      <c r="U23" s="64" t="str">
        <f>+VLOOKUP(T23,Participants!$A$1:$F$651,2,FALSE)</f>
        <v>MADELINE WORGUL</v>
      </c>
      <c r="V23" s="64">
        <v>971</v>
      </c>
      <c r="W23" s="64" t="str">
        <f>+VLOOKUP(V23,Participants!$A$1:$F$651,2,FALSE)</f>
        <v>KELSEY KULIFAY</v>
      </c>
    </row>
    <row r="24" spans="2:26" ht="14.25" customHeight="1" x14ac:dyDescent="0.25">
      <c r="B24" s="147"/>
      <c r="C24" s="83"/>
      <c r="D24" s="83"/>
      <c r="E24" s="66"/>
      <c r="F24" s="13"/>
      <c r="G24" s="13"/>
      <c r="H24" s="13"/>
      <c r="I24" s="13"/>
      <c r="J24" s="13"/>
      <c r="K24" s="142"/>
      <c r="L24" s="66"/>
      <c r="M24" s="66"/>
      <c r="N24" s="144"/>
      <c r="O24" s="149"/>
      <c r="P24" s="69"/>
      <c r="Q24" s="69"/>
      <c r="R24" s="69"/>
      <c r="S24" s="69"/>
      <c r="T24" s="69"/>
      <c r="U24" s="69"/>
      <c r="V24" s="69"/>
      <c r="W24" s="69"/>
    </row>
    <row r="25" spans="2:26" ht="14.25" customHeight="1" x14ac:dyDescent="0.25">
      <c r="B25" s="81"/>
      <c r="C25" s="82"/>
      <c r="D25" s="82"/>
      <c r="E25" s="61"/>
      <c r="F25" s="41"/>
      <c r="G25" s="41"/>
      <c r="H25" s="41"/>
      <c r="I25" s="41"/>
      <c r="J25" s="41"/>
      <c r="K25" s="62"/>
      <c r="L25" s="61"/>
      <c r="M25" s="61"/>
      <c r="N25" s="59"/>
      <c r="O25" s="59"/>
      <c r="P25" s="64"/>
      <c r="Q25" s="64"/>
      <c r="R25" s="64"/>
      <c r="S25" s="64"/>
      <c r="T25" s="64"/>
      <c r="U25" s="64"/>
      <c r="V25" s="64"/>
      <c r="W25" s="64"/>
    </row>
    <row r="26" spans="2:26" ht="14.25" customHeight="1" x14ac:dyDescent="0.25">
      <c r="B26" s="147"/>
      <c r="C26" s="83"/>
      <c r="D26" s="83"/>
      <c r="E26" s="66"/>
      <c r="F26" s="13"/>
      <c r="G26" s="13"/>
      <c r="H26" s="13"/>
      <c r="I26" s="13"/>
      <c r="J26" s="13"/>
      <c r="K26" s="142"/>
      <c r="L26" s="66"/>
      <c r="M26" s="66"/>
      <c r="N26" s="144"/>
      <c r="O26" s="149"/>
      <c r="P26" s="69"/>
      <c r="Q26" s="69"/>
      <c r="R26" s="69"/>
      <c r="S26" s="69"/>
      <c r="T26" s="69"/>
      <c r="U26" s="69"/>
      <c r="V26" s="69"/>
      <c r="W26" s="69"/>
    </row>
    <row r="27" spans="2:26" ht="14.25" customHeight="1" x14ac:dyDescent="0.25">
      <c r="B27" s="77"/>
      <c r="D27" s="35"/>
      <c r="K27" s="44"/>
      <c r="P27" s="70"/>
      <c r="Q27" s="70"/>
      <c r="R27" s="70"/>
      <c r="S27" s="70"/>
      <c r="T27" s="70"/>
      <c r="U27" s="70"/>
      <c r="V27" s="70"/>
      <c r="W27" s="70"/>
    </row>
    <row r="28" spans="2:26" ht="14.25" customHeight="1" x14ac:dyDescent="0.25">
      <c r="B28" s="77"/>
      <c r="D28" s="35"/>
      <c r="K28" s="44"/>
      <c r="P28" s="70"/>
      <c r="Q28" s="70"/>
      <c r="R28" s="70"/>
      <c r="S28" s="70"/>
      <c r="T28" s="70"/>
      <c r="U28" s="70"/>
      <c r="V28" s="70"/>
      <c r="W28" s="70"/>
    </row>
    <row r="29" spans="2:26" ht="14.25" customHeight="1" x14ac:dyDescent="0.25">
      <c r="B29" s="77"/>
      <c r="D29" s="35"/>
      <c r="K29" s="44"/>
      <c r="P29" s="70"/>
      <c r="Q29" s="70"/>
      <c r="R29" s="70"/>
      <c r="S29" s="70"/>
      <c r="T29" s="70"/>
      <c r="U29" s="70"/>
      <c r="V29" s="70"/>
      <c r="W29" s="70"/>
    </row>
    <row r="30" spans="2:26" ht="14.25" customHeight="1" x14ac:dyDescent="0.25">
      <c r="D30" s="35"/>
      <c r="K30" s="44"/>
      <c r="P30" s="70"/>
      <c r="Q30" s="70"/>
      <c r="R30" s="70"/>
      <c r="S30" s="70"/>
      <c r="T30" s="70"/>
      <c r="U30" s="70"/>
      <c r="V30" s="70"/>
      <c r="W30" s="70"/>
    </row>
    <row r="31" spans="2:26" ht="14.25" customHeight="1" x14ac:dyDescent="0.25">
      <c r="D31" s="35"/>
      <c r="K31" s="44"/>
      <c r="P31" s="70"/>
      <c r="Q31" s="70"/>
      <c r="R31" s="70"/>
      <c r="S31" s="70"/>
      <c r="T31" s="70"/>
      <c r="U31" s="70"/>
      <c r="V31" s="70"/>
      <c r="W31" s="70"/>
    </row>
    <row r="32" spans="2:26" ht="14.25" customHeight="1" x14ac:dyDescent="0.25">
      <c r="B32" s="47" t="s">
        <v>155</v>
      </c>
      <c r="C32" s="47" t="s">
        <v>770</v>
      </c>
      <c r="D32" s="47" t="s">
        <v>15</v>
      </c>
      <c r="E32" s="47" t="s">
        <v>18</v>
      </c>
      <c r="F32" s="47" t="s">
        <v>10</v>
      </c>
      <c r="G32" s="47" t="s">
        <v>26</v>
      </c>
      <c r="H32" s="47" t="s">
        <v>21</v>
      </c>
      <c r="I32" s="47" t="s">
        <v>771</v>
      </c>
      <c r="J32" s="47" t="s">
        <v>772</v>
      </c>
      <c r="K32" s="47" t="s">
        <v>32</v>
      </c>
      <c r="L32" s="47" t="s">
        <v>35</v>
      </c>
      <c r="M32" s="47" t="s">
        <v>53</v>
      </c>
      <c r="N32" s="47" t="s">
        <v>41</v>
      </c>
      <c r="O32" s="47" t="s">
        <v>47</v>
      </c>
      <c r="P32" s="47" t="s">
        <v>62</v>
      </c>
      <c r="Q32" s="47" t="s">
        <v>56</v>
      </c>
      <c r="R32" s="47" t="s">
        <v>773</v>
      </c>
      <c r="S32" s="47" t="s">
        <v>65</v>
      </c>
      <c r="T32" s="47" t="s">
        <v>70</v>
      </c>
      <c r="U32" s="47" t="s">
        <v>526</v>
      </c>
      <c r="V32" s="47" t="s">
        <v>669</v>
      </c>
      <c r="W32" s="47" t="s">
        <v>774</v>
      </c>
      <c r="X32" s="47" t="s">
        <v>696</v>
      </c>
      <c r="Y32" s="47" t="s">
        <v>44</v>
      </c>
      <c r="Z32" s="48" t="s">
        <v>775</v>
      </c>
    </row>
    <row r="33" spans="1:26" ht="14.25" customHeight="1" x14ac:dyDescent="0.25">
      <c r="A33" s="8" t="s">
        <v>106</v>
      </c>
      <c r="B33" s="35">
        <f t="shared" ref="B33:K36" si="1">+SUMIFS($M$2:$M$26,$J$2:$J$26,$A33,$G$2:$G$26,B$32)</f>
        <v>0</v>
      </c>
      <c r="C33" s="35">
        <f t="shared" si="1"/>
        <v>0</v>
      </c>
      <c r="D33" s="35">
        <f t="shared" si="1"/>
        <v>0</v>
      </c>
      <c r="E33" s="35">
        <f t="shared" si="1"/>
        <v>0</v>
      </c>
      <c r="F33" s="35">
        <f t="shared" si="1"/>
        <v>10</v>
      </c>
      <c r="G33" s="35">
        <f t="shared" si="1"/>
        <v>6</v>
      </c>
      <c r="H33" s="35">
        <f t="shared" si="1"/>
        <v>0</v>
      </c>
      <c r="I33" s="35">
        <f t="shared" si="1"/>
        <v>0</v>
      </c>
      <c r="J33" s="35">
        <f t="shared" si="1"/>
        <v>0</v>
      </c>
      <c r="K33" s="35">
        <f t="shared" si="1"/>
        <v>0</v>
      </c>
      <c r="L33" s="35">
        <f t="shared" ref="L33:Y36" si="2">+SUMIFS($M$2:$M$26,$J$2:$J$26,$A33,$G$2:$G$26,L$32)</f>
        <v>5</v>
      </c>
      <c r="M33" s="35">
        <f t="shared" si="2"/>
        <v>0</v>
      </c>
      <c r="N33" s="35">
        <f t="shared" si="2"/>
        <v>0</v>
      </c>
      <c r="O33" s="35">
        <f t="shared" si="2"/>
        <v>0</v>
      </c>
      <c r="P33" s="35">
        <f t="shared" si="2"/>
        <v>0</v>
      </c>
      <c r="Q33" s="35">
        <f t="shared" si="2"/>
        <v>0</v>
      </c>
      <c r="R33" s="35">
        <f t="shared" si="2"/>
        <v>0</v>
      </c>
      <c r="S33" s="35">
        <f t="shared" si="2"/>
        <v>8</v>
      </c>
      <c r="T33" s="35">
        <f t="shared" si="2"/>
        <v>0</v>
      </c>
      <c r="U33" s="35">
        <f t="shared" si="2"/>
        <v>0</v>
      </c>
      <c r="V33" s="35">
        <f t="shared" si="2"/>
        <v>0</v>
      </c>
      <c r="W33" s="35">
        <f t="shared" si="2"/>
        <v>0</v>
      </c>
      <c r="X33" s="35">
        <f t="shared" si="2"/>
        <v>0</v>
      </c>
      <c r="Y33" s="35">
        <f t="shared" si="2"/>
        <v>0</v>
      </c>
      <c r="Z33" s="35">
        <f t="shared" ref="Z33:Z36" si="3">SUM(B33:Y33)</f>
        <v>29</v>
      </c>
    </row>
    <row r="34" spans="1:26" ht="14.25" customHeight="1" x14ac:dyDescent="0.25">
      <c r="A34" s="8" t="s">
        <v>92</v>
      </c>
      <c r="B34" s="35">
        <f t="shared" si="1"/>
        <v>0</v>
      </c>
      <c r="C34" s="35">
        <f t="shared" si="1"/>
        <v>0</v>
      </c>
      <c r="D34" s="35">
        <f t="shared" si="1"/>
        <v>0</v>
      </c>
      <c r="E34" s="35">
        <f t="shared" si="1"/>
        <v>0</v>
      </c>
      <c r="F34" s="35">
        <f t="shared" si="1"/>
        <v>10</v>
      </c>
      <c r="G34" s="35">
        <f t="shared" si="1"/>
        <v>0</v>
      </c>
      <c r="H34" s="35">
        <f t="shared" si="1"/>
        <v>6</v>
      </c>
      <c r="I34" s="35">
        <f t="shared" si="1"/>
        <v>0</v>
      </c>
      <c r="J34" s="35">
        <f t="shared" si="1"/>
        <v>0</v>
      </c>
      <c r="K34" s="35">
        <f t="shared" si="1"/>
        <v>0</v>
      </c>
      <c r="L34" s="35">
        <f t="shared" si="2"/>
        <v>5</v>
      </c>
      <c r="M34" s="35">
        <f t="shared" si="2"/>
        <v>0</v>
      </c>
      <c r="N34" s="35">
        <f t="shared" si="2"/>
        <v>0</v>
      </c>
      <c r="O34" s="35">
        <f t="shared" si="2"/>
        <v>0</v>
      </c>
      <c r="P34" s="35">
        <f t="shared" si="2"/>
        <v>0</v>
      </c>
      <c r="Q34" s="35">
        <f t="shared" si="2"/>
        <v>0</v>
      </c>
      <c r="R34" s="35">
        <f t="shared" si="2"/>
        <v>0</v>
      </c>
      <c r="S34" s="35">
        <f t="shared" si="2"/>
        <v>8</v>
      </c>
      <c r="T34" s="35">
        <f t="shared" si="2"/>
        <v>0</v>
      </c>
      <c r="U34" s="35">
        <f t="shared" si="2"/>
        <v>0</v>
      </c>
      <c r="V34" s="35">
        <f t="shared" si="2"/>
        <v>0</v>
      </c>
      <c r="W34" s="35">
        <f t="shared" si="2"/>
        <v>0</v>
      </c>
      <c r="X34" s="35">
        <f t="shared" si="2"/>
        <v>0</v>
      </c>
      <c r="Y34" s="35">
        <f t="shared" si="2"/>
        <v>0</v>
      </c>
      <c r="Z34" s="35">
        <f t="shared" si="3"/>
        <v>29</v>
      </c>
    </row>
    <row r="35" spans="1:26" ht="14.25" customHeight="1" x14ac:dyDescent="0.25">
      <c r="A35" s="8" t="s">
        <v>131</v>
      </c>
      <c r="B35" s="35">
        <f t="shared" si="1"/>
        <v>6</v>
      </c>
      <c r="C35" s="35">
        <f t="shared" si="1"/>
        <v>0</v>
      </c>
      <c r="D35" s="35">
        <f t="shared" si="1"/>
        <v>0</v>
      </c>
      <c r="E35" s="35">
        <f t="shared" si="1"/>
        <v>0</v>
      </c>
      <c r="F35" s="35">
        <f t="shared" si="1"/>
        <v>8</v>
      </c>
      <c r="G35" s="35">
        <f t="shared" si="1"/>
        <v>10</v>
      </c>
      <c r="H35" s="35">
        <f t="shared" si="1"/>
        <v>0</v>
      </c>
      <c r="I35" s="35">
        <f t="shared" si="1"/>
        <v>0</v>
      </c>
      <c r="J35" s="35">
        <f t="shared" si="1"/>
        <v>0</v>
      </c>
      <c r="K35" s="35">
        <f t="shared" si="1"/>
        <v>0</v>
      </c>
      <c r="L35" s="35">
        <f t="shared" si="2"/>
        <v>5</v>
      </c>
      <c r="M35" s="35">
        <f t="shared" si="2"/>
        <v>2</v>
      </c>
      <c r="N35" s="35">
        <f t="shared" si="2"/>
        <v>0</v>
      </c>
      <c r="O35" s="35">
        <f t="shared" si="2"/>
        <v>0</v>
      </c>
      <c r="P35" s="35">
        <f t="shared" si="2"/>
        <v>0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5">
        <f t="shared" si="2"/>
        <v>0</v>
      </c>
      <c r="W35" s="35">
        <f t="shared" si="2"/>
        <v>0</v>
      </c>
      <c r="X35" s="35">
        <f t="shared" si="2"/>
        <v>0</v>
      </c>
      <c r="Y35" s="35">
        <f t="shared" si="2"/>
        <v>0</v>
      </c>
      <c r="Z35" s="35">
        <f t="shared" si="3"/>
        <v>31</v>
      </c>
    </row>
    <row r="36" spans="1:26" ht="14.25" customHeight="1" x14ac:dyDescent="0.25">
      <c r="A36" s="8" t="s">
        <v>118</v>
      </c>
      <c r="B36" s="35">
        <f t="shared" si="1"/>
        <v>0</v>
      </c>
      <c r="C36" s="35">
        <f t="shared" si="1"/>
        <v>0</v>
      </c>
      <c r="D36" s="35">
        <f t="shared" si="1"/>
        <v>0</v>
      </c>
      <c r="E36" s="35">
        <f t="shared" si="1"/>
        <v>0</v>
      </c>
      <c r="F36" s="35">
        <f t="shared" si="1"/>
        <v>8</v>
      </c>
      <c r="G36" s="35">
        <f t="shared" si="1"/>
        <v>5</v>
      </c>
      <c r="H36" s="35">
        <f t="shared" si="1"/>
        <v>10</v>
      </c>
      <c r="I36" s="35">
        <f t="shared" si="1"/>
        <v>0</v>
      </c>
      <c r="J36" s="35">
        <f t="shared" si="1"/>
        <v>0</v>
      </c>
      <c r="K36" s="35">
        <f t="shared" si="1"/>
        <v>0</v>
      </c>
      <c r="L36" s="35">
        <f t="shared" si="2"/>
        <v>6</v>
      </c>
      <c r="M36" s="35">
        <f t="shared" si="2"/>
        <v>0</v>
      </c>
      <c r="N36" s="35">
        <f t="shared" si="2"/>
        <v>0</v>
      </c>
      <c r="O36" s="35">
        <f t="shared" si="2"/>
        <v>0</v>
      </c>
      <c r="P36" s="35">
        <f t="shared" si="2"/>
        <v>0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5">
        <f t="shared" si="2"/>
        <v>0</v>
      </c>
      <c r="W36" s="35">
        <f t="shared" si="2"/>
        <v>0</v>
      </c>
      <c r="X36" s="35">
        <f t="shared" si="2"/>
        <v>0</v>
      </c>
      <c r="Y36" s="35">
        <f t="shared" si="2"/>
        <v>0</v>
      </c>
      <c r="Z36" s="35">
        <f t="shared" si="3"/>
        <v>29</v>
      </c>
    </row>
    <row r="37" spans="1:26" ht="15.75" customHeight="1" x14ac:dyDescent="0.25"/>
    <row r="38" spans="1:26" ht="15.75" customHeight="1" x14ac:dyDescent="0.25"/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</sheetData>
  <sortState xmlns:xlrd2="http://schemas.microsoft.com/office/spreadsheetml/2017/richdata2" ref="A3:W26">
    <sortCondition ref="J3:J26"/>
    <sortCondition ref="K3:K26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47"/>
  <sheetViews>
    <sheetView workbookViewId="0">
      <pane ySplit="1" topLeftCell="A63" activePane="bottomLeft" state="frozen"/>
      <selection pane="bottomLeft" activeCell="A73" sqref="A73:XFD221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5" customWidth="1"/>
    <col min="6" max="6" width="26.7109375" customWidth="1"/>
    <col min="7" max="9" width="10.28515625" customWidth="1"/>
    <col min="10" max="10" width="13.7109375" customWidth="1"/>
    <col min="11" max="12" width="10.28515625" style="125" customWidth="1"/>
    <col min="13" max="26" width="8.42578125" customWidth="1"/>
  </cols>
  <sheetData>
    <row r="1" spans="1:12" ht="14.25" customHeight="1" x14ac:dyDescent="0.35">
      <c r="A1" s="84" t="s">
        <v>809</v>
      </c>
      <c r="B1" s="84" t="s">
        <v>761</v>
      </c>
      <c r="C1" s="84" t="s">
        <v>762</v>
      </c>
      <c r="D1" s="84" t="s">
        <v>763</v>
      </c>
      <c r="E1" s="153" t="s">
        <v>764</v>
      </c>
      <c r="F1" s="84" t="s">
        <v>765</v>
      </c>
      <c r="G1" s="84" t="s">
        <v>766</v>
      </c>
      <c r="H1" s="84" t="s">
        <v>767</v>
      </c>
      <c r="I1" s="84" t="s">
        <v>2</v>
      </c>
      <c r="J1" s="84" t="s">
        <v>5</v>
      </c>
      <c r="K1" s="153" t="s">
        <v>768</v>
      </c>
      <c r="L1" s="153" t="s">
        <v>769</v>
      </c>
    </row>
    <row r="2" spans="1:12" ht="14.25" customHeight="1" x14ac:dyDescent="0.35">
      <c r="A2" s="71" t="s">
        <v>809</v>
      </c>
      <c r="B2" s="40">
        <v>1</v>
      </c>
      <c r="C2" s="40" t="s">
        <v>1046</v>
      </c>
      <c r="D2" s="40">
        <v>1</v>
      </c>
      <c r="E2" s="61">
        <v>51</v>
      </c>
      <c r="F2" s="41" t="str">
        <f>+VLOOKUP(E2,Participants!$A$1:$F$798,2,FALSE)</f>
        <v>Ella Notte</v>
      </c>
      <c r="G2" s="41" t="str">
        <f>+VLOOKUP(E2,Participants!$A$1:$F$798,4,FALSE)</f>
        <v>BFS</v>
      </c>
      <c r="H2" s="41" t="str">
        <f>+VLOOKUP(E2,Participants!$A$1:$F$798,5,FALSE)</f>
        <v>F</v>
      </c>
      <c r="I2" s="41">
        <f>+VLOOKUP(E2,Participants!$A$1:$F$798,3,FALSE)</f>
        <v>6</v>
      </c>
      <c r="J2" s="41" t="str">
        <f>+VLOOKUP(E2,Participants!$A$1:$G$798,7,FALSE)</f>
        <v>JV GIRLS</v>
      </c>
      <c r="K2" s="61">
        <v>1</v>
      </c>
      <c r="L2" s="61">
        <v>10</v>
      </c>
    </row>
    <row r="3" spans="1:12" ht="14.25" customHeight="1" x14ac:dyDescent="0.35">
      <c r="A3" s="71" t="s">
        <v>809</v>
      </c>
      <c r="B3" s="40">
        <v>1</v>
      </c>
      <c r="C3" s="40" t="s">
        <v>1050</v>
      </c>
      <c r="D3" s="40">
        <v>5</v>
      </c>
      <c r="E3" s="61">
        <v>1278</v>
      </c>
      <c r="F3" s="41" t="str">
        <f>+VLOOKUP(E3,Participants!$A$1:$F$798,2,FALSE)</f>
        <v>Ava Smith</v>
      </c>
      <c r="G3" s="41" t="str">
        <f>+VLOOKUP(E3,Participants!$A$1:$F$798,4,FALSE)</f>
        <v>NCA</v>
      </c>
      <c r="H3" s="41" t="str">
        <f>+VLOOKUP(E3,Participants!$A$1:$F$798,5,FALSE)</f>
        <v>F</v>
      </c>
      <c r="I3" s="41">
        <f>+VLOOKUP(E3,Participants!$A$1:$F$798,3,FALSE)</f>
        <v>5</v>
      </c>
      <c r="J3" s="41" t="str">
        <f>+VLOOKUP(E3,Participants!$A$1:$G$798,7,FALSE)</f>
        <v>JV GIRLS</v>
      </c>
      <c r="K3" s="61">
        <f>K2+1</f>
        <v>2</v>
      </c>
      <c r="L3" s="61">
        <v>8</v>
      </c>
    </row>
    <row r="4" spans="1:12" ht="14.25" customHeight="1" x14ac:dyDescent="0.35">
      <c r="A4" s="71" t="s">
        <v>809</v>
      </c>
      <c r="B4" s="40">
        <v>1</v>
      </c>
      <c r="C4" s="40" t="s">
        <v>1051</v>
      </c>
      <c r="D4" s="40">
        <v>6</v>
      </c>
      <c r="E4" s="61">
        <v>379</v>
      </c>
      <c r="F4" s="41" t="str">
        <f>+VLOOKUP(E4,Participants!$A$1:$F$798,2,FALSE)</f>
        <v>Rosa Yuo</v>
      </c>
      <c r="G4" s="41" t="str">
        <f>+VLOOKUP(E4,Participants!$A$1:$F$798,4,FALSE)</f>
        <v>AAP</v>
      </c>
      <c r="H4" s="41" t="str">
        <f>+VLOOKUP(E4,Participants!$A$1:$F$798,5,FALSE)</f>
        <v>F</v>
      </c>
      <c r="I4" s="41">
        <f>+VLOOKUP(E4,Participants!$A$1:$F$798,3,FALSE)</f>
        <v>6</v>
      </c>
      <c r="J4" s="41" t="str">
        <f>+VLOOKUP(E4,Participants!$A$1:$G$798,7,FALSE)</f>
        <v>JV GIRLS</v>
      </c>
      <c r="K4" s="61">
        <f t="shared" ref="K4:K15" si="0">K3+1</f>
        <v>3</v>
      </c>
      <c r="L4" s="61">
        <v>6</v>
      </c>
    </row>
    <row r="5" spans="1:12" ht="14.25" customHeight="1" x14ac:dyDescent="0.35">
      <c r="A5" s="71" t="s">
        <v>809</v>
      </c>
      <c r="B5" s="42">
        <v>2</v>
      </c>
      <c r="C5" s="42" t="s">
        <v>1053</v>
      </c>
      <c r="D5" s="42">
        <v>1</v>
      </c>
      <c r="E5" s="66">
        <v>896</v>
      </c>
      <c r="F5" s="13" t="str">
        <f>+VLOOKUP(E5,Participants!$A$1:$F$798,2,FALSE)</f>
        <v>Amy Stickman</v>
      </c>
      <c r="G5" s="13" t="str">
        <f>+VLOOKUP(E5,Participants!$A$1:$F$798,4,FALSE)</f>
        <v>GAA</v>
      </c>
      <c r="H5" s="13" t="str">
        <f>+VLOOKUP(E5,Participants!$A$1:$F$798,5,FALSE)</f>
        <v>F</v>
      </c>
      <c r="I5" s="13">
        <f>+VLOOKUP(E5,Participants!$A$1:$F$798,3,FALSE)</f>
        <v>6</v>
      </c>
      <c r="J5" s="13" t="str">
        <f>+VLOOKUP(E5,Participants!$A$1:$G$798,7,FALSE)</f>
        <v>JV GIRLS</v>
      </c>
      <c r="K5" s="61">
        <f t="shared" si="0"/>
        <v>4</v>
      </c>
      <c r="L5" s="66">
        <v>5</v>
      </c>
    </row>
    <row r="6" spans="1:12" ht="14.25" customHeight="1" x14ac:dyDescent="0.35">
      <c r="A6" s="71" t="s">
        <v>809</v>
      </c>
      <c r="B6" s="40">
        <v>1</v>
      </c>
      <c r="C6" s="40" t="s">
        <v>1052</v>
      </c>
      <c r="D6" s="40">
        <v>7</v>
      </c>
      <c r="E6" s="61">
        <v>47</v>
      </c>
      <c r="F6" s="41" t="str">
        <f>+VLOOKUP(E6,Participants!$A$1:$F$798,2,FALSE)</f>
        <v>Charlie Kane</v>
      </c>
      <c r="G6" s="41" t="str">
        <f>+VLOOKUP(E6,Participants!$A$1:$F$798,4,FALSE)</f>
        <v>BFS</v>
      </c>
      <c r="H6" s="41" t="str">
        <f>+VLOOKUP(E6,Participants!$A$1:$F$798,5,FALSE)</f>
        <v>F</v>
      </c>
      <c r="I6" s="41">
        <f>+VLOOKUP(E6,Participants!$A$1:$F$798,3,FALSE)</f>
        <v>5</v>
      </c>
      <c r="J6" s="41" t="str">
        <f>+VLOOKUP(E6,Participants!$A$1:$G$798,7,FALSE)</f>
        <v>JV GIRLS</v>
      </c>
      <c r="K6" s="61">
        <f t="shared" si="0"/>
        <v>5</v>
      </c>
      <c r="L6" s="61">
        <v>4</v>
      </c>
    </row>
    <row r="7" spans="1:12" ht="14.25" customHeight="1" x14ac:dyDescent="0.35">
      <c r="A7" s="71" t="s">
        <v>809</v>
      </c>
      <c r="B7" s="42">
        <v>2</v>
      </c>
      <c r="C7" s="42" t="s">
        <v>1058</v>
      </c>
      <c r="D7" s="42">
        <v>6</v>
      </c>
      <c r="E7" s="66">
        <v>374</v>
      </c>
      <c r="F7" s="13" t="str">
        <f>+VLOOKUP(E7,Participants!$A$1:$F$798,2,FALSE)</f>
        <v>Charlotte Austin</v>
      </c>
      <c r="G7" s="13" t="str">
        <f>+VLOOKUP(E7,Participants!$A$1:$F$798,4,FALSE)</f>
        <v>AAP</v>
      </c>
      <c r="H7" s="13" t="str">
        <f>+VLOOKUP(E7,Participants!$A$1:$F$798,5,FALSE)</f>
        <v>F</v>
      </c>
      <c r="I7" s="13">
        <f>+VLOOKUP(E7,Participants!$A$1:$F$798,3,FALSE)</f>
        <v>6</v>
      </c>
      <c r="J7" s="13" t="str">
        <f>+VLOOKUP(E7,Participants!$A$1:$G$798,7,FALSE)</f>
        <v>JV GIRLS</v>
      </c>
      <c r="K7" s="61">
        <f t="shared" si="0"/>
        <v>6</v>
      </c>
      <c r="L7" s="66">
        <v>3</v>
      </c>
    </row>
    <row r="8" spans="1:12" ht="14.25" customHeight="1" x14ac:dyDescent="0.35">
      <c r="A8" s="71" t="s">
        <v>809</v>
      </c>
      <c r="B8" s="42">
        <v>2</v>
      </c>
      <c r="C8" s="42" t="s">
        <v>1056</v>
      </c>
      <c r="D8" s="42">
        <v>4</v>
      </c>
      <c r="E8" s="66">
        <v>1276</v>
      </c>
      <c r="F8" s="13" t="str">
        <f>+VLOOKUP(E8,Participants!$A$1:$F$798,2,FALSE)</f>
        <v>Lily Derkach</v>
      </c>
      <c r="G8" s="13" t="str">
        <f>+VLOOKUP(E8,Participants!$A$1:$F$798,4,FALSE)</f>
        <v>NCA</v>
      </c>
      <c r="H8" s="13" t="str">
        <f>+VLOOKUP(E8,Participants!$A$1:$F$798,5,FALSE)</f>
        <v>F</v>
      </c>
      <c r="I8" s="13">
        <f>+VLOOKUP(E8,Participants!$A$1:$F$798,3,FALSE)</f>
        <v>5</v>
      </c>
      <c r="J8" s="13" t="str">
        <f>+VLOOKUP(E8,Participants!$A$1:$G$798,7,FALSE)</f>
        <v>JV GIRLS</v>
      </c>
      <c r="K8" s="61">
        <f t="shared" si="0"/>
        <v>7</v>
      </c>
      <c r="L8" s="66">
        <v>2</v>
      </c>
    </row>
    <row r="9" spans="1:12" ht="14.25" customHeight="1" x14ac:dyDescent="0.35">
      <c r="A9" s="71" t="s">
        <v>809</v>
      </c>
      <c r="B9" s="42">
        <v>2</v>
      </c>
      <c r="C9" s="42" t="s">
        <v>1056</v>
      </c>
      <c r="D9" s="42">
        <v>7</v>
      </c>
      <c r="E9" s="66">
        <v>1308</v>
      </c>
      <c r="F9" s="13" t="str">
        <f>+VLOOKUP(E9,Participants!$A$1:$F$798,2,FALSE)</f>
        <v>Hayley Poynar</v>
      </c>
      <c r="G9" s="13" t="str">
        <f>+VLOOKUP(E9,Participants!$A$1:$F$798,4,FALSE)</f>
        <v>OLF</v>
      </c>
      <c r="H9" s="13" t="str">
        <f>+VLOOKUP(E9,Participants!$A$1:$F$798,5,FALSE)</f>
        <v>F</v>
      </c>
      <c r="I9" s="13">
        <f>+VLOOKUP(E9,Participants!$A$1:$F$798,3,FALSE)</f>
        <v>5</v>
      </c>
      <c r="J9" s="13" t="str">
        <f>+VLOOKUP(E9,Participants!$A$1:$G$798,7,FALSE)</f>
        <v>JV GIRLS</v>
      </c>
      <c r="K9" s="61">
        <f t="shared" si="0"/>
        <v>8</v>
      </c>
      <c r="L9" s="66">
        <v>1</v>
      </c>
    </row>
    <row r="10" spans="1:12" ht="14.25" customHeight="1" x14ac:dyDescent="0.35">
      <c r="A10" s="71" t="s">
        <v>809</v>
      </c>
      <c r="B10" s="40">
        <v>1</v>
      </c>
      <c r="C10" s="40" t="s">
        <v>1048</v>
      </c>
      <c r="D10" s="40">
        <v>3</v>
      </c>
      <c r="E10" s="61">
        <v>892</v>
      </c>
      <c r="F10" s="41" t="str">
        <f>+VLOOKUP(E10,Participants!$A$1:$F$798,2,FALSE)</f>
        <v>Alia Trombetta</v>
      </c>
      <c r="G10" s="41" t="str">
        <f>+VLOOKUP(E10,Participants!$A$1:$F$798,4,FALSE)</f>
        <v>GAA</v>
      </c>
      <c r="H10" s="41" t="str">
        <f>+VLOOKUP(E10,Participants!$A$1:$F$798,5,FALSE)</f>
        <v>F</v>
      </c>
      <c r="I10" s="41">
        <f>+VLOOKUP(E10,Participants!$A$1:$F$798,3,FALSE)</f>
        <v>5</v>
      </c>
      <c r="J10" s="41" t="str">
        <f>+VLOOKUP(E10,Participants!$A$1:$G$798,7,FALSE)</f>
        <v>JV GIRLS</v>
      </c>
      <c r="K10" s="61">
        <f t="shared" si="0"/>
        <v>9</v>
      </c>
      <c r="L10" s="61"/>
    </row>
    <row r="11" spans="1:12" ht="14.25" customHeight="1" x14ac:dyDescent="0.35">
      <c r="A11" s="71" t="s">
        <v>809</v>
      </c>
      <c r="B11" s="42">
        <v>2</v>
      </c>
      <c r="C11" s="42" t="s">
        <v>1054</v>
      </c>
      <c r="D11" s="42">
        <v>2</v>
      </c>
      <c r="E11" s="66">
        <v>1279</v>
      </c>
      <c r="F11" s="13" t="str">
        <f>+VLOOKUP(E11,Participants!$A$1:$F$798,2,FALSE)</f>
        <v>Olivia Wasielewski</v>
      </c>
      <c r="G11" s="13" t="str">
        <f>+VLOOKUP(E11,Participants!$A$1:$F$798,4,FALSE)</f>
        <v>NCA</v>
      </c>
      <c r="H11" s="13" t="str">
        <f>+VLOOKUP(E11,Participants!$A$1:$F$798,5,FALSE)</f>
        <v>F</v>
      </c>
      <c r="I11" s="13">
        <f>+VLOOKUP(E11,Participants!$A$1:$F$798,3,FALSE)</f>
        <v>5</v>
      </c>
      <c r="J11" s="13" t="str">
        <f>+VLOOKUP(E11,Participants!$A$1:$G$798,7,FALSE)</f>
        <v>JV GIRLS</v>
      </c>
      <c r="K11" s="61">
        <f t="shared" si="0"/>
        <v>10</v>
      </c>
      <c r="L11" s="66"/>
    </row>
    <row r="12" spans="1:12" ht="14.25" customHeight="1" x14ac:dyDescent="0.35">
      <c r="A12" s="71" t="s">
        <v>809</v>
      </c>
      <c r="B12" s="40">
        <v>1</v>
      </c>
      <c r="C12" s="40" t="s">
        <v>1049</v>
      </c>
      <c r="D12" s="40">
        <v>4</v>
      </c>
      <c r="E12" s="61">
        <v>1805</v>
      </c>
      <c r="F12" s="41" t="str">
        <f>+VLOOKUP(E12,Participants!$A$1:$F$798,2,FALSE)</f>
        <v>Thekla Skowron</v>
      </c>
      <c r="G12" s="41" t="str">
        <f>+VLOOKUP(E12,Participants!$A$1:$F$798,4,FALSE)</f>
        <v>SCT</v>
      </c>
      <c r="H12" s="41" t="str">
        <f>+VLOOKUP(E12,Participants!$A$1:$F$798,5,FALSE)</f>
        <v>F</v>
      </c>
      <c r="I12" s="41">
        <f>+VLOOKUP(E12,Participants!$A$1:$F$798,3,FALSE)</f>
        <v>6</v>
      </c>
      <c r="J12" s="41" t="str">
        <f>+VLOOKUP(E12,Participants!$A$1:$G$798,7,FALSE)</f>
        <v>JV GIRLS</v>
      </c>
      <c r="K12" s="61">
        <f t="shared" si="0"/>
        <v>11</v>
      </c>
      <c r="L12" s="61"/>
    </row>
    <row r="13" spans="1:12" ht="14.25" customHeight="1" x14ac:dyDescent="0.35">
      <c r="A13" s="71" t="s">
        <v>809</v>
      </c>
      <c r="B13" s="40">
        <v>1</v>
      </c>
      <c r="C13" s="40" t="s">
        <v>1047</v>
      </c>
      <c r="D13" s="40">
        <v>2</v>
      </c>
      <c r="E13" s="61">
        <v>1417</v>
      </c>
      <c r="F13" s="41" t="str">
        <f>+VLOOKUP(E13,Participants!$A$1:$F$798,2,FALSE)</f>
        <v>Violet Price</v>
      </c>
      <c r="G13" s="41" t="str">
        <f>+VLOOKUP(E13,Participants!$A$1:$F$798,4,FALSE)</f>
        <v>SJS</v>
      </c>
      <c r="H13" s="41" t="str">
        <f>+VLOOKUP(E13,Participants!$A$1:$F$798,5,FALSE)</f>
        <v>F</v>
      </c>
      <c r="I13" s="41">
        <f>+VLOOKUP(E13,Participants!$A$1:$F$798,3,FALSE)</f>
        <v>6</v>
      </c>
      <c r="J13" s="41" t="str">
        <f>+VLOOKUP(E13,Participants!$A$1:$G$798,7,FALSE)</f>
        <v>JV GIRLS</v>
      </c>
      <c r="K13" s="61">
        <f t="shared" si="0"/>
        <v>12</v>
      </c>
      <c r="L13" s="61"/>
    </row>
    <row r="14" spans="1:12" ht="14.25" customHeight="1" x14ac:dyDescent="0.35">
      <c r="A14" s="71" t="s">
        <v>809</v>
      </c>
      <c r="B14" s="42">
        <v>2</v>
      </c>
      <c r="C14" s="42" t="s">
        <v>1055</v>
      </c>
      <c r="D14" s="42">
        <v>3</v>
      </c>
      <c r="E14" s="66">
        <v>891</v>
      </c>
      <c r="F14" s="13" t="str">
        <f>+VLOOKUP(E14,Participants!$A$1:$F$798,2,FALSE)</f>
        <v>Alaina Piaggesi</v>
      </c>
      <c r="G14" s="13" t="str">
        <f>+VLOOKUP(E14,Participants!$A$1:$F$798,4,FALSE)</f>
        <v>GAA</v>
      </c>
      <c r="H14" s="13" t="str">
        <f>+VLOOKUP(E14,Participants!$A$1:$F$798,5,FALSE)</f>
        <v>F</v>
      </c>
      <c r="I14" s="13">
        <f>+VLOOKUP(E14,Participants!$A$1:$F$798,3,FALSE)</f>
        <v>5</v>
      </c>
      <c r="J14" s="13" t="str">
        <f>+VLOOKUP(E14,Participants!$A$1:$G$798,7,FALSE)</f>
        <v>JV GIRLS</v>
      </c>
      <c r="K14" s="61">
        <f t="shared" si="0"/>
        <v>13</v>
      </c>
      <c r="L14" s="66"/>
    </row>
    <row r="15" spans="1:12" ht="14.25" customHeight="1" x14ac:dyDescent="0.35">
      <c r="A15" s="71" t="s">
        <v>809</v>
      </c>
      <c r="B15" s="42">
        <v>2</v>
      </c>
      <c r="C15" s="42" t="s">
        <v>1057</v>
      </c>
      <c r="D15" s="42">
        <v>5</v>
      </c>
      <c r="E15" s="66">
        <v>955</v>
      </c>
      <c r="F15" s="13" t="str">
        <f>+VLOOKUP(E15,Participants!$A$1:$F$798,2,FALSE)</f>
        <v>GRACE MCCLELLAND</v>
      </c>
      <c r="G15" s="13" t="str">
        <f>+VLOOKUP(E15,Participants!$A$1:$F$798,4,FALSE)</f>
        <v>HCA</v>
      </c>
      <c r="H15" s="13" t="str">
        <f>+VLOOKUP(E15,Participants!$A$1:$F$798,5,FALSE)</f>
        <v>F</v>
      </c>
      <c r="I15" s="13">
        <f>+VLOOKUP(E15,Participants!$A$1:$F$798,3,FALSE)</f>
        <v>6</v>
      </c>
      <c r="J15" s="13" t="str">
        <f>+VLOOKUP(E15,Participants!$A$1:$G$798,7,FALSE)</f>
        <v>JV GIRLS</v>
      </c>
      <c r="K15" s="61">
        <f t="shared" si="0"/>
        <v>14</v>
      </c>
      <c r="L15" s="66"/>
    </row>
    <row r="16" spans="1:12" ht="14.25" customHeight="1" x14ac:dyDescent="0.35">
      <c r="A16" s="71" t="s">
        <v>809</v>
      </c>
      <c r="B16" s="40">
        <v>1</v>
      </c>
      <c r="C16" s="40"/>
      <c r="D16" s="40">
        <v>8</v>
      </c>
      <c r="E16" s="61"/>
      <c r="F16" s="41" t="e">
        <f>+VLOOKUP(E16,Participants!$A$1:$F$798,2,FALSE)</f>
        <v>#N/A</v>
      </c>
      <c r="G16" s="41" t="e">
        <f>+VLOOKUP(E16,Participants!$A$1:$F$798,4,FALSE)</f>
        <v>#N/A</v>
      </c>
      <c r="H16" s="41" t="e">
        <f>+VLOOKUP(E16,Participants!$A$1:$F$798,5,FALSE)</f>
        <v>#N/A</v>
      </c>
      <c r="I16" s="41" t="e">
        <f>+VLOOKUP(E16,Participants!$A$1:$F$798,3,FALSE)</f>
        <v>#N/A</v>
      </c>
      <c r="J16" s="41" t="e">
        <f>+VLOOKUP(E16,Participants!$A$1:$G$798,7,FALSE)</f>
        <v>#N/A</v>
      </c>
      <c r="K16" s="61"/>
      <c r="L16" s="61"/>
    </row>
    <row r="17" spans="1:12" ht="14.25" customHeight="1" x14ac:dyDescent="0.35">
      <c r="A17" s="71" t="s">
        <v>809</v>
      </c>
      <c r="B17" s="42">
        <v>2</v>
      </c>
      <c r="C17" s="42"/>
      <c r="D17" s="42">
        <v>8</v>
      </c>
      <c r="E17" s="66"/>
      <c r="F17" s="13" t="e">
        <f>+VLOOKUP(E17,Participants!$A$1:$F$798,2,FALSE)</f>
        <v>#N/A</v>
      </c>
      <c r="G17" s="13" t="e">
        <f>+VLOOKUP(E17,Participants!$A$1:$F$798,4,FALSE)</f>
        <v>#N/A</v>
      </c>
      <c r="H17" s="13" t="e">
        <f>+VLOOKUP(E17,Participants!$A$1:$F$798,5,FALSE)</f>
        <v>#N/A</v>
      </c>
      <c r="I17" s="13" t="e">
        <f>+VLOOKUP(E17,Participants!$A$1:$F$798,3,FALSE)</f>
        <v>#N/A</v>
      </c>
      <c r="J17" s="13" t="e">
        <f>+VLOOKUP(E17,Participants!$A$1:$G$798,7,FALSE)</f>
        <v>#N/A</v>
      </c>
      <c r="K17" s="66"/>
      <c r="L17" s="66"/>
    </row>
    <row r="18" spans="1:12" ht="14.25" customHeight="1" x14ac:dyDescent="0.35">
      <c r="A18" s="71" t="s">
        <v>809</v>
      </c>
      <c r="B18" s="40">
        <v>3</v>
      </c>
      <c r="C18" s="40" t="s">
        <v>1062</v>
      </c>
      <c r="D18" s="40">
        <v>4</v>
      </c>
      <c r="E18" s="61">
        <v>1416</v>
      </c>
      <c r="F18" s="41" t="str">
        <f>+VLOOKUP(E18,Participants!$A$1:$F$798,2,FALSE)</f>
        <v>Ian Hamilton</v>
      </c>
      <c r="G18" s="41" t="str">
        <f>+VLOOKUP(E18,Participants!$A$1:$F$798,4,FALSE)</f>
        <v>SJS</v>
      </c>
      <c r="H18" s="41" t="str">
        <f>+VLOOKUP(E18,Participants!$A$1:$F$798,5,FALSE)</f>
        <v>M</v>
      </c>
      <c r="I18" s="41">
        <f>+VLOOKUP(E18,Participants!$A$1:$F$798,3,FALSE)</f>
        <v>6</v>
      </c>
      <c r="J18" s="41" t="str">
        <f>+VLOOKUP(E18,Participants!$A$1:$G$798,7,FALSE)</f>
        <v>JV BOYS</v>
      </c>
      <c r="K18" s="61">
        <v>1</v>
      </c>
      <c r="L18" s="61">
        <v>10</v>
      </c>
    </row>
    <row r="19" spans="1:12" ht="14.25" customHeight="1" x14ac:dyDescent="0.35">
      <c r="A19" s="71" t="s">
        <v>809</v>
      </c>
      <c r="B19" s="40">
        <v>3</v>
      </c>
      <c r="C19" s="40" t="s">
        <v>1059</v>
      </c>
      <c r="D19" s="40">
        <v>1</v>
      </c>
      <c r="E19" s="61">
        <v>878</v>
      </c>
      <c r="F19" s="41" t="str">
        <f>+VLOOKUP(E19,Participants!$A$1:$F$798,2,FALSE)</f>
        <v>Lorenzo Garrett</v>
      </c>
      <c r="G19" s="41" t="str">
        <f>+VLOOKUP(E19,Participants!$A$1:$F$798,4,FALSE)</f>
        <v>GAA</v>
      </c>
      <c r="H19" s="41" t="str">
        <f>+VLOOKUP(E19,Participants!$A$1:$F$798,5,FALSE)</f>
        <v>M</v>
      </c>
      <c r="I19" s="41">
        <f>+VLOOKUP(E19,Participants!$A$1:$F$798,3,FALSE)</f>
        <v>5</v>
      </c>
      <c r="J19" s="41" t="str">
        <f>+VLOOKUP(E19,Participants!$A$1:$G$798,7,FALSE)</f>
        <v>JV BOYS</v>
      </c>
      <c r="K19" s="61">
        <f>K18+1</f>
        <v>2</v>
      </c>
      <c r="L19" s="61">
        <v>8</v>
      </c>
    </row>
    <row r="20" spans="1:12" ht="14.25" customHeight="1" x14ac:dyDescent="0.35">
      <c r="A20" s="71" t="s">
        <v>809</v>
      </c>
      <c r="B20" s="42">
        <v>4</v>
      </c>
      <c r="C20" s="42" t="s">
        <v>1074</v>
      </c>
      <c r="D20" s="42">
        <v>8</v>
      </c>
      <c r="E20" s="66">
        <v>1268</v>
      </c>
      <c r="F20" s="13" t="str">
        <f>+VLOOKUP(E20,Participants!$A$1:$F$798,2,FALSE)</f>
        <v>Brayden  Harper</v>
      </c>
      <c r="G20" s="13" t="str">
        <f>+VLOOKUP(E20,Participants!$A$1:$F$798,4,FALSE)</f>
        <v>NCA</v>
      </c>
      <c r="H20" s="13" t="str">
        <f>+VLOOKUP(E20,Participants!$A$1:$F$798,5,FALSE)</f>
        <v>M</v>
      </c>
      <c r="I20" s="13">
        <f>+VLOOKUP(E20,Participants!$A$1:$F$798,3,FALSE)</f>
        <v>5</v>
      </c>
      <c r="J20" s="13" t="str">
        <f>+VLOOKUP(E20,Participants!$A$1:$G$798,7,FALSE)</f>
        <v>JV BOYS</v>
      </c>
      <c r="K20" s="61">
        <f t="shared" ref="K20:K41" si="1">K19+1</f>
        <v>3</v>
      </c>
      <c r="L20" s="66">
        <v>6</v>
      </c>
    </row>
    <row r="21" spans="1:12" ht="14.25" customHeight="1" x14ac:dyDescent="0.35">
      <c r="A21" s="71" t="s">
        <v>809</v>
      </c>
      <c r="B21" s="40">
        <v>3</v>
      </c>
      <c r="C21" s="40" t="s">
        <v>1065</v>
      </c>
      <c r="D21" s="40">
        <v>7</v>
      </c>
      <c r="E21" s="61">
        <v>31</v>
      </c>
      <c r="F21" s="41" t="str">
        <f>+VLOOKUP(E21,Participants!$A$1:$F$798,2,FALSE)</f>
        <v>Jacob Feigel</v>
      </c>
      <c r="G21" s="41" t="str">
        <f>+VLOOKUP(E21,Participants!$A$1:$F$798,4,FALSE)</f>
        <v>BFS</v>
      </c>
      <c r="H21" s="41" t="str">
        <f>+VLOOKUP(E21,Participants!$A$1:$F$798,5,FALSE)</f>
        <v>M</v>
      </c>
      <c r="I21" s="41">
        <f>+VLOOKUP(E21,Participants!$A$1:$F$798,3,FALSE)</f>
        <v>6</v>
      </c>
      <c r="J21" s="41" t="str">
        <f>+VLOOKUP(E21,Participants!$A$1:$G$798,7,FALSE)</f>
        <v>JV BOYS</v>
      </c>
      <c r="K21" s="61">
        <f t="shared" si="1"/>
        <v>4</v>
      </c>
      <c r="L21" s="61">
        <v>5</v>
      </c>
    </row>
    <row r="22" spans="1:12" ht="14.25" customHeight="1" x14ac:dyDescent="0.35">
      <c r="A22" s="71" t="s">
        <v>809</v>
      </c>
      <c r="B22" s="40">
        <v>3</v>
      </c>
      <c r="C22" s="40" t="s">
        <v>1060</v>
      </c>
      <c r="D22" s="40">
        <v>2</v>
      </c>
      <c r="E22" s="61">
        <v>950</v>
      </c>
      <c r="F22" s="41" t="str">
        <f>+VLOOKUP(E22,Participants!$A$1:$F$798,2,FALSE)</f>
        <v>DANTE SPAGNOLO</v>
      </c>
      <c r="G22" s="41" t="str">
        <f>+VLOOKUP(E22,Participants!$A$1:$F$798,4,FALSE)</f>
        <v>HCA</v>
      </c>
      <c r="H22" s="41" t="str">
        <f>+VLOOKUP(E22,Participants!$A$1:$F$798,5,FALSE)</f>
        <v>M</v>
      </c>
      <c r="I22" s="41">
        <f>+VLOOKUP(E22,Participants!$A$1:$F$798,3,FALSE)</f>
        <v>5</v>
      </c>
      <c r="J22" s="41" t="str">
        <f>+VLOOKUP(E22,Participants!$A$1:$G$798,7,FALSE)</f>
        <v>JV BOYS</v>
      </c>
      <c r="K22" s="61">
        <f t="shared" si="1"/>
        <v>5</v>
      </c>
      <c r="L22" s="61">
        <v>4</v>
      </c>
    </row>
    <row r="23" spans="1:12" ht="14.25" customHeight="1" x14ac:dyDescent="0.35">
      <c r="A23" s="71" t="s">
        <v>809</v>
      </c>
      <c r="B23" s="40">
        <v>5</v>
      </c>
      <c r="C23" s="40" t="s">
        <v>1082</v>
      </c>
      <c r="D23" s="40">
        <v>8</v>
      </c>
      <c r="E23" s="61">
        <v>948</v>
      </c>
      <c r="F23" s="41" t="str">
        <f>+VLOOKUP(E23,Participants!$A$1:$F$798,2,FALSE)</f>
        <v>MATTHEW DIAMOND</v>
      </c>
      <c r="G23" s="41" t="str">
        <f>+VLOOKUP(E23,Participants!$A$1:$F$798,4,FALSE)</f>
        <v>HCA</v>
      </c>
      <c r="H23" s="41" t="str">
        <f>+VLOOKUP(E23,Participants!$A$1:$F$798,5,FALSE)</f>
        <v>M</v>
      </c>
      <c r="I23" s="41">
        <f>+VLOOKUP(E23,Participants!$A$1:$F$798,3,FALSE)</f>
        <v>5</v>
      </c>
      <c r="J23" s="41" t="str">
        <f>+VLOOKUP(E23,Participants!$A$1:$G$798,7,FALSE)</f>
        <v>JV BOYS</v>
      </c>
      <c r="K23" s="61">
        <f t="shared" si="1"/>
        <v>6</v>
      </c>
      <c r="L23" s="61">
        <v>3</v>
      </c>
    </row>
    <row r="24" spans="1:12" ht="14.25" customHeight="1" x14ac:dyDescent="0.35">
      <c r="A24" s="71" t="s">
        <v>809</v>
      </c>
      <c r="B24" s="40">
        <v>3</v>
      </c>
      <c r="C24" s="40" t="s">
        <v>1064</v>
      </c>
      <c r="D24" s="40">
        <v>6</v>
      </c>
      <c r="E24" s="61">
        <v>1526</v>
      </c>
      <c r="F24" s="41" t="str">
        <f>+VLOOKUP(E24,Participants!$A$1:$F$798,2,FALSE)</f>
        <v>Josh Montes</v>
      </c>
      <c r="G24" s="41" t="str">
        <f>+VLOOKUP(E24,Participants!$A$1:$F$798,4,FALSE)</f>
        <v>SKS</v>
      </c>
      <c r="H24" s="41" t="str">
        <f>+VLOOKUP(E24,Participants!$A$1:$F$798,5,FALSE)</f>
        <v>M</v>
      </c>
      <c r="I24" s="41">
        <f>+VLOOKUP(E24,Participants!$A$1:$F$798,3,FALSE)</f>
        <v>6</v>
      </c>
      <c r="J24" s="41" t="str">
        <f>+VLOOKUP(E24,Participants!$A$1:$G$798,7,FALSE)</f>
        <v>JV BOYS</v>
      </c>
      <c r="K24" s="61">
        <f t="shared" si="1"/>
        <v>7</v>
      </c>
      <c r="L24" s="61">
        <v>2</v>
      </c>
    </row>
    <row r="25" spans="1:12" ht="14.25" customHeight="1" x14ac:dyDescent="0.35">
      <c r="A25" s="71" t="s">
        <v>809</v>
      </c>
      <c r="B25" s="42">
        <v>4</v>
      </c>
      <c r="C25" s="42" t="s">
        <v>1073</v>
      </c>
      <c r="D25" s="42">
        <v>7</v>
      </c>
      <c r="E25" s="66">
        <v>953</v>
      </c>
      <c r="F25" s="13" t="str">
        <f>+VLOOKUP(E25,Participants!$A$1:$F$798,2,FALSE)</f>
        <v>ISAAC MCDEVITT</v>
      </c>
      <c r="G25" s="13" t="str">
        <f>+VLOOKUP(E25,Participants!$A$1:$F$798,4,FALSE)</f>
        <v>HCA</v>
      </c>
      <c r="H25" s="13" t="str">
        <f>+VLOOKUP(E25,Participants!$A$1:$F$798,5,FALSE)</f>
        <v>M</v>
      </c>
      <c r="I25" s="13">
        <f>+VLOOKUP(E25,Participants!$A$1:$F$798,3,FALSE)</f>
        <v>6</v>
      </c>
      <c r="J25" s="13" t="str">
        <f>+VLOOKUP(E25,Participants!$A$1:$G$798,7,FALSE)</f>
        <v>JV BOYS</v>
      </c>
      <c r="K25" s="61">
        <f t="shared" si="1"/>
        <v>8</v>
      </c>
      <c r="L25" s="66">
        <v>1</v>
      </c>
    </row>
    <row r="26" spans="1:12" ht="14.25" customHeight="1" x14ac:dyDescent="0.35">
      <c r="A26" s="71" t="s">
        <v>809</v>
      </c>
      <c r="B26" s="42">
        <v>4</v>
      </c>
      <c r="C26" s="42" t="s">
        <v>1069</v>
      </c>
      <c r="D26" s="42">
        <v>3</v>
      </c>
      <c r="E26" s="66">
        <v>1415</v>
      </c>
      <c r="F26" s="13" t="str">
        <f>+VLOOKUP(E26,Participants!$A$1:$F$798,2,FALSE)</f>
        <v>Dustin Daniel</v>
      </c>
      <c r="G26" s="13" t="str">
        <f>+VLOOKUP(E26,Participants!$A$1:$F$798,4,FALSE)</f>
        <v>SJS</v>
      </c>
      <c r="H26" s="13" t="str">
        <f>+VLOOKUP(E26,Participants!$A$1:$F$798,5,FALSE)</f>
        <v>M</v>
      </c>
      <c r="I26" s="13">
        <f>+VLOOKUP(E26,Participants!$A$1:$F$798,3,FALSE)</f>
        <v>6</v>
      </c>
      <c r="J26" s="13" t="str">
        <f>+VLOOKUP(E26,Participants!$A$1:$G$798,7,FALSE)</f>
        <v>JV BOYS</v>
      </c>
      <c r="K26" s="61">
        <f t="shared" si="1"/>
        <v>9</v>
      </c>
      <c r="L26" s="66"/>
    </row>
    <row r="27" spans="1:12" ht="14.25" customHeight="1" x14ac:dyDescent="0.35">
      <c r="A27" s="71" t="s">
        <v>809</v>
      </c>
      <c r="B27" s="40">
        <v>3</v>
      </c>
      <c r="C27" s="40" t="s">
        <v>1061</v>
      </c>
      <c r="D27" s="40">
        <v>3</v>
      </c>
      <c r="E27" s="61">
        <v>659</v>
      </c>
      <c r="F27" s="41" t="str">
        <f>+VLOOKUP(E27,Participants!$A$1:$F$798,2,FALSE)</f>
        <v>Noah Bandurski</v>
      </c>
      <c r="G27" s="41" t="str">
        <f>+VLOOKUP(E27,Participants!$A$1:$F$798,4,FALSE)</f>
        <v>BTA</v>
      </c>
      <c r="H27" s="41" t="str">
        <f>+VLOOKUP(E27,Participants!$A$1:$F$798,5,FALSE)</f>
        <v>M</v>
      </c>
      <c r="I27" s="41">
        <f>+VLOOKUP(E27,Participants!$A$1:$F$798,3,FALSE)</f>
        <v>5</v>
      </c>
      <c r="J27" s="41" t="str">
        <f>+VLOOKUP(E27,Participants!$A$1:$G$798,7,FALSE)</f>
        <v>JV BOYS</v>
      </c>
      <c r="K27" s="61">
        <f t="shared" si="1"/>
        <v>10</v>
      </c>
      <c r="L27" s="61"/>
    </row>
    <row r="28" spans="1:12" ht="14.25" customHeight="1" x14ac:dyDescent="0.35">
      <c r="A28" s="71" t="s">
        <v>809</v>
      </c>
      <c r="B28" s="42">
        <v>4</v>
      </c>
      <c r="C28" s="42" t="s">
        <v>1067</v>
      </c>
      <c r="D28" s="42">
        <v>1</v>
      </c>
      <c r="E28" s="66">
        <v>879</v>
      </c>
      <c r="F28" s="13" t="str">
        <f>+VLOOKUP(E28,Participants!$A$1:$F$798,2,FALSE)</f>
        <v>Thomas McGovern</v>
      </c>
      <c r="G28" s="13" t="str">
        <f>+VLOOKUP(E28,Participants!$A$1:$F$798,4,FALSE)</f>
        <v>GAA</v>
      </c>
      <c r="H28" s="13" t="str">
        <f>+VLOOKUP(E28,Participants!$A$1:$F$798,5,FALSE)</f>
        <v>M</v>
      </c>
      <c r="I28" s="13">
        <f>+VLOOKUP(E28,Participants!$A$1:$F$798,3,FALSE)</f>
        <v>5</v>
      </c>
      <c r="J28" s="13" t="str">
        <f>+VLOOKUP(E28,Participants!$A$1:$G$798,7,FALSE)</f>
        <v>JV BOYS</v>
      </c>
      <c r="K28" s="61">
        <f t="shared" si="1"/>
        <v>11</v>
      </c>
      <c r="L28" s="66"/>
    </row>
    <row r="29" spans="1:12" ht="14.25" customHeight="1" x14ac:dyDescent="0.35">
      <c r="A29" s="71" t="s">
        <v>809</v>
      </c>
      <c r="B29" s="40">
        <v>5</v>
      </c>
      <c r="C29" s="40" t="s">
        <v>1080</v>
      </c>
      <c r="D29" s="40">
        <v>6</v>
      </c>
      <c r="E29" s="61">
        <v>1267</v>
      </c>
      <c r="F29" s="41" t="str">
        <f>+VLOOKUP(E29,Participants!$A$1:$F$798,2,FALSE)</f>
        <v>Brandon Ashley</v>
      </c>
      <c r="G29" s="41" t="str">
        <f>+VLOOKUP(E29,Participants!$A$1:$F$798,4,FALSE)</f>
        <v>NCA</v>
      </c>
      <c r="H29" s="41" t="str">
        <f>+VLOOKUP(E29,Participants!$A$1:$F$798,5,FALSE)</f>
        <v>M</v>
      </c>
      <c r="I29" s="41">
        <f>+VLOOKUP(E29,Participants!$A$1:$F$798,3,FALSE)</f>
        <v>5</v>
      </c>
      <c r="J29" s="41" t="str">
        <f>+VLOOKUP(E29,Participants!$A$1:$G$798,7,FALSE)</f>
        <v>JV BOYS</v>
      </c>
      <c r="K29" s="61">
        <f t="shared" si="1"/>
        <v>12</v>
      </c>
      <c r="L29" s="61"/>
    </row>
    <row r="30" spans="1:12" ht="14.25" customHeight="1" x14ac:dyDescent="0.35">
      <c r="A30" s="71" t="s">
        <v>809</v>
      </c>
      <c r="B30" s="40">
        <v>3</v>
      </c>
      <c r="C30" s="40" t="s">
        <v>1063</v>
      </c>
      <c r="D30" s="40">
        <v>5</v>
      </c>
      <c r="E30" s="61">
        <v>1803</v>
      </c>
      <c r="F30" s="41" t="str">
        <f>+VLOOKUP(E30,Participants!$A$1:$F$798,2,FALSE)</f>
        <v>Edward Bossard</v>
      </c>
      <c r="G30" s="41" t="str">
        <f>+VLOOKUP(E30,Participants!$A$1:$F$798,4,FALSE)</f>
        <v>SCT</v>
      </c>
      <c r="H30" s="41" t="str">
        <f>+VLOOKUP(E30,Participants!$A$1:$F$798,5,FALSE)</f>
        <v>M</v>
      </c>
      <c r="I30" s="41">
        <f>+VLOOKUP(E30,Participants!$A$1:$F$798,3,FALSE)</f>
        <v>5</v>
      </c>
      <c r="J30" s="41" t="str">
        <f>+VLOOKUP(E30,Participants!$A$1:$G$798,7,FALSE)</f>
        <v>JV BOYS</v>
      </c>
      <c r="K30" s="61">
        <f t="shared" si="1"/>
        <v>13</v>
      </c>
      <c r="L30" s="61"/>
    </row>
    <row r="31" spans="1:12" ht="14.25" customHeight="1" x14ac:dyDescent="0.35">
      <c r="A31" s="71" t="s">
        <v>809</v>
      </c>
      <c r="B31" s="42">
        <v>4</v>
      </c>
      <c r="C31" s="42" t="s">
        <v>1072</v>
      </c>
      <c r="D31" s="42">
        <v>6</v>
      </c>
      <c r="E31" s="66">
        <v>629</v>
      </c>
      <c r="F31" s="13" t="str">
        <f>+VLOOKUP(E31,Participants!$A$1:$F$798,2,FALSE)</f>
        <v>Fred Edwards</v>
      </c>
      <c r="G31" s="13" t="str">
        <f>+VLOOKUP(E31,Participants!$A$1:$F$798,4,FALSE)</f>
        <v>BCS</v>
      </c>
      <c r="H31" s="13" t="str">
        <f>+VLOOKUP(E31,Participants!$A$1:$F$798,5,FALSE)</f>
        <v>M</v>
      </c>
      <c r="I31" s="13">
        <f>+VLOOKUP(E31,Participants!$A$1:$F$798,3,FALSE)</f>
        <v>5</v>
      </c>
      <c r="J31" s="13" t="str">
        <f>+VLOOKUP(E31,Participants!$A$1:$G$798,7,FALSE)</f>
        <v>JV BOYS</v>
      </c>
      <c r="K31" s="61">
        <f t="shared" si="1"/>
        <v>14</v>
      </c>
      <c r="L31" s="66"/>
    </row>
    <row r="32" spans="1:12" ht="14.25" customHeight="1" x14ac:dyDescent="0.35">
      <c r="A32" s="71" t="s">
        <v>809</v>
      </c>
      <c r="B32" s="42">
        <v>4</v>
      </c>
      <c r="C32" s="42" t="s">
        <v>1071</v>
      </c>
      <c r="D32" s="42">
        <v>5</v>
      </c>
      <c r="E32" s="66">
        <v>1273</v>
      </c>
      <c r="F32" s="13" t="str">
        <f>+VLOOKUP(E32,Participants!$A$1:$F$798,2,FALSE)</f>
        <v>Ewan Sullivan</v>
      </c>
      <c r="G32" s="13" t="str">
        <f>+VLOOKUP(E32,Participants!$A$1:$F$798,4,FALSE)</f>
        <v>NCA</v>
      </c>
      <c r="H32" s="13" t="str">
        <f>+VLOOKUP(E32,Participants!$A$1:$F$798,5,FALSE)</f>
        <v>M</v>
      </c>
      <c r="I32" s="13">
        <f>+VLOOKUP(E32,Participants!$A$1:$F$798,3,FALSE)</f>
        <v>5</v>
      </c>
      <c r="J32" s="13" t="str">
        <f>+VLOOKUP(E32,Participants!$A$1:$G$798,7,FALSE)</f>
        <v>JV BOYS</v>
      </c>
      <c r="K32" s="61">
        <f t="shared" si="1"/>
        <v>15</v>
      </c>
      <c r="L32" s="66"/>
    </row>
    <row r="33" spans="1:12" ht="14.25" customHeight="1" x14ac:dyDescent="0.35">
      <c r="A33" s="71" t="s">
        <v>809</v>
      </c>
      <c r="B33" s="40">
        <v>5</v>
      </c>
      <c r="C33" s="40" t="s">
        <v>1078</v>
      </c>
      <c r="D33" s="40">
        <v>4</v>
      </c>
      <c r="E33" s="61">
        <v>33</v>
      </c>
      <c r="F33" s="41" t="str">
        <f>+VLOOKUP(E33,Participants!$A$1:$F$798,2,FALSE)</f>
        <v>Drew Frederick</v>
      </c>
      <c r="G33" s="41" t="str">
        <f>+VLOOKUP(E33,Participants!$A$1:$F$798,4,FALSE)</f>
        <v>BFS</v>
      </c>
      <c r="H33" s="41" t="str">
        <f>+VLOOKUP(E33,Participants!$A$1:$F$798,5,FALSE)</f>
        <v>M</v>
      </c>
      <c r="I33" s="41">
        <f>+VLOOKUP(E33,Participants!$A$1:$F$798,3,FALSE)</f>
        <v>5</v>
      </c>
      <c r="J33" s="41" t="str">
        <f>+VLOOKUP(E33,Participants!$A$1:$G$798,7,FALSE)</f>
        <v>JV BOYS</v>
      </c>
      <c r="K33" s="61">
        <f t="shared" si="1"/>
        <v>16</v>
      </c>
      <c r="L33" s="61"/>
    </row>
    <row r="34" spans="1:12" ht="14.25" customHeight="1" x14ac:dyDescent="0.35">
      <c r="A34" s="71" t="s">
        <v>809</v>
      </c>
      <c r="B34" s="40">
        <v>5</v>
      </c>
      <c r="C34" s="40" t="s">
        <v>1075</v>
      </c>
      <c r="D34" s="40">
        <v>1</v>
      </c>
      <c r="E34" s="61">
        <v>660</v>
      </c>
      <c r="F34" s="41" t="str">
        <f>+VLOOKUP(E34,Participants!$A$1:$F$798,2,FALSE)</f>
        <v>Franceso Papa</v>
      </c>
      <c r="G34" s="41" t="str">
        <f>+VLOOKUP(E34,Participants!$A$1:$F$798,4,FALSE)</f>
        <v>BTA</v>
      </c>
      <c r="H34" s="41" t="str">
        <f>+VLOOKUP(E34,Participants!$A$1:$F$798,5,FALSE)</f>
        <v>M</v>
      </c>
      <c r="I34" s="41">
        <f>+VLOOKUP(E34,Participants!$A$1:$F$798,3,FALSE)</f>
        <v>5</v>
      </c>
      <c r="J34" s="41" t="str">
        <f>+VLOOKUP(E34,Participants!$A$1:$G$798,7,FALSE)</f>
        <v>JV BOYS</v>
      </c>
      <c r="K34" s="61">
        <f t="shared" si="1"/>
        <v>17</v>
      </c>
      <c r="L34" s="61"/>
    </row>
    <row r="35" spans="1:12" ht="14.25" customHeight="1" x14ac:dyDescent="0.35">
      <c r="A35" s="71" t="s">
        <v>809</v>
      </c>
      <c r="B35" s="40">
        <v>5</v>
      </c>
      <c r="C35" s="40" t="s">
        <v>1079</v>
      </c>
      <c r="D35" s="40">
        <v>5</v>
      </c>
      <c r="E35" s="61">
        <v>949</v>
      </c>
      <c r="F35" s="41" t="str">
        <f>+VLOOKUP(E35,Participants!$A$1:$F$798,2,FALSE)</f>
        <v>JAMES FISCHER</v>
      </c>
      <c r="G35" s="41" t="str">
        <f>+VLOOKUP(E35,Participants!$A$1:$F$798,4,FALSE)</f>
        <v>HCA</v>
      </c>
      <c r="H35" s="41" t="str">
        <f>+VLOOKUP(E35,Participants!$A$1:$F$798,5,FALSE)</f>
        <v>M</v>
      </c>
      <c r="I35" s="41">
        <f>+VLOOKUP(E35,Participants!$A$1:$F$798,3,FALSE)</f>
        <v>5</v>
      </c>
      <c r="J35" s="41" t="str">
        <f>+VLOOKUP(E35,Participants!$A$1:$G$798,7,FALSE)</f>
        <v>JV BOYS</v>
      </c>
      <c r="K35" s="61">
        <f t="shared" si="1"/>
        <v>18</v>
      </c>
      <c r="L35" s="61"/>
    </row>
    <row r="36" spans="1:12" ht="14.25" customHeight="1" x14ac:dyDescent="0.35">
      <c r="A36" s="71" t="s">
        <v>809</v>
      </c>
      <c r="B36" s="40">
        <v>5</v>
      </c>
      <c r="C36" s="40" t="s">
        <v>1076</v>
      </c>
      <c r="D36" s="40">
        <v>2</v>
      </c>
      <c r="E36" s="61">
        <v>1274</v>
      </c>
      <c r="F36" s="41" t="str">
        <f>+VLOOKUP(E36,Participants!$A$1:$F$798,2,FALSE)</f>
        <v>Austin Bane</v>
      </c>
      <c r="G36" s="41" t="str">
        <f>+VLOOKUP(E36,Participants!$A$1:$F$798,4,FALSE)</f>
        <v>NCA</v>
      </c>
      <c r="H36" s="41" t="str">
        <f>+VLOOKUP(E36,Participants!$A$1:$F$798,5,FALSE)</f>
        <v>M</v>
      </c>
      <c r="I36" s="41">
        <f>+VLOOKUP(E36,Participants!$A$1:$F$798,3,FALSE)</f>
        <v>6</v>
      </c>
      <c r="J36" s="41" t="str">
        <f>+VLOOKUP(E36,Participants!$A$1:$G$798,7,FALSE)</f>
        <v>JV BOYS</v>
      </c>
      <c r="K36" s="61">
        <f t="shared" si="1"/>
        <v>19</v>
      </c>
      <c r="L36" s="61"/>
    </row>
    <row r="37" spans="1:12" ht="14.25" customHeight="1" x14ac:dyDescent="0.35">
      <c r="A37" s="71" t="s">
        <v>809</v>
      </c>
      <c r="B37" s="40">
        <v>5</v>
      </c>
      <c r="C37" s="40" t="s">
        <v>1077</v>
      </c>
      <c r="D37" s="40">
        <v>3</v>
      </c>
      <c r="E37" s="61">
        <v>952</v>
      </c>
      <c r="F37" s="41" t="str">
        <f>+VLOOKUP(E37,Participants!$A$1:$F$798,2,FALSE)</f>
        <v>JACK MAHONY</v>
      </c>
      <c r="G37" s="41" t="str">
        <f>+VLOOKUP(E37,Participants!$A$1:$F$798,4,FALSE)</f>
        <v>HCA</v>
      </c>
      <c r="H37" s="41" t="str">
        <f>+VLOOKUP(E37,Participants!$A$1:$F$798,5,FALSE)</f>
        <v>M</v>
      </c>
      <c r="I37" s="41">
        <f>+VLOOKUP(E37,Participants!$A$1:$F$798,3,FALSE)</f>
        <v>6</v>
      </c>
      <c r="J37" s="41" t="str">
        <f>+VLOOKUP(E37,Participants!$A$1:$G$798,7,FALSE)</f>
        <v>JV BOYS</v>
      </c>
      <c r="K37" s="61">
        <f t="shared" si="1"/>
        <v>20</v>
      </c>
      <c r="L37" s="61"/>
    </row>
    <row r="38" spans="1:12" ht="14.25" customHeight="1" x14ac:dyDescent="0.35">
      <c r="A38" s="71" t="s">
        <v>809</v>
      </c>
      <c r="B38" s="40">
        <v>3</v>
      </c>
      <c r="C38" s="40" t="s">
        <v>1066</v>
      </c>
      <c r="D38" s="40">
        <v>8</v>
      </c>
      <c r="E38" s="61">
        <v>365</v>
      </c>
      <c r="F38" s="41" t="str">
        <f>+VLOOKUP(E38,Participants!$A$1:$F$798,2,FALSE)</f>
        <v>Leo Predis</v>
      </c>
      <c r="G38" s="41" t="str">
        <f>+VLOOKUP(E38,Participants!$A$1:$F$798,4,FALSE)</f>
        <v>AAP</v>
      </c>
      <c r="H38" s="41" t="str">
        <f>+VLOOKUP(E38,Participants!$A$1:$F$798,5,FALSE)</f>
        <v>M</v>
      </c>
      <c r="I38" s="41">
        <f>+VLOOKUP(E38,Participants!$A$1:$F$798,3,FALSE)</f>
        <v>5</v>
      </c>
      <c r="J38" s="41" t="str">
        <f>+VLOOKUP(E38,Participants!$A$1:$G$798,7,FALSE)</f>
        <v>JV BOYS</v>
      </c>
      <c r="K38" s="61">
        <f t="shared" si="1"/>
        <v>21</v>
      </c>
      <c r="L38" s="61"/>
    </row>
    <row r="39" spans="1:12" ht="14.25" customHeight="1" x14ac:dyDescent="0.35">
      <c r="A39" s="71" t="s">
        <v>809</v>
      </c>
      <c r="B39" s="42">
        <v>4</v>
      </c>
      <c r="C39" s="42" t="s">
        <v>1068</v>
      </c>
      <c r="D39" s="42">
        <v>2</v>
      </c>
      <c r="E39" s="66">
        <v>661</v>
      </c>
      <c r="F39" s="13" t="str">
        <f>+VLOOKUP(E39,Participants!$A$1:$F$798,2,FALSE)</f>
        <v>Ryan Chase</v>
      </c>
      <c r="G39" s="13" t="str">
        <f>+VLOOKUP(E39,Participants!$A$1:$F$798,4,FALSE)</f>
        <v>BTA</v>
      </c>
      <c r="H39" s="13" t="str">
        <f>+VLOOKUP(E39,Participants!$A$1:$F$798,5,FALSE)</f>
        <v>M</v>
      </c>
      <c r="I39" s="13">
        <f>+VLOOKUP(E39,Participants!$A$1:$F$798,3,FALSE)</f>
        <v>5</v>
      </c>
      <c r="J39" s="13" t="str">
        <f>+VLOOKUP(E39,Participants!$A$1:$G$798,7,FALSE)</f>
        <v>JV BOYS</v>
      </c>
      <c r="K39" s="61">
        <f t="shared" si="1"/>
        <v>22</v>
      </c>
      <c r="L39" s="66"/>
    </row>
    <row r="40" spans="1:12" ht="14.25" customHeight="1" x14ac:dyDescent="0.35">
      <c r="A40" s="71" t="s">
        <v>809</v>
      </c>
      <c r="B40" s="40">
        <v>5</v>
      </c>
      <c r="C40" s="40" t="s">
        <v>1081</v>
      </c>
      <c r="D40" s="40">
        <v>7</v>
      </c>
      <c r="E40" s="61">
        <v>41</v>
      </c>
      <c r="F40" s="41" t="str">
        <f>+VLOOKUP(E40,Participants!$A$1:$F$798,2,FALSE)</f>
        <v>Liam Straub</v>
      </c>
      <c r="G40" s="41" t="str">
        <f>+VLOOKUP(E40,Participants!$A$1:$F$798,4,FALSE)</f>
        <v>BFS</v>
      </c>
      <c r="H40" s="41" t="str">
        <f>+VLOOKUP(E40,Participants!$A$1:$F$798,5,FALSE)</f>
        <v>M</v>
      </c>
      <c r="I40" s="41">
        <f>+VLOOKUP(E40,Participants!$A$1:$F$798,3,FALSE)</f>
        <v>6</v>
      </c>
      <c r="J40" s="41" t="str">
        <f>+VLOOKUP(E40,Participants!$A$1:$G$798,7,FALSE)</f>
        <v>JV BOYS</v>
      </c>
      <c r="K40" s="61">
        <f t="shared" si="1"/>
        <v>23</v>
      </c>
      <c r="L40" s="61"/>
    </row>
    <row r="41" spans="1:12" ht="14.25" customHeight="1" x14ac:dyDescent="0.35">
      <c r="A41" s="71" t="s">
        <v>809</v>
      </c>
      <c r="B41" s="42">
        <v>4</v>
      </c>
      <c r="C41" s="42" t="s">
        <v>1070</v>
      </c>
      <c r="D41" s="42">
        <v>4</v>
      </c>
      <c r="E41" s="66">
        <v>39</v>
      </c>
      <c r="F41" s="13" t="str">
        <f>+VLOOKUP(E41,Participants!$A$1:$F$798,2,FALSE)</f>
        <v>Jack Ries</v>
      </c>
      <c r="G41" s="13" t="str">
        <f>+VLOOKUP(E41,Participants!$A$1:$F$798,4,FALSE)</f>
        <v>BFS</v>
      </c>
      <c r="H41" s="13" t="str">
        <f>+VLOOKUP(E41,Participants!$A$1:$F$798,5,FALSE)</f>
        <v>M</v>
      </c>
      <c r="I41" s="13">
        <f>+VLOOKUP(E41,Participants!$A$1:$F$798,3,FALSE)</f>
        <v>6</v>
      </c>
      <c r="J41" s="13" t="str">
        <f>+VLOOKUP(E41,Participants!$A$1:$G$798,7,FALSE)</f>
        <v>JV BOYS</v>
      </c>
      <c r="K41" s="61">
        <f t="shared" si="1"/>
        <v>24</v>
      </c>
      <c r="L41" s="66"/>
    </row>
    <row r="42" spans="1:12" ht="14.25" customHeight="1" x14ac:dyDescent="0.35">
      <c r="A42" s="71"/>
      <c r="B42" s="42"/>
      <c r="C42" s="42"/>
      <c r="D42" s="42"/>
      <c r="E42" s="66"/>
      <c r="F42" s="13"/>
      <c r="G42" s="13"/>
      <c r="H42" s="13"/>
      <c r="I42" s="13"/>
      <c r="J42" s="13"/>
      <c r="K42" s="61"/>
      <c r="L42" s="66"/>
    </row>
    <row r="43" spans="1:12" ht="14.25" customHeight="1" x14ac:dyDescent="0.35">
      <c r="A43" s="71" t="s">
        <v>809</v>
      </c>
      <c r="B43" s="42">
        <v>6</v>
      </c>
      <c r="C43" s="42" t="s">
        <v>1086</v>
      </c>
      <c r="D43" s="42">
        <v>4</v>
      </c>
      <c r="E43" s="66">
        <v>77</v>
      </c>
      <c r="F43" s="13" t="str">
        <f>+VLOOKUP(E43,Participants!$A$1:$F$798,2,FALSE)</f>
        <v>Tessa Liberati</v>
      </c>
      <c r="G43" s="13" t="str">
        <f>+VLOOKUP(E43,Participants!$A$1:$F$798,4,FALSE)</f>
        <v>BFS</v>
      </c>
      <c r="H43" s="13" t="str">
        <f>+VLOOKUP(E43,Participants!$A$1:$F$798,5,FALSE)</f>
        <v>F</v>
      </c>
      <c r="I43" s="13">
        <f>+VLOOKUP(E43,Participants!$A$1:$F$798,3,FALSE)</f>
        <v>8</v>
      </c>
      <c r="J43" s="13" t="str">
        <f>+VLOOKUP(E43,Participants!$A$1:$G$798,7,FALSE)</f>
        <v>VARSITY GIRLS</v>
      </c>
      <c r="K43" s="66">
        <v>1</v>
      </c>
      <c r="L43" s="66">
        <v>10</v>
      </c>
    </row>
    <row r="44" spans="1:12" ht="14.25" customHeight="1" x14ac:dyDescent="0.35">
      <c r="A44" s="71" t="s">
        <v>809</v>
      </c>
      <c r="B44" s="42">
        <v>6</v>
      </c>
      <c r="C44" s="42" t="s">
        <v>1085</v>
      </c>
      <c r="D44" s="42">
        <v>3</v>
      </c>
      <c r="E44" s="66">
        <v>1284</v>
      </c>
      <c r="F44" s="13" t="str">
        <f>+VLOOKUP(E44,Participants!$A$1:$F$798,2,FALSE)</f>
        <v>Ellie Green</v>
      </c>
      <c r="G44" s="13" t="str">
        <f>+VLOOKUP(E44,Participants!$A$1:$F$798,4,FALSE)</f>
        <v>NCA</v>
      </c>
      <c r="H44" s="13" t="str">
        <f>+VLOOKUP(E44,Participants!$A$1:$F$798,5,FALSE)</f>
        <v>F</v>
      </c>
      <c r="I44" s="13">
        <f>+VLOOKUP(E44,Participants!$A$1:$F$798,3,FALSE)</f>
        <v>7</v>
      </c>
      <c r="J44" s="13" t="str">
        <f>+VLOOKUP(E44,Participants!$A$1:$G$798,7,FALSE)</f>
        <v>VARSITY GIRLS</v>
      </c>
      <c r="K44" s="66">
        <f>K43+1</f>
        <v>2</v>
      </c>
      <c r="L44" s="66">
        <v>8</v>
      </c>
    </row>
    <row r="45" spans="1:12" ht="14.25" customHeight="1" x14ac:dyDescent="0.35">
      <c r="A45" s="71" t="s">
        <v>809</v>
      </c>
      <c r="B45" s="40">
        <v>7</v>
      </c>
      <c r="C45" s="40" t="s">
        <v>1095</v>
      </c>
      <c r="D45" s="40">
        <v>7</v>
      </c>
      <c r="E45" s="61">
        <v>679</v>
      </c>
      <c r="F45" s="41" t="str">
        <f>+VLOOKUP(E45,Participants!$A$1:$F$798,2,FALSE)</f>
        <v>Callie Kandravy</v>
      </c>
      <c r="G45" s="41" t="str">
        <f>+VLOOKUP(E45,Participants!$A$1:$F$798,4,FALSE)</f>
        <v>BTA</v>
      </c>
      <c r="H45" s="41" t="str">
        <f>+VLOOKUP(E45,Participants!$A$1:$F$798,5,FALSE)</f>
        <v>F</v>
      </c>
      <c r="I45" s="41">
        <f>+VLOOKUP(E45,Participants!$A$1:$F$798,3,FALSE)</f>
        <v>8</v>
      </c>
      <c r="J45" s="41" t="str">
        <f>+VLOOKUP(E45,Participants!$A$1:$G$798,7,FALSE)</f>
        <v>VARSITY GIRLS</v>
      </c>
      <c r="K45" s="66">
        <f t="shared" ref="K45:K60" si="2">K44+1</f>
        <v>3</v>
      </c>
      <c r="L45" s="61">
        <v>6</v>
      </c>
    </row>
    <row r="46" spans="1:12" ht="14.25" customHeight="1" x14ac:dyDescent="0.35">
      <c r="A46" s="71" t="s">
        <v>809</v>
      </c>
      <c r="B46" s="42">
        <v>6</v>
      </c>
      <c r="C46" s="42" t="s">
        <v>1087</v>
      </c>
      <c r="D46" s="42">
        <v>5</v>
      </c>
      <c r="E46" s="66">
        <v>1315</v>
      </c>
      <c r="F46" s="13" t="str">
        <f>+VLOOKUP(E46,Participants!$A$1:$F$798,2,FALSE)</f>
        <v>DiIanna DelTondo</v>
      </c>
      <c r="G46" s="13" t="str">
        <f>+VLOOKUP(E46,Participants!$A$1:$F$798,4,FALSE)</f>
        <v>OLF</v>
      </c>
      <c r="H46" s="13" t="str">
        <f>+VLOOKUP(E46,Participants!$A$1:$F$798,5,FALSE)</f>
        <v>F</v>
      </c>
      <c r="I46" s="13">
        <f>+VLOOKUP(E46,Participants!$A$1:$F$798,3,FALSE)</f>
        <v>7</v>
      </c>
      <c r="J46" s="13" t="str">
        <f>+VLOOKUP(E46,Participants!$A$1:$G$798,7,FALSE)</f>
        <v>VARSITY GIRLS</v>
      </c>
      <c r="K46" s="66">
        <f t="shared" si="2"/>
        <v>4</v>
      </c>
      <c r="L46" s="66">
        <v>5</v>
      </c>
    </row>
    <row r="47" spans="1:12" ht="14.25" customHeight="1" x14ac:dyDescent="0.35">
      <c r="A47" s="71" t="s">
        <v>809</v>
      </c>
      <c r="B47" s="40">
        <v>7</v>
      </c>
      <c r="C47" s="40" t="s">
        <v>1087</v>
      </c>
      <c r="D47" s="40">
        <v>3</v>
      </c>
      <c r="E47" s="61">
        <v>88</v>
      </c>
      <c r="F47" s="41" t="str">
        <f>+VLOOKUP(E47,Participants!$A$1:$F$798,2,FALSE)</f>
        <v>Alexandra Wagner</v>
      </c>
      <c r="G47" s="41" t="str">
        <f>+VLOOKUP(E47,Participants!$A$1:$F$798,4,FALSE)</f>
        <v>BFS</v>
      </c>
      <c r="H47" s="41" t="str">
        <f>+VLOOKUP(E47,Participants!$A$1:$F$798,5,FALSE)</f>
        <v>F</v>
      </c>
      <c r="I47" s="41">
        <f>+VLOOKUP(E47,Participants!$A$1:$F$798,3,FALSE)</f>
        <v>8</v>
      </c>
      <c r="J47" s="41" t="str">
        <f>+VLOOKUP(E47,Participants!$A$1:$G$798,7,FALSE)</f>
        <v>VARSITY GIRLS</v>
      </c>
      <c r="K47" s="66">
        <f t="shared" si="2"/>
        <v>5</v>
      </c>
      <c r="L47" s="61">
        <v>4</v>
      </c>
    </row>
    <row r="48" spans="1:12" ht="14.25" customHeight="1" x14ac:dyDescent="0.35">
      <c r="A48" s="71" t="s">
        <v>809</v>
      </c>
      <c r="B48" s="42">
        <v>8</v>
      </c>
      <c r="C48" s="42" t="s">
        <v>1099</v>
      </c>
      <c r="D48" s="42">
        <v>4</v>
      </c>
      <c r="E48" s="66">
        <v>678</v>
      </c>
      <c r="F48" s="13" t="str">
        <f>+VLOOKUP(E48,Participants!$A$1:$F$798,2,FALSE)</f>
        <v>Kaylie Mitchell</v>
      </c>
      <c r="G48" s="13" t="str">
        <f>+VLOOKUP(E48,Participants!$A$1:$F$798,4,FALSE)</f>
        <v>BTA</v>
      </c>
      <c r="H48" s="13" t="str">
        <f>+VLOOKUP(E48,Participants!$A$1:$F$798,5,FALSE)</f>
        <v>F</v>
      </c>
      <c r="I48" s="13">
        <f>+VLOOKUP(E48,Participants!$A$1:$F$798,3,FALSE)</f>
        <v>8</v>
      </c>
      <c r="J48" s="13" t="str">
        <f>+VLOOKUP(E48,Participants!$A$1:$G$798,7,FALSE)</f>
        <v>VARSITY GIRLS</v>
      </c>
      <c r="K48" s="66">
        <f t="shared" si="2"/>
        <v>6</v>
      </c>
      <c r="L48" s="66">
        <v>3</v>
      </c>
    </row>
    <row r="49" spans="1:12" ht="14.25" customHeight="1" x14ac:dyDescent="0.35">
      <c r="A49" s="71" t="s">
        <v>809</v>
      </c>
      <c r="B49" s="42">
        <v>6</v>
      </c>
      <c r="C49" s="42" t="s">
        <v>1089</v>
      </c>
      <c r="D49" s="42">
        <v>7</v>
      </c>
      <c r="E49" s="66">
        <v>392</v>
      </c>
      <c r="F49" s="13" t="str">
        <f>+VLOOKUP(E49,Participants!$A$1:$F$798,2,FALSE)</f>
        <v>Reese Dippold</v>
      </c>
      <c r="G49" s="13" t="str">
        <f>+VLOOKUP(E49,Participants!$A$1:$F$798,4,FALSE)</f>
        <v>AAP</v>
      </c>
      <c r="H49" s="13" t="str">
        <f>+VLOOKUP(E49,Participants!$A$1:$F$798,5,FALSE)</f>
        <v>F</v>
      </c>
      <c r="I49" s="13">
        <f>+VLOOKUP(E49,Participants!$A$1:$F$798,3,FALSE)</f>
        <v>7</v>
      </c>
      <c r="J49" s="13" t="str">
        <f>+VLOOKUP(E49,Participants!$A$1:$G$798,7,FALSE)</f>
        <v>VARSITY GIRLS</v>
      </c>
      <c r="K49" s="66">
        <f t="shared" si="2"/>
        <v>7</v>
      </c>
      <c r="L49" s="66">
        <v>2</v>
      </c>
    </row>
    <row r="50" spans="1:12" ht="14.25" customHeight="1" x14ac:dyDescent="0.35">
      <c r="A50" s="71" t="s">
        <v>809</v>
      </c>
      <c r="B50" s="42">
        <v>8</v>
      </c>
      <c r="C50" s="42" t="s">
        <v>1098</v>
      </c>
      <c r="D50" s="42">
        <v>3</v>
      </c>
      <c r="E50" s="66">
        <v>87</v>
      </c>
      <c r="F50" s="13" t="str">
        <f>+VLOOKUP(E50,Participants!$A$1:$F$798,2,FALSE)</f>
        <v>Emma Schweikert</v>
      </c>
      <c r="G50" s="13" t="str">
        <f>+VLOOKUP(E50,Participants!$A$1:$F$798,4,FALSE)</f>
        <v>BFS</v>
      </c>
      <c r="H50" s="13" t="str">
        <f>+VLOOKUP(E50,Participants!$A$1:$F$798,5,FALSE)</f>
        <v>F</v>
      </c>
      <c r="I50" s="13">
        <f>+VLOOKUP(E50,Participants!$A$1:$F$798,3,FALSE)</f>
        <v>8</v>
      </c>
      <c r="J50" s="13" t="str">
        <f>+VLOOKUP(E50,Participants!$A$1:$G$798,7,FALSE)</f>
        <v>VARSITY GIRLS</v>
      </c>
      <c r="K50" s="66">
        <f t="shared" si="2"/>
        <v>8</v>
      </c>
      <c r="L50" s="66">
        <v>1</v>
      </c>
    </row>
    <row r="51" spans="1:12" ht="14.25" customHeight="1" x14ac:dyDescent="0.35">
      <c r="A51" s="71" t="s">
        <v>809</v>
      </c>
      <c r="B51" s="42">
        <v>6</v>
      </c>
      <c r="C51" s="42" t="s">
        <v>1083</v>
      </c>
      <c r="D51" s="42">
        <v>1</v>
      </c>
      <c r="E51" s="66">
        <v>922</v>
      </c>
      <c r="F51" s="13" t="str">
        <f>+VLOOKUP(E51,Participants!$A$1:$F$798,2,FALSE)</f>
        <v>Juliet Snover</v>
      </c>
      <c r="G51" s="13" t="str">
        <f>+VLOOKUP(E51,Participants!$A$1:$F$798,4,FALSE)</f>
        <v>GAA</v>
      </c>
      <c r="H51" s="13" t="str">
        <f>+VLOOKUP(E51,Participants!$A$1:$F$798,5,FALSE)</f>
        <v>F</v>
      </c>
      <c r="I51" s="13">
        <f>+VLOOKUP(E51,Participants!$A$1:$F$798,3,FALSE)</f>
        <v>8</v>
      </c>
      <c r="J51" s="13" t="str">
        <f>+VLOOKUP(E51,Participants!$A$1:$G$798,7,FALSE)</f>
        <v>VARSITY GIRLS</v>
      </c>
      <c r="K51" s="66">
        <f t="shared" si="2"/>
        <v>9</v>
      </c>
      <c r="L51" s="66"/>
    </row>
    <row r="52" spans="1:12" ht="14.25" customHeight="1" x14ac:dyDescent="0.35">
      <c r="A52" s="71" t="s">
        <v>809</v>
      </c>
      <c r="B52" s="40">
        <v>7</v>
      </c>
      <c r="C52" s="40" t="s">
        <v>1093</v>
      </c>
      <c r="D52" s="40">
        <v>5</v>
      </c>
      <c r="E52" s="61">
        <v>970</v>
      </c>
      <c r="F52" s="41" t="str">
        <f>+VLOOKUP(E52,Participants!$A$1:$F$798,2,FALSE)</f>
        <v>RHYAN DVORSKY</v>
      </c>
      <c r="G52" s="41" t="str">
        <f>+VLOOKUP(E52,Participants!$A$1:$F$798,4,FALSE)</f>
        <v>HCA</v>
      </c>
      <c r="H52" s="41" t="str">
        <f>+VLOOKUP(E52,Participants!$A$1:$F$798,5,FALSE)</f>
        <v>F</v>
      </c>
      <c r="I52" s="41">
        <f>+VLOOKUP(E52,Participants!$A$1:$F$798,3,FALSE)</f>
        <v>8</v>
      </c>
      <c r="J52" s="41" t="str">
        <f>+VLOOKUP(E52,Participants!$A$1:$G$798,7,FALSE)</f>
        <v>VARSITY GIRLS</v>
      </c>
      <c r="K52" s="66">
        <f t="shared" si="2"/>
        <v>10</v>
      </c>
      <c r="L52" s="61"/>
    </row>
    <row r="53" spans="1:12" ht="14.25" customHeight="1" x14ac:dyDescent="0.35">
      <c r="A53" s="71" t="s">
        <v>809</v>
      </c>
      <c r="B53" s="40">
        <v>7</v>
      </c>
      <c r="C53" s="40" t="s">
        <v>1092</v>
      </c>
      <c r="D53" s="40">
        <v>4</v>
      </c>
      <c r="E53" s="61">
        <v>394</v>
      </c>
      <c r="F53" s="41" t="str">
        <f>+VLOOKUP(E53,Participants!$A$1:$F$798,2,FALSE)</f>
        <v>Alessandra Park</v>
      </c>
      <c r="G53" s="41" t="str">
        <f>+VLOOKUP(E53,Participants!$A$1:$F$798,4,FALSE)</f>
        <v>AAP</v>
      </c>
      <c r="H53" s="41" t="str">
        <f>+VLOOKUP(E53,Participants!$A$1:$F$798,5,FALSE)</f>
        <v>F</v>
      </c>
      <c r="I53" s="41">
        <f>+VLOOKUP(E53,Participants!$A$1:$F$798,3,FALSE)</f>
        <v>7</v>
      </c>
      <c r="J53" s="41" t="str">
        <f>+VLOOKUP(E53,Participants!$A$1:$G$798,7,FALSE)</f>
        <v>VARSITY GIRLS</v>
      </c>
      <c r="K53" s="66">
        <f t="shared" si="2"/>
        <v>11</v>
      </c>
      <c r="L53" s="61"/>
    </row>
    <row r="54" spans="1:12" ht="14.25" customHeight="1" x14ac:dyDescent="0.35">
      <c r="A54" s="71" t="s">
        <v>809</v>
      </c>
      <c r="B54" s="42">
        <v>6</v>
      </c>
      <c r="C54" s="42" t="s">
        <v>1088</v>
      </c>
      <c r="D54" s="42">
        <v>6</v>
      </c>
      <c r="E54" s="66">
        <v>974</v>
      </c>
      <c r="F54" s="13" t="str">
        <f>+VLOOKUP(E54,Participants!$A$1:$F$798,2,FALSE)</f>
        <v>KATHRYN RECHTORIK</v>
      </c>
      <c r="G54" s="13" t="str">
        <f>+VLOOKUP(E54,Participants!$A$1:$F$798,4,FALSE)</f>
        <v>HCA</v>
      </c>
      <c r="H54" s="13" t="str">
        <f>+VLOOKUP(E54,Participants!$A$1:$F$798,5,FALSE)</f>
        <v>F</v>
      </c>
      <c r="I54" s="13">
        <f>+VLOOKUP(E54,Participants!$A$1:$F$798,3,FALSE)</f>
        <v>8</v>
      </c>
      <c r="J54" s="13" t="str">
        <f>+VLOOKUP(E54,Participants!$A$1:$G$798,7,FALSE)</f>
        <v>VARSITY GIRLS</v>
      </c>
      <c r="K54" s="66">
        <f t="shared" si="2"/>
        <v>12</v>
      </c>
      <c r="L54" s="66"/>
    </row>
    <row r="55" spans="1:12" ht="14.25" customHeight="1" x14ac:dyDescent="0.35">
      <c r="A55" s="71" t="s">
        <v>809</v>
      </c>
      <c r="B55" s="40">
        <v>7</v>
      </c>
      <c r="C55" s="40" t="s">
        <v>1090</v>
      </c>
      <c r="D55" s="40">
        <v>1</v>
      </c>
      <c r="E55" s="61">
        <v>916</v>
      </c>
      <c r="F55" s="41" t="str">
        <f>+VLOOKUP(E55,Participants!$A$1:$F$798,2,FALSE)</f>
        <v>Isla Spinelli</v>
      </c>
      <c r="G55" s="41" t="str">
        <f>+VLOOKUP(E55,Participants!$A$1:$F$798,4,FALSE)</f>
        <v>GAA</v>
      </c>
      <c r="H55" s="41" t="str">
        <f>+VLOOKUP(E55,Participants!$A$1:$F$798,5,FALSE)</f>
        <v>F</v>
      </c>
      <c r="I55" s="41">
        <f>+VLOOKUP(E55,Participants!$A$1:$F$798,3,FALSE)</f>
        <v>7</v>
      </c>
      <c r="J55" s="41" t="str">
        <f>+VLOOKUP(E55,Participants!$A$1:$G$798,7,FALSE)</f>
        <v>VARSITY GIRLS</v>
      </c>
      <c r="K55" s="66">
        <f t="shared" si="2"/>
        <v>13</v>
      </c>
      <c r="L55" s="61"/>
    </row>
    <row r="56" spans="1:12" ht="14.25" customHeight="1" x14ac:dyDescent="0.35">
      <c r="A56" s="71" t="s">
        <v>809</v>
      </c>
      <c r="B56" s="42">
        <v>8</v>
      </c>
      <c r="C56" s="42" t="s">
        <v>1096</v>
      </c>
      <c r="D56" s="42">
        <v>1</v>
      </c>
      <c r="E56" s="66">
        <v>402</v>
      </c>
      <c r="F56" s="13" t="str">
        <f>+VLOOKUP(E56,Participants!$A$1:$F$798,2,FALSE)</f>
        <v>Francesca Buzzelli</v>
      </c>
      <c r="G56" s="13" t="str">
        <f>+VLOOKUP(E56,Participants!$A$1:$F$798,4,FALSE)</f>
        <v>AAP</v>
      </c>
      <c r="H56" s="13" t="str">
        <f>+VLOOKUP(E56,Participants!$A$1:$F$798,5,FALSE)</f>
        <v>F</v>
      </c>
      <c r="I56" s="13">
        <f>+VLOOKUP(E56,Participants!$A$1:$F$798,3,FALSE)</f>
        <v>8</v>
      </c>
      <c r="J56" s="13" t="str">
        <f>+VLOOKUP(E56,Participants!$A$1:$G$798,7,FALSE)</f>
        <v>VARSITY GIRLS</v>
      </c>
      <c r="K56" s="66">
        <f t="shared" si="2"/>
        <v>14</v>
      </c>
      <c r="L56" s="66"/>
    </row>
    <row r="57" spans="1:12" ht="14.25" customHeight="1" x14ac:dyDescent="0.35">
      <c r="A57" s="71" t="s">
        <v>809</v>
      </c>
      <c r="B57" s="40">
        <v>7</v>
      </c>
      <c r="C57" s="40" t="s">
        <v>1094</v>
      </c>
      <c r="D57" s="40">
        <v>6</v>
      </c>
      <c r="E57" s="61">
        <v>920</v>
      </c>
      <c r="F57" s="41" t="str">
        <f>+VLOOKUP(E57,Participants!$A$1:$F$798,2,FALSE)</f>
        <v>Julia Piaggesi</v>
      </c>
      <c r="G57" s="41" t="str">
        <f>+VLOOKUP(E57,Participants!$A$1:$F$798,4,FALSE)</f>
        <v>GAA</v>
      </c>
      <c r="H57" s="41" t="str">
        <f>+VLOOKUP(E57,Participants!$A$1:$F$798,5,FALSE)</f>
        <v>F</v>
      </c>
      <c r="I57" s="41">
        <f>+VLOOKUP(E57,Participants!$A$1:$F$798,3,FALSE)</f>
        <v>8</v>
      </c>
      <c r="J57" s="41" t="str">
        <f>+VLOOKUP(E57,Participants!$A$1:$G$798,7,FALSE)</f>
        <v>VARSITY GIRLS</v>
      </c>
      <c r="K57" s="66">
        <f t="shared" si="2"/>
        <v>15</v>
      </c>
      <c r="L57" s="61"/>
    </row>
    <row r="58" spans="1:12" ht="14.25" customHeight="1" x14ac:dyDescent="0.35">
      <c r="A58" s="71" t="s">
        <v>809</v>
      </c>
      <c r="B58" s="42">
        <v>6</v>
      </c>
      <c r="C58" s="42" t="s">
        <v>1084</v>
      </c>
      <c r="D58" s="42">
        <v>2</v>
      </c>
      <c r="E58" s="66">
        <v>643</v>
      </c>
      <c r="F58" s="13" t="str">
        <f>+VLOOKUP(E58,Participants!$A$1:$F$798,2,FALSE)</f>
        <v>Cecelia Livengood</v>
      </c>
      <c r="G58" s="13" t="str">
        <f>+VLOOKUP(E58,Participants!$A$1:$F$798,4,FALSE)</f>
        <v>BCS</v>
      </c>
      <c r="H58" s="13" t="str">
        <f>+VLOOKUP(E58,Participants!$A$1:$F$798,5,FALSE)</f>
        <v>F</v>
      </c>
      <c r="I58" s="13">
        <f>+VLOOKUP(E58,Participants!$A$1:$F$798,3,FALSE)</f>
        <v>7</v>
      </c>
      <c r="J58" s="13" t="str">
        <f>+VLOOKUP(E58,Participants!$A$1:$G$798,7,FALSE)</f>
        <v>VARSITY GIRLS</v>
      </c>
      <c r="K58" s="66">
        <f t="shared" si="2"/>
        <v>16</v>
      </c>
      <c r="L58" s="66"/>
    </row>
    <row r="59" spans="1:12" ht="14.25" customHeight="1" x14ac:dyDescent="0.35">
      <c r="A59" s="71" t="s">
        <v>809</v>
      </c>
      <c r="B59" s="40">
        <v>7</v>
      </c>
      <c r="C59" s="40" t="s">
        <v>1091</v>
      </c>
      <c r="D59" s="40">
        <v>2</v>
      </c>
      <c r="E59" s="61">
        <v>969</v>
      </c>
      <c r="F59" s="41" t="str">
        <f>+VLOOKUP(E59,Participants!$A$1:$F$798,2,FALSE)</f>
        <v>ABBY DIAMOND</v>
      </c>
      <c r="G59" s="41" t="str">
        <f>+VLOOKUP(E59,Participants!$A$1:$F$798,4,FALSE)</f>
        <v>HCA</v>
      </c>
      <c r="H59" s="41" t="str">
        <f>+VLOOKUP(E59,Participants!$A$1:$F$798,5,FALSE)</f>
        <v>F</v>
      </c>
      <c r="I59" s="41">
        <f>+VLOOKUP(E59,Participants!$A$1:$F$798,3,FALSE)</f>
        <v>8</v>
      </c>
      <c r="J59" s="41" t="str">
        <f>+VLOOKUP(E59,Participants!$A$1:$G$798,7,FALSE)</f>
        <v>VARSITY GIRLS</v>
      </c>
      <c r="K59" s="66">
        <f t="shared" si="2"/>
        <v>17</v>
      </c>
      <c r="L59" s="61"/>
    </row>
    <row r="60" spans="1:12" ht="14.25" customHeight="1" x14ac:dyDescent="0.35">
      <c r="A60" s="71" t="s">
        <v>809</v>
      </c>
      <c r="B60" s="42">
        <v>8</v>
      </c>
      <c r="C60" s="42" t="s">
        <v>1097</v>
      </c>
      <c r="D60" s="42">
        <v>2</v>
      </c>
      <c r="E60" s="66">
        <v>924</v>
      </c>
      <c r="F60" s="13" t="str">
        <f>+VLOOKUP(E60,Participants!$A$1:$F$798,2,FALSE)</f>
        <v>Isabella Trosky</v>
      </c>
      <c r="G60" s="13" t="str">
        <f>+VLOOKUP(E60,Participants!$A$1:$F$798,4,FALSE)</f>
        <v>GAA</v>
      </c>
      <c r="H60" s="13" t="str">
        <f>+VLOOKUP(E60,Participants!$A$1:$F$798,5,FALSE)</f>
        <v>F</v>
      </c>
      <c r="I60" s="13">
        <f>+VLOOKUP(E60,Participants!$A$1:$F$798,3,FALSE)</f>
        <v>8</v>
      </c>
      <c r="J60" s="13" t="str">
        <f>+VLOOKUP(E60,Participants!$A$1:$G$798,7,FALSE)</f>
        <v>VARSITY GIRLS</v>
      </c>
      <c r="K60" s="66">
        <f t="shared" si="2"/>
        <v>18</v>
      </c>
      <c r="L60" s="66"/>
    </row>
    <row r="61" spans="1:12" ht="14.25" customHeight="1" x14ac:dyDescent="0.35">
      <c r="A61" s="71" t="s">
        <v>809</v>
      </c>
      <c r="B61" s="42">
        <v>8</v>
      </c>
      <c r="C61" s="42"/>
      <c r="D61" s="42">
        <v>8</v>
      </c>
      <c r="E61" s="66"/>
      <c r="F61" s="13" t="e">
        <f>+VLOOKUP(E61,Participants!$A$1:$F$798,2,FALSE)</f>
        <v>#N/A</v>
      </c>
      <c r="G61" s="13" t="e">
        <f>+VLOOKUP(E61,Participants!$A$1:$F$798,4,FALSE)</f>
        <v>#N/A</v>
      </c>
      <c r="H61" s="13" t="e">
        <f>+VLOOKUP(E61,Participants!$A$1:$F$798,5,FALSE)</f>
        <v>#N/A</v>
      </c>
      <c r="I61" s="13" t="e">
        <f>+VLOOKUP(E61,Participants!$A$1:$F$798,3,FALSE)</f>
        <v>#N/A</v>
      </c>
      <c r="J61" s="13" t="e">
        <f>+VLOOKUP(E61,Participants!$A$1:$G$798,7,FALSE)</f>
        <v>#N/A</v>
      </c>
      <c r="K61" s="66"/>
      <c r="L61" s="66"/>
    </row>
    <row r="62" spans="1:12" ht="14.25" customHeight="1" x14ac:dyDescent="0.35">
      <c r="A62" s="71" t="s">
        <v>809</v>
      </c>
      <c r="B62" s="40">
        <v>9</v>
      </c>
      <c r="C62" s="40" t="s">
        <v>1101</v>
      </c>
      <c r="D62" s="40">
        <v>2</v>
      </c>
      <c r="E62" s="61">
        <v>1312</v>
      </c>
      <c r="F62" s="41" t="str">
        <f>+VLOOKUP(E62,Participants!$A$1:$F$798,2,FALSE)</f>
        <v>Landon Bell</v>
      </c>
      <c r="G62" s="41" t="str">
        <f>+VLOOKUP(E62,Participants!$A$1:$F$798,4,FALSE)</f>
        <v>OLF</v>
      </c>
      <c r="H62" s="41" t="str">
        <f>+VLOOKUP(E62,Participants!$A$1:$F$798,5,FALSE)</f>
        <v>M</v>
      </c>
      <c r="I62" s="41">
        <f>+VLOOKUP(E62,Participants!$A$1:$F$798,3,FALSE)</f>
        <v>7</v>
      </c>
      <c r="J62" s="41" t="str">
        <f>+VLOOKUP(E62,Participants!$A$1:$G$798,7,FALSE)</f>
        <v>VARSITY BOYS</v>
      </c>
      <c r="K62" s="61">
        <v>1</v>
      </c>
      <c r="L62" s="61">
        <v>10</v>
      </c>
    </row>
    <row r="63" spans="1:12" ht="14.25" customHeight="1" x14ac:dyDescent="0.35">
      <c r="A63" s="71" t="s">
        <v>809</v>
      </c>
      <c r="B63" s="40">
        <v>9</v>
      </c>
      <c r="C63" s="40" t="s">
        <v>1104</v>
      </c>
      <c r="D63" s="40">
        <v>5</v>
      </c>
      <c r="E63" s="61">
        <v>1419</v>
      </c>
      <c r="F63" s="41" t="str">
        <f>+VLOOKUP(E63,Participants!$A$1:$F$798,2,FALSE)</f>
        <v>Lucas Jones</v>
      </c>
      <c r="G63" s="41" t="str">
        <f>+VLOOKUP(E63,Participants!$A$1:$F$798,4,FALSE)</f>
        <v>SJS</v>
      </c>
      <c r="H63" s="41" t="str">
        <f>+VLOOKUP(E63,Participants!$A$1:$F$798,5,FALSE)</f>
        <v>M</v>
      </c>
      <c r="I63" s="41">
        <f>+VLOOKUP(E63,Participants!$A$1:$F$798,3,FALSE)</f>
        <v>8</v>
      </c>
      <c r="J63" s="41" t="str">
        <f>+VLOOKUP(E63,Participants!$A$1:$G$798,7,FALSE)</f>
        <v>VARSITY BOYS</v>
      </c>
      <c r="K63" s="61">
        <f>K62+1</f>
        <v>2</v>
      </c>
      <c r="L63" s="61">
        <v>8</v>
      </c>
    </row>
    <row r="64" spans="1:12" ht="14.25" customHeight="1" x14ac:dyDescent="0.35">
      <c r="A64" s="71" t="s">
        <v>809</v>
      </c>
      <c r="B64" s="42">
        <v>10</v>
      </c>
      <c r="C64" s="42" t="s">
        <v>1110</v>
      </c>
      <c r="D64" s="42">
        <v>5</v>
      </c>
      <c r="E64" s="66">
        <v>53</v>
      </c>
      <c r="F64" s="13" t="str">
        <f>+VLOOKUP(E64,Participants!$A$1:$F$798,2,FALSE)</f>
        <v>Blake Brenckle</v>
      </c>
      <c r="G64" s="13" t="str">
        <f>+VLOOKUP(E64,Participants!$A$1:$F$798,4,FALSE)</f>
        <v>BFS</v>
      </c>
      <c r="H64" s="13" t="str">
        <f>+VLOOKUP(E64,Participants!$A$1:$F$798,5,FALSE)</f>
        <v>M</v>
      </c>
      <c r="I64" s="13">
        <f>+VLOOKUP(E64,Participants!$A$1:$F$798,3,FALSE)</f>
        <v>8</v>
      </c>
      <c r="J64" s="13" t="str">
        <f>+VLOOKUP(E64,Participants!$A$1:$G$798,7,FALSE)</f>
        <v>VARSITY BOYS</v>
      </c>
      <c r="K64" s="61">
        <f t="shared" ref="K64:K72" si="3">K63+1</f>
        <v>3</v>
      </c>
      <c r="L64" s="66">
        <v>6</v>
      </c>
    </row>
    <row r="65" spans="1:12" ht="14.25" customHeight="1" x14ac:dyDescent="0.35">
      <c r="A65" s="71" t="s">
        <v>809</v>
      </c>
      <c r="B65" s="40">
        <v>9</v>
      </c>
      <c r="C65" s="40" t="s">
        <v>1100</v>
      </c>
      <c r="D65" s="40">
        <v>1</v>
      </c>
      <c r="E65" s="61">
        <v>387</v>
      </c>
      <c r="F65" s="41" t="str">
        <f>+VLOOKUP(E65,Participants!$A$1:$F$798,2,FALSE)</f>
        <v>Jack Leyenaar</v>
      </c>
      <c r="G65" s="41" t="str">
        <f>+VLOOKUP(E65,Participants!$A$1:$F$798,4,FALSE)</f>
        <v>AAP</v>
      </c>
      <c r="H65" s="41" t="str">
        <f>+VLOOKUP(E65,Participants!$A$1:$F$798,5,FALSE)</f>
        <v>M</v>
      </c>
      <c r="I65" s="41">
        <f>+VLOOKUP(E65,Participants!$A$1:$F$798,3,FALSE)</f>
        <v>8</v>
      </c>
      <c r="J65" s="41" t="str">
        <f>+VLOOKUP(E65,Participants!$A$1:$G$798,7,FALSE)</f>
        <v>VARSITY BOYS</v>
      </c>
      <c r="K65" s="61">
        <f t="shared" si="3"/>
        <v>4</v>
      </c>
      <c r="L65" s="61">
        <v>5</v>
      </c>
    </row>
    <row r="66" spans="1:12" ht="14.25" customHeight="1" x14ac:dyDescent="0.35">
      <c r="A66" s="71" t="s">
        <v>809</v>
      </c>
      <c r="B66" s="42">
        <v>10</v>
      </c>
      <c r="C66" s="42" t="s">
        <v>1109</v>
      </c>
      <c r="D66" s="42">
        <v>4</v>
      </c>
      <c r="E66" s="66">
        <v>1281</v>
      </c>
      <c r="F66" s="13" t="str">
        <f>+VLOOKUP(E66,Participants!$A$1:$F$798,2,FALSE)</f>
        <v>Brayden  Bane</v>
      </c>
      <c r="G66" s="13" t="str">
        <f>+VLOOKUP(E66,Participants!$A$1:$F$798,4,FALSE)</f>
        <v>NCA</v>
      </c>
      <c r="H66" s="13" t="str">
        <f>+VLOOKUP(E66,Participants!$A$1:$F$798,5,FALSE)</f>
        <v>M</v>
      </c>
      <c r="I66" s="13">
        <f>+VLOOKUP(E66,Participants!$A$1:$F$798,3,FALSE)</f>
        <v>7</v>
      </c>
      <c r="J66" s="13" t="str">
        <f>+VLOOKUP(E66,Participants!$A$1:$G$798,7,FALSE)</f>
        <v>VARSITY BOYS</v>
      </c>
      <c r="K66" s="61">
        <f t="shared" si="3"/>
        <v>5</v>
      </c>
      <c r="L66" s="66">
        <v>4</v>
      </c>
    </row>
    <row r="67" spans="1:12" ht="14.25" customHeight="1" x14ac:dyDescent="0.35">
      <c r="A67" s="71" t="s">
        <v>809</v>
      </c>
      <c r="B67" s="40">
        <v>9</v>
      </c>
      <c r="C67" s="40" t="s">
        <v>1105</v>
      </c>
      <c r="D67" s="40">
        <v>6</v>
      </c>
      <c r="E67" s="61">
        <v>904</v>
      </c>
      <c r="F67" s="41" t="str">
        <f>+VLOOKUP(E67,Participants!$A$1:$F$798,2,FALSE)</f>
        <v>Grady Molinero</v>
      </c>
      <c r="G67" s="41" t="str">
        <f>+VLOOKUP(E67,Participants!$A$1:$F$798,4,FALSE)</f>
        <v>GAA</v>
      </c>
      <c r="H67" s="41" t="str">
        <f>+VLOOKUP(E67,Participants!$A$1:$F$798,5,FALSE)</f>
        <v>M</v>
      </c>
      <c r="I67" s="41">
        <f>+VLOOKUP(E67,Participants!$A$1:$F$798,3,FALSE)</f>
        <v>7</v>
      </c>
      <c r="J67" s="41" t="str">
        <f>+VLOOKUP(E67,Participants!$A$1:$G$798,7,FALSE)</f>
        <v>VARSITY BOYS</v>
      </c>
      <c r="K67" s="61">
        <f t="shared" si="3"/>
        <v>6</v>
      </c>
      <c r="L67" s="61">
        <v>3</v>
      </c>
    </row>
    <row r="68" spans="1:12" ht="14.25" customHeight="1" x14ac:dyDescent="0.35">
      <c r="A68" s="71" t="s">
        <v>809</v>
      </c>
      <c r="B68" s="42">
        <v>10</v>
      </c>
      <c r="C68" s="42" t="s">
        <v>1108</v>
      </c>
      <c r="D68" s="42">
        <v>3</v>
      </c>
      <c r="E68" s="66">
        <v>1418</v>
      </c>
      <c r="F68" s="13" t="str">
        <f>+VLOOKUP(E68,Participants!$A$1:$F$798,2,FALSE)</f>
        <v>Derek Daniel</v>
      </c>
      <c r="G68" s="13" t="str">
        <f>+VLOOKUP(E68,Participants!$A$1:$F$798,4,FALSE)</f>
        <v>SJS</v>
      </c>
      <c r="H68" s="13" t="str">
        <f>+VLOOKUP(E68,Participants!$A$1:$F$798,5,FALSE)</f>
        <v>M</v>
      </c>
      <c r="I68" s="13">
        <f>+VLOOKUP(E68,Participants!$A$1:$F$798,3,FALSE)</f>
        <v>8</v>
      </c>
      <c r="J68" s="13" t="str">
        <f>+VLOOKUP(E68,Participants!$A$1:$G$798,7,FALSE)</f>
        <v>VARSITY BOYS</v>
      </c>
      <c r="K68" s="61">
        <f t="shared" si="3"/>
        <v>7</v>
      </c>
      <c r="L68" s="66">
        <v>2</v>
      </c>
    </row>
    <row r="69" spans="1:12" ht="14.25" customHeight="1" x14ac:dyDescent="0.35">
      <c r="A69" s="71" t="s">
        <v>809</v>
      </c>
      <c r="B69" s="40">
        <v>9</v>
      </c>
      <c r="C69" s="40" t="s">
        <v>1102</v>
      </c>
      <c r="D69" s="40">
        <v>3</v>
      </c>
      <c r="E69" s="61">
        <v>959</v>
      </c>
      <c r="F69" s="41" t="str">
        <f>+VLOOKUP(E69,Participants!$A$1:$F$798,2,FALSE)</f>
        <v>ANTHONY FRISCO</v>
      </c>
      <c r="G69" s="41" t="str">
        <f>+VLOOKUP(E69,Participants!$A$1:$F$798,4,FALSE)</f>
        <v>HCA</v>
      </c>
      <c r="H69" s="41" t="str">
        <f>+VLOOKUP(E69,Participants!$A$1:$F$798,5,FALSE)</f>
        <v>M</v>
      </c>
      <c r="I69" s="41">
        <f>+VLOOKUP(E69,Participants!$A$1:$F$798,3,FALSE)</f>
        <v>8</v>
      </c>
      <c r="J69" s="41" t="str">
        <f>+VLOOKUP(E69,Participants!$A$1:$G$798,7,FALSE)</f>
        <v>VARSITY BOYS</v>
      </c>
      <c r="K69" s="61">
        <f t="shared" si="3"/>
        <v>8</v>
      </c>
      <c r="L69" s="61">
        <v>1</v>
      </c>
    </row>
    <row r="70" spans="1:12" ht="14.25" customHeight="1" x14ac:dyDescent="0.35">
      <c r="A70" s="71" t="s">
        <v>809</v>
      </c>
      <c r="B70" s="42">
        <v>10</v>
      </c>
      <c r="C70" s="42" t="s">
        <v>1107</v>
      </c>
      <c r="D70" s="42">
        <v>2</v>
      </c>
      <c r="E70" s="66">
        <v>901</v>
      </c>
      <c r="F70" s="13" t="str">
        <f>+VLOOKUP(E70,Participants!$A$1:$F$798,2,FALSE)</f>
        <v>Jude Franc</v>
      </c>
      <c r="G70" s="13" t="str">
        <f>+VLOOKUP(E70,Participants!$A$1:$F$798,4,FALSE)</f>
        <v>GAA</v>
      </c>
      <c r="H70" s="13" t="str">
        <f>+VLOOKUP(E70,Participants!$A$1:$F$798,5,FALSE)</f>
        <v>M</v>
      </c>
      <c r="I70" s="13">
        <f>+VLOOKUP(E70,Participants!$A$1:$F$798,3,FALSE)</f>
        <v>7</v>
      </c>
      <c r="J70" s="13" t="str">
        <f>+VLOOKUP(E70,Participants!$A$1:$G$798,7,FALSE)</f>
        <v>VARSITY BOYS</v>
      </c>
      <c r="K70" s="61">
        <f t="shared" si="3"/>
        <v>9</v>
      </c>
      <c r="L70" s="66"/>
    </row>
    <row r="71" spans="1:12" ht="14.25" customHeight="1" x14ac:dyDescent="0.35">
      <c r="A71" s="71" t="s">
        <v>809</v>
      </c>
      <c r="B71" s="42">
        <v>10</v>
      </c>
      <c r="C71" s="42" t="s">
        <v>1106</v>
      </c>
      <c r="D71" s="42">
        <v>1</v>
      </c>
      <c r="E71" s="66">
        <v>1313</v>
      </c>
      <c r="F71" s="13" t="str">
        <f>+VLOOKUP(E71,Participants!$A$1:$F$798,2,FALSE)</f>
        <v xml:space="preserve">Gage Couper </v>
      </c>
      <c r="G71" s="13" t="str">
        <f>+VLOOKUP(E71,Participants!$A$1:$F$798,4,FALSE)</f>
        <v>OLF</v>
      </c>
      <c r="H71" s="13" t="str">
        <f>+VLOOKUP(E71,Participants!$A$1:$F$798,5,FALSE)</f>
        <v>M</v>
      </c>
      <c r="I71" s="13">
        <f>+VLOOKUP(E71,Participants!$A$1:$F$798,3,FALSE)</f>
        <v>7</v>
      </c>
      <c r="J71" s="13" t="str">
        <f>+VLOOKUP(E71,Participants!$A$1:$G$798,7,FALSE)</f>
        <v>VARSITY BOYS</v>
      </c>
      <c r="K71" s="61">
        <f t="shared" si="3"/>
        <v>10</v>
      </c>
      <c r="L71" s="66"/>
    </row>
    <row r="72" spans="1:12" ht="14.25" customHeight="1" x14ac:dyDescent="0.35">
      <c r="A72" s="71" t="s">
        <v>809</v>
      </c>
      <c r="B72" s="40">
        <v>9</v>
      </c>
      <c r="C72" s="40" t="s">
        <v>1103</v>
      </c>
      <c r="D72" s="40">
        <v>4</v>
      </c>
      <c r="E72" s="61">
        <v>1282</v>
      </c>
      <c r="F72" s="41" t="str">
        <f>+VLOOKUP(E72,Participants!$A$1:$F$798,2,FALSE)</f>
        <v>Maximus  Rossmiller</v>
      </c>
      <c r="G72" s="41" t="str">
        <f>+VLOOKUP(E72,Participants!$A$1:$F$798,4,FALSE)</f>
        <v>NCA</v>
      </c>
      <c r="H72" s="41" t="str">
        <f>+VLOOKUP(E72,Participants!$A$1:$F$798,5,FALSE)</f>
        <v>M</v>
      </c>
      <c r="I72" s="41">
        <f>+VLOOKUP(E72,Participants!$A$1:$F$798,3,FALSE)</f>
        <v>7</v>
      </c>
      <c r="J72" s="41" t="str">
        <f>+VLOOKUP(E72,Participants!$A$1:$G$798,7,FALSE)</f>
        <v>VARSITY BOYS</v>
      </c>
      <c r="K72" s="61">
        <f t="shared" si="3"/>
        <v>11</v>
      </c>
      <c r="L72" s="61"/>
    </row>
    <row r="73" spans="1:12" ht="14.25" customHeight="1" x14ac:dyDescent="0.35">
      <c r="A73" s="85"/>
      <c r="B73" s="46"/>
      <c r="C73" s="46"/>
      <c r="D73" s="46"/>
      <c r="E73" s="35"/>
    </row>
    <row r="74" spans="1:12" ht="14.25" customHeight="1" x14ac:dyDescent="0.35">
      <c r="A74" s="85"/>
      <c r="B74" s="46"/>
      <c r="C74" s="46"/>
      <c r="D74" s="46"/>
      <c r="E74" s="35"/>
    </row>
    <row r="75" spans="1:12" ht="14.25" customHeight="1" x14ac:dyDescent="0.35">
      <c r="A75" s="85"/>
      <c r="B75" s="46"/>
      <c r="C75" s="46"/>
      <c r="D75" s="46"/>
      <c r="E75" s="35"/>
    </row>
    <row r="76" spans="1:12" ht="14.25" customHeight="1" x14ac:dyDescent="0.35">
      <c r="A76" s="85"/>
      <c r="B76" s="46"/>
      <c r="C76" s="46"/>
      <c r="D76" s="46"/>
      <c r="E76" s="35"/>
    </row>
    <row r="77" spans="1:12" ht="14.25" customHeight="1" x14ac:dyDescent="0.35">
      <c r="A77" s="85"/>
      <c r="B77" s="46"/>
      <c r="C77" s="46"/>
      <c r="D77" s="46"/>
      <c r="E77" s="35"/>
    </row>
    <row r="78" spans="1:12" ht="14.25" customHeight="1" x14ac:dyDescent="0.35">
      <c r="A78" s="85"/>
      <c r="B78" s="46"/>
      <c r="C78" s="46"/>
      <c r="D78" s="46"/>
      <c r="E78" s="35"/>
    </row>
    <row r="79" spans="1:12" ht="14.25" customHeight="1" x14ac:dyDescent="0.25">
      <c r="E79" s="35"/>
    </row>
    <row r="80" spans="1:12" ht="14.25" customHeight="1" x14ac:dyDescent="0.25">
      <c r="E80" s="35"/>
    </row>
    <row r="81" spans="1:26" ht="14.25" customHeight="1" x14ac:dyDescent="0.25">
      <c r="E81" s="35"/>
    </row>
    <row r="82" spans="1:26" ht="14.25" customHeight="1" x14ac:dyDescent="0.25">
      <c r="E82" s="35"/>
    </row>
    <row r="83" spans="1:26" ht="14.25" customHeight="1" x14ac:dyDescent="0.25">
      <c r="E83" s="35"/>
    </row>
    <row r="84" spans="1:26" ht="14.25" customHeight="1" x14ac:dyDescent="0.25">
      <c r="B84" s="47" t="s">
        <v>155</v>
      </c>
      <c r="C84" s="47" t="s">
        <v>754</v>
      </c>
      <c r="D84" s="47" t="s">
        <v>15</v>
      </c>
      <c r="E84" s="47" t="s">
        <v>18</v>
      </c>
      <c r="F84" s="47" t="s">
        <v>10</v>
      </c>
      <c r="G84" s="47" t="s">
        <v>26</v>
      </c>
      <c r="H84" s="47" t="s">
        <v>21</v>
      </c>
      <c r="I84" s="47" t="s">
        <v>771</v>
      </c>
      <c r="J84" s="47" t="s">
        <v>772</v>
      </c>
      <c r="K84" s="47" t="s">
        <v>32</v>
      </c>
      <c r="L84" s="47" t="s">
        <v>35</v>
      </c>
      <c r="M84" s="47" t="s">
        <v>53</v>
      </c>
      <c r="N84" s="47" t="s">
        <v>41</v>
      </c>
      <c r="O84" s="47" t="s">
        <v>47</v>
      </c>
      <c r="P84" s="47" t="s">
        <v>62</v>
      </c>
      <c r="Q84" s="47" t="s">
        <v>56</v>
      </c>
      <c r="R84" s="47" t="s">
        <v>773</v>
      </c>
      <c r="S84" s="47" t="s">
        <v>65</v>
      </c>
      <c r="T84" s="47" t="s">
        <v>70</v>
      </c>
      <c r="U84" s="47" t="s">
        <v>526</v>
      </c>
      <c r="V84" s="47" t="s">
        <v>669</v>
      </c>
      <c r="W84" s="47" t="s">
        <v>774</v>
      </c>
      <c r="X84" s="47" t="s">
        <v>696</v>
      </c>
      <c r="Y84" s="47" t="s">
        <v>44</v>
      </c>
      <c r="Z84" s="48" t="s">
        <v>775</v>
      </c>
    </row>
    <row r="85" spans="1:26" ht="14.25" customHeight="1" x14ac:dyDescent="0.25">
      <c r="A85" s="8" t="s">
        <v>106</v>
      </c>
      <c r="B85" s="35">
        <f t="shared" ref="B85:K88" si="4">+SUMIFS($L$2:$L$72,$J$2:$J$72,$A85,$G$2:$G$72,B$84)</f>
        <v>9</v>
      </c>
      <c r="C85" s="35">
        <f t="shared" si="4"/>
        <v>0</v>
      </c>
      <c r="D85" s="35">
        <f t="shared" si="4"/>
        <v>0</v>
      </c>
      <c r="E85" s="35">
        <f t="shared" si="4"/>
        <v>0</v>
      </c>
      <c r="F85" s="35">
        <f t="shared" si="4"/>
        <v>14</v>
      </c>
      <c r="G85" s="35">
        <f t="shared" si="4"/>
        <v>0</v>
      </c>
      <c r="H85" s="35">
        <f t="shared" si="4"/>
        <v>0</v>
      </c>
      <c r="I85" s="35">
        <f t="shared" si="4"/>
        <v>0</v>
      </c>
      <c r="J85" s="35">
        <f t="shared" si="4"/>
        <v>0</v>
      </c>
      <c r="K85" s="35">
        <f t="shared" si="4"/>
        <v>0</v>
      </c>
      <c r="L85" s="35">
        <f t="shared" ref="L85:Y88" si="5">+SUMIFS($L$2:$L$72,$J$2:$J$72,$A85,$G$2:$G$72,L$84)</f>
        <v>5</v>
      </c>
      <c r="M85" s="35">
        <f t="shared" si="5"/>
        <v>0</v>
      </c>
      <c r="N85" s="35">
        <f t="shared" si="5"/>
        <v>0</v>
      </c>
      <c r="O85" s="35">
        <f t="shared" si="5"/>
        <v>0</v>
      </c>
      <c r="P85" s="35">
        <f t="shared" si="5"/>
        <v>0</v>
      </c>
      <c r="Q85" s="35">
        <f t="shared" si="5"/>
        <v>0</v>
      </c>
      <c r="R85" s="35">
        <f t="shared" si="5"/>
        <v>0</v>
      </c>
      <c r="S85" s="35">
        <f t="shared" si="5"/>
        <v>10</v>
      </c>
      <c r="T85" s="35">
        <f t="shared" si="5"/>
        <v>1</v>
      </c>
      <c r="U85" s="35">
        <f t="shared" si="5"/>
        <v>0</v>
      </c>
      <c r="V85" s="35">
        <f t="shared" si="5"/>
        <v>0</v>
      </c>
      <c r="W85" s="35">
        <f t="shared" si="5"/>
        <v>0</v>
      </c>
      <c r="X85" s="35">
        <f t="shared" si="5"/>
        <v>0</v>
      </c>
      <c r="Y85" s="35">
        <f t="shared" si="5"/>
        <v>0</v>
      </c>
      <c r="Z85" s="35">
        <f t="shared" ref="Z85:Z88" si="6">SUM(B85:Y85)</f>
        <v>39</v>
      </c>
    </row>
    <row r="86" spans="1:26" ht="14.25" customHeight="1" x14ac:dyDescent="0.25">
      <c r="A86" s="8" t="s">
        <v>92</v>
      </c>
      <c r="B86" s="35">
        <f t="shared" si="4"/>
        <v>0</v>
      </c>
      <c r="C86" s="35">
        <f t="shared" si="4"/>
        <v>0</v>
      </c>
      <c r="D86" s="35">
        <f t="shared" si="4"/>
        <v>0</v>
      </c>
      <c r="E86" s="35">
        <f t="shared" si="4"/>
        <v>0</v>
      </c>
      <c r="F86" s="35">
        <f t="shared" si="4"/>
        <v>5</v>
      </c>
      <c r="G86" s="35">
        <f t="shared" si="4"/>
        <v>0</v>
      </c>
      <c r="H86" s="35">
        <f t="shared" si="4"/>
        <v>0</v>
      </c>
      <c r="I86" s="35">
        <f t="shared" si="4"/>
        <v>0</v>
      </c>
      <c r="J86" s="35">
        <f t="shared" si="4"/>
        <v>0</v>
      </c>
      <c r="K86" s="35">
        <f t="shared" si="4"/>
        <v>0</v>
      </c>
      <c r="L86" s="35">
        <f t="shared" si="5"/>
        <v>8</v>
      </c>
      <c r="M86" s="35">
        <f t="shared" si="5"/>
        <v>8</v>
      </c>
      <c r="N86" s="35">
        <f t="shared" si="5"/>
        <v>0</v>
      </c>
      <c r="O86" s="35">
        <f t="shared" si="5"/>
        <v>0</v>
      </c>
      <c r="P86" s="35">
        <f t="shared" si="5"/>
        <v>0</v>
      </c>
      <c r="Q86" s="35">
        <f t="shared" si="5"/>
        <v>0</v>
      </c>
      <c r="R86" s="35">
        <f t="shared" si="5"/>
        <v>0</v>
      </c>
      <c r="S86" s="35">
        <f t="shared" si="5"/>
        <v>6</v>
      </c>
      <c r="T86" s="35">
        <f t="shared" si="5"/>
        <v>0</v>
      </c>
      <c r="U86" s="35">
        <f t="shared" si="5"/>
        <v>2</v>
      </c>
      <c r="V86" s="35">
        <f t="shared" si="5"/>
        <v>0</v>
      </c>
      <c r="W86" s="35">
        <f t="shared" si="5"/>
        <v>0</v>
      </c>
      <c r="X86" s="35">
        <f t="shared" si="5"/>
        <v>0</v>
      </c>
      <c r="Y86" s="35">
        <f t="shared" si="5"/>
        <v>10</v>
      </c>
      <c r="Z86" s="35">
        <f t="shared" si="6"/>
        <v>39</v>
      </c>
    </row>
    <row r="87" spans="1:26" ht="14.25" customHeight="1" x14ac:dyDescent="0.25">
      <c r="A87" s="8" t="s">
        <v>131</v>
      </c>
      <c r="B87" s="35">
        <f t="shared" si="4"/>
        <v>2</v>
      </c>
      <c r="C87" s="35">
        <f t="shared" si="4"/>
        <v>0</v>
      </c>
      <c r="D87" s="35">
        <f t="shared" si="4"/>
        <v>0</v>
      </c>
      <c r="E87" s="35">
        <f t="shared" si="4"/>
        <v>0</v>
      </c>
      <c r="F87" s="35">
        <f t="shared" si="4"/>
        <v>15</v>
      </c>
      <c r="G87" s="35">
        <f t="shared" si="4"/>
        <v>9</v>
      </c>
      <c r="H87" s="35">
        <f t="shared" si="4"/>
        <v>0</v>
      </c>
      <c r="I87" s="35">
        <f t="shared" si="4"/>
        <v>0</v>
      </c>
      <c r="J87" s="35">
        <f t="shared" si="4"/>
        <v>0</v>
      </c>
      <c r="K87" s="35">
        <f t="shared" si="4"/>
        <v>0</v>
      </c>
      <c r="L87" s="35">
        <f t="shared" si="5"/>
        <v>0</v>
      </c>
      <c r="M87" s="35">
        <f t="shared" si="5"/>
        <v>0</v>
      </c>
      <c r="N87" s="35">
        <f t="shared" si="5"/>
        <v>0</v>
      </c>
      <c r="O87" s="35">
        <f t="shared" si="5"/>
        <v>0</v>
      </c>
      <c r="P87" s="35">
        <f t="shared" si="5"/>
        <v>0</v>
      </c>
      <c r="Q87" s="35">
        <f t="shared" si="5"/>
        <v>0</v>
      </c>
      <c r="R87" s="35">
        <f t="shared" si="5"/>
        <v>0</v>
      </c>
      <c r="S87" s="35">
        <f t="shared" si="5"/>
        <v>8</v>
      </c>
      <c r="T87" s="35">
        <f t="shared" si="5"/>
        <v>5</v>
      </c>
      <c r="U87" s="35">
        <f t="shared" si="5"/>
        <v>0</v>
      </c>
      <c r="V87" s="35">
        <f t="shared" si="5"/>
        <v>0</v>
      </c>
      <c r="W87" s="35">
        <f t="shared" si="5"/>
        <v>0</v>
      </c>
      <c r="X87" s="35">
        <f t="shared" si="5"/>
        <v>0</v>
      </c>
      <c r="Y87" s="35">
        <f t="shared" si="5"/>
        <v>0</v>
      </c>
      <c r="Z87" s="35">
        <f t="shared" si="6"/>
        <v>39</v>
      </c>
    </row>
    <row r="88" spans="1:26" ht="14.25" customHeight="1" x14ac:dyDescent="0.25">
      <c r="A88" s="8" t="s">
        <v>118</v>
      </c>
      <c r="B88" s="35">
        <f t="shared" si="4"/>
        <v>5</v>
      </c>
      <c r="C88" s="35">
        <f t="shared" si="4"/>
        <v>0</v>
      </c>
      <c r="D88" s="35">
        <f t="shared" si="4"/>
        <v>0</v>
      </c>
      <c r="E88" s="35">
        <f t="shared" si="4"/>
        <v>0</v>
      </c>
      <c r="F88" s="35">
        <f t="shared" si="4"/>
        <v>6</v>
      </c>
      <c r="G88" s="35">
        <f t="shared" si="4"/>
        <v>0</v>
      </c>
      <c r="H88" s="35">
        <f t="shared" si="4"/>
        <v>0</v>
      </c>
      <c r="I88" s="35">
        <f t="shared" si="4"/>
        <v>0</v>
      </c>
      <c r="J88" s="35">
        <f t="shared" si="4"/>
        <v>0</v>
      </c>
      <c r="K88" s="35">
        <f t="shared" si="4"/>
        <v>0</v>
      </c>
      <c r="L88" s="35">
        <f t="shared" si="5"/>
        <v>3</v>
      </c>
      <c r="M88" s="35">
        <f t="shared" si="5"/>
        <v>1</v>
      </c>
      <c r="N88" s="35">
        <f t="shared" si="5"/>
        <v>0</v>
      </c>
      <c r="O88" s="35">
        <f t="shared" si="5"/>
        <v>0</v>
      </c>
      <c r="P88" s="35">
        <f t="shared" si="5"/>
        <v>0</v>
      </c>
      <c r="Q88" s="35">
        <f t="shared" si="5"/>
        <v>0</v>
      </c>
      <c r="R88" s="35">
        <f t="shared" si="5"/>
        <v>0</v>
      </c>
      <c r="S88" s="35">
        <f t="shared" si="5"/>
        <v>4</v>
      </c>
      <c r="T88" s="35">
        <f t="shared" si="5"/>
        <v>10</v>
      </c>
      <c r="U88" s="35">
        <f t="shared" si="5"/>
        <v>0</v>
      </c>
      <c r="V88" s="35">
        <f t="shared" si="5"/>
        <v>0</v>
      </c>
      <c r="W88" s="35">
        <f t="shared" si="5"/>
        <v>0</v>
      </c>
      <c r="X88" s="35">
        <f t="shared" si="5"/>
        <v>0</v>
      </c>
      <c r="Y88" s="35">
        <f t="shared" si="5"/>
        <v>10</v>
      </c>
      <c r="Z88" s="35">
        <f t="shared" si="6"/>
        <v>39</v>
      </c>
    </row>
    <row r="89" spans="1:26" ht="15.75" customHeight="1" x14ac:dyDescent="0.25"/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</sheetData>
  <sortState xmlns:xlrd2="http://schemas.microsoft.com/office/spreadsheetml/2017/richdata2" ref="A62:L72">
    <sortCondition ref="C62:C72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43"/>
  <sheetViews>
    <sheetView workbookViewId="0">
      <pane ySplit="1" topLeftCell="A2" activePane="bottomLeft" state="frozen"/>
      <selection pane="bottomLeft" activeCell="A9" sqref="A9:XFD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2" width="8.42578125" style="125" customWidth="1"/>
    <col min="13" max="26" width="8.42578125" customWidth="1"/>
  </cols>
  <sheetData>
    <row r="1" spans="1:12" ht="14.25" customHeight="1" x14ac:dyDescent="0.35">
      <c r="A1" s="86" t="s">
        <v>810</v>
      </c>
      <c r="B1" s="86" t="s">
        <v>761</v>
      </c>
      <c r="C1" s="86" t="s">
        <v>762</v>
      </c>
      <c r="D1" s="86" t="s">
        <v>763</v>
      </c>
      <c r="E1" s="140" t="s">
        <v>764</v>
      </c>
      <c r="F1" s="86" t="s">
        <v>765</v>
      </c>
      <c r="G1" s="86" t="s">
        <v>766</v>
      </c>
      <c r="H1" s="86" t="s">
        <v>767</v>
      </c>
      <c r="I1" s="86" t="s">
        <v>2</v>
      </c>
      <c r="J1" s="86" t="s">
        <v>5</v>
      </c>
      <c r="K1" s="140" t="s">
        <v>768</v>
      </c>
      <c r="L1" s="140" t="s">
        <v>769</v>
      </c>
    </row>
    <row r="2" spans="1:12" ht="14.25" customHeight="1" x14ac:dyDescent="0.35">
      <c r="A2" s="87" t="s">
        <v>810</v>
      </c>
      <c r="B2" s="40">
        <v>3</v>
      </c>
      <c r="C2" s="40">
        <v>38.29</v>
      </c>
      <c r="D2" s="40">
        <v>5</v>
      </c>
      <c r="E2" s="61">
        <v>36</v>
      </c>
      <c r="F2" s="41" t="str">
        <f>+VLOOKUP(E2,Participants!$A$1:$F$798,2,FALSE)</f>
        <v>Leo Nasiadka</v>
      </c>
      <c r="G2" s="41" t="str">
        <f>+VLOOKUP(E2,Participants!$A$1:$F$798,4,FALSE)</f>
        <v>BFS</v>
      </c>
      <c r="H2" s="41" t="str">
        <f>+VLOOKUP(E2,Participants!$A$1:$F$798,5,FALSE)</f>
        <v>M</v>
      </c>
      <c r="I2" s="41">
        <f>+VLOOKUP(E2,Participants!$A$1:$F$798,3,FALSE)</f>
        <v>6</v>
      </c>
      <c r="J2" s="41" t="str">
        <f>+VLOOKUP(E2,Participants!$A$1:$G$798,7,FALSE)</f>
        <v>JV BOYS</v>
      </c>
      <c r="K2" s="61">
        <v>1</v>
      </c>
      <c r="L2" s="61">
        <v>10</v>
      </c>
    </row>
    <row r="3" spans="1:12" ht="14.25" customHeight="1" x14ac:dyDescent="0.35">
      <c r="A3" s="87" t="s">
        <v>810</v>
      </c>
      <c r="B3" s="40">
        <v>3</v>
      </c>
      <c r="C3" s="40">
        <v>39.409999999999997</v>
      </c>
      <c r="D3" s="40">
        <v>1</v>
      </c>
      <c r="E3" s="61">
        <v>32</v>
      </c>
      <c r="F3" s="41" t="str">
        <f>+VLOOKUP(E3,Participants!$A$1:$F$798,2,FALSE)</f>
        <v>Declan Flynn</v>
      </c>
      <c r="G3" s="41" t="str">
        <f>+VLOOKUP(E3,Participants!$A$1:$F$798,4,FALSE)</f>
        <v>BFS</v>
      </c>
      <c r="H3" s="41" t="str">
        <f>+VLOOKUP(E3,Participants!$A$1:$F$798,5,FALSE)</f>
        <v>M</v>
      </c>
      <c r="I3" s="41">
        <f>+VLOOKUP(E3,Participants!$A$1:$F$798,3,FALSE)</f>
        <v>5</v>
      </c>
      <c r="J3" s="41" t="str">
        <f>+VLOOKUP(E3,Participants!$A$1:$G$798,7,FALSE)</f>
        <v>JV BOYS</v>
      </c>
      <c r="K3" s="61">
        <v>2</v>
      </c>
      <c r="L3" s="61">
        <v>8</v>
      </c>
    </row>
    <row r="4" spans="1:12" ht="14.25" customHeight="1" x14ac:dyDescent="0.35">
      <c r="A4" s="87" t="s">
        <v>810</v>
      </c>
      <c r="B4" s="40">
        <v>3</v>
      </c>
      <c r="C4" s="40">
        <v>40.630000000000003</v>
      </c>
      <c r="D4" s="40">
        <v>7</v>
      </c>
      <c r="E4" s="61">
        <v>40</v>
      </c>
      <c r="F4" s="41" t="str">
        <f>+VLOOKUP(E4,Participants!$A$1:$F$798,2,FALSE)</f>
        <v>Theodore Schoedel</v>
      </c>
      <c r="G4" s="41" t="str">
        <f>+VLOOKUP(E4,Participants!$A$1:$F$798,4,FALSE)</f>
        <v>BFS</v>
      </c>
      <c r="H4" s="41" t="str">
        <f>+VLOOKUP(E4,Participants!$A$1:$F$798,5,FALSE)</f>
        <v>M</v>
      </c>
      <c r="I4" s="41">
        <f>+VLOOKUP(E4,Participants!$A$1:$F$798,3,FALSE)</f>
        <v>6</v>
      </c>
      <c r="J4" s="41" t="str">
        <f>+VLOOKUP(E4,Participants!$A$1:$G$798,7,FALSE)</f>
        <v>JV BOYS</v>
      </c>
      <c r="K4" s="61">
        <v>3</v>
      </c>
      <c r="L4" s="61">
        <v>6</v>
      </c>
    </row>
    <row r="5" spans="1:12" ht="14.25" customHeight="1" x14ac:dyDescent="0.35">
      <c r="A5" s="87" t="s">
        <v>810</v>
      </c>
      <c r="B5" s="40">
        <v>3</v>
      </c>
      <c r="C5" s="40">
        <v>45.05</v>
      </c>
      <c r="D5" s="40">
        <v>3</v>
      </c>
      <c r="E5" s="61">
        <v>954</v>
      </c>
      <c r="F5" s="41" t="str">
        <f>+VLOOKUP(E5,Participants!$A$1:$F$798,2,FALSE)</f>
        <v>DANIEL ODONNELL</v>
      </c>
      <c r="G5" s="41" t="str">
        <f>+VLOOKUP(E5,Participants!$A$1:$F$798,4,FALSE)</f>
        <v>HCA</v>
      </c>
      <c r="H5" s="41" t="str">
        <f>+VLOOKUP(E5,Participants!$A$1:$F$798,5,FALSE)</f>
        <v>M</v>
      </c>
      <c r="I5" s="41">
        <f>+VLOOKUP(E5,Participants!$A$1:$F$798,3,FALSE)</f>
        <v>6</v>
      </c>
      <c r="J5" s="41" t="str">
        <f>+VLOOKUP(E5,Participants!$A$1:$G$798,7,FALSE)</f>
        <v>JV BOYS</v>
      </c>
      <c r="K5" s="61">
        <v>4</v>
      </c>
      <c r="L5" s="61">
        <v>5</v>
      </c>
    </row>
    <row r="6" spans="1:12" ht="14.25" customHeight="1" x14ac:dyDescent="0.35">
      <c r="A6" s="87"/>
      <c r="B6" s="40"/>
      <c r="C6" s="40"/>
      <c r="D6" s="40"/>
      <c r="E6" s="61"/>
      <c r="F6" s="41"/>
      <c r="G6" s="41"/>
      <c r="H6" s="41"/>
      <c r="I6" s="41"/>
      <c r="J6" s="41"/>
      <c r="K6" s="61"/>
      <c r="L6" s="61"/>
    </row>
    <row r="7" spans="1:12" ht="14.25" customHeight="1" x14ac:dyDescent="0.35">
      <c r="A7" s="87" t="s">
        <v>810</v>
      </c>
      <c r="B7" s="42">
        <v>2</v>
      </c>
      <c r="C7" s="42">
        <v>40.25</v>
      </c>
      <c r="D7" s="42">
        <v>7</v>
      </c>
      <c r="E7" s="66">
        <v>1280</v>
      </c>
      <c r="F7" s="13" t="str">
        <f>+VLOOKUP(E7,Participants!$A$1:$F$798,2,FALSE)</f>
        <v>Maggie Pyle</v>
      </c>
      <c r="G7" s="13" t="str">
        <f>+VLOOKUP(E7,Participants!$A$1:$F$798,4,FALSE)</f>
        <v>NCA</v>
      </c>
      <c r="H7" s="13" t="str">
        <f>+VLOOKUP(E7,Participants!$A$1:$F$798,5,FALSE)</f>
        <v>F</v>
      </c>
      <c r="I7" s="13">
        <f>+VLOOKUP(E7,Participants!$A$1:$F$798,3,FALSE)</f>
        <v>6</v>
      </c>
      <c r="J7" s="13" t="str">
        <f>+VLOOKUP(E7,Participants!$A$1:$G$798,7,FALSE)</f>
        <v>JV GIRLS</v>
      </c>
      <c r="K7" s="66">
        <v>1</v>
      </c>
      <c r="L7" s="66">
        <v>10</v>
      </c>
    </row>
    <row r="8" spans="1:12" ht="14.25" customHeight="1" x14ac:dyDescent="0.35">
      <c r="A8" s="87"/>
      <c r="B8" s="42"/>
      <c r="C8" s="42"/>
      <c r="D8" s="42"/>
      <c r="E8" s="66"/>
      <c r="F8" s="13"/>
      <c r="G8" s="13"/>
      <c r="H8" s="13"/>
      <c r="I8" s="13"/>
      <c r="J8" s="13"/>
      <c r="K8" s="66"/>
      <c r="L8" s="66"/>
    </row>
    <row r="9" spans="1:12" ht="14.25" customHeight="1" x14ac:dyDescent="0.35">
      <c r="A9" s="87" t="s">
        <v>810</v>
      </c>
      <c r="B9" s="40">
        <v>1</v>
      </c>
      <c r="C9" s="40">
        <v>31.07</v>
      </c>
      <c r="D9" s="40">
        <v>5</v>
      </c>
      <c r="E9" s="61">
        <v>75</v>
      </c>
      <c r="F9" s="41" t="str">
        <f>+VLOOKUP(E9,Participants!$A$1:$F$798,2,FALSE)</f>
        <v>Claire Karsman</v>
      </c>
      <c r="G9" s="41" t="str">
        <f>+VLOOKUP(E9,Participants!$A$1:$F$798,4,FALSE)</f>
        <v>BFS</v>
      </c>
      <c r="H9" s="41" t="str">
        <f>+VLOOKUP(E9,Participants!$A$1:$F$798,5,FALSE)</f>
        <v>F</v>
      </c>
      <c r="I9" s="41">
        <f>+VLOOKUP(E9,Participants!$A$1:$F$798,3,FALSE)</f>
        <v>8</v>
      </c>
      <c r="J9" s="41" t="str">
        <f>+VLOOKUP(E9,Participants!$A$1:$G$798,7,FALSE)</f>
        <v>VARSITY GIRLS</v>
      </c>
      <c r="K9" s="61">
        <v>1</v>
      </c>
      <c r="L9" s="61">
        <v>10</v>
      </c>
    </row>
    <row r="10" spans="1:12" ht="14.25" customHeight="1" x14ac:dyDescent="0.35">
      <c r="A10" s="87" t="s">
        <v>810</v>
      </c>
      <c r="B10" s="40">
        <v>1</v>
      </c>
      <c r="C10" s="40">
        <v>31.68</v>
      </c>
      <c r="D10" s="40">
        <v>1</v>
      </c>
      <c r="E10" s="61">
        <v>71</v>
      </c>
      <c r="F10" s="41" t="str">
        <f>+VLOOKUP(E10,Participants!$A$1:$F$798,2,FALSE)</f>
        <v>Elena Farrah</v>
      </c>
      <c r="G10" s="41" t="str">
        <f>+VLOOKUP(E10,Participants!$A$1:$F$798,4,FALSE)</f>
        <v>BFS</v>
      </c>
      <c r="H10" s="41" t="str">
        <f>+VLOOKUP(E10,Participants!$A$1:$F$798,5,FALSE)</f>
        <v>F</v>
      </c>
      <c r="I10" s="41">
        <f>+VLOOKUP(E10,Participants!$A$1:$F$798,3,FALSE)</f>
        <v>8</v>
      </c>
      <c r="J10" s="41" t="str">
        <f>+VLOOKUP(E10,Participants!$A$1:$G$798,7,FALSE)</f>
        <v>VARSITY GIRLS</v>
      </c>
      <c r="K10" s="61">
        <f>K9+1</f>
        <v>2</v>
      </c>
      <c r="L10" s="61">
        <v>8</v>
      </c>
    </row>
    <row r="11" spans="1:12" ht="14.25" customHeight="1" x14ac:dyDescent="0.35">
      <c r="A11" s="87" t="s">
        <v>810</v>
      </c>
      <c r="B11" s="42">
        <v>2</v>
      </c>
      <c r="C11" s="42">
        <v>33.520000000000003</v>
      </c>
      <c r="D11" s="42">
        <v>1</v>
      </c>
      <c r="E11" s="66">
        <v>67</v>
      </c>
      <c r="F11" s="13" t="str">
        <f>+VLOOKUP(E11,Participants!$A$1:$F$798,2,FALSE)</f>
        <v>Olivia Chimenti</v>
      </c>
      <c r="G11" s="13" t="str">
        <f>+VLOOKUP(E11,Participants!$A$1:$F$798,4,FALSE)</f>
        <v>BFS</v>
      </c>
      <c r="H11" s="13" t="str">
        <f>+VLOOKUP(E11,Participants!$A$1:$F$798,5,FALSE)</f>
        <v>F</v>
      </c>
      <c r="I11" s="13">
        <f>+VLOOKUP(E11,Participants!$A$1:$F$798,3,FALSE)</f>
        <v>8</v>
      </c>
      <c r="J11" s="13" t="str">
        <f>+VLOOKUP(E11,Participants!$A$1:$G$798,7,FALSE)</f>
        <v>VARSITY GIRLS</v>
      </c>
      <c r="K11" s="61">
        <f t="shared" ref="K11:K15" si="0">K10+1</f>
        <v>3</v>
      </c>
      <c r="L11" s="66">
        <v>6</v>
      </c>
    </row>
    <row r="12" spans="1:12" ht="14.25" customHeight="1" x14ac:dyDescent="0.35">
      <c r="A12" s="87" t="s">
        <v>810</v>
      </c>
      <c r="B12" s="42">
        <v>2</v>
      </c>
      <c r="C12" s="42">
        <v>37.24</v>
      </c>
      <c r="D12" s="42">
        <v>3</v>
      </c>
      <c r="E12" s="66">
        <v>66</v>
      </c>
      <c r="F12" s="13" t="str">
        <f>+VLOOKUP(E12,Participants!$A$1:$F$798,2,FALSE)</f>
        <v>Magdalene Carroll</v>
      </c>
      <c r="G12" s="13" t="str">
        <f>+VLOOKUP(E12,Participants!$A$1:$F$798,4,FALSE)</f>
        <v>BFS</v>
      </c>
      <c r="H12" s="13" t="str">
        <f>+VLOOKUP(E12,Participants!$A$1:$F$798,5,FALSE)</f>
        <v>F</v>
      </c>
      <c r="I12" s="13">
        <f>+VLOOKUP(E12,Participants!$A$1:$F$798,3,FALSE)</f>
        <v>8</v>
      </c>
      <c r="J12" s="13" t="str">
        <f>+VLOOKUP(E12,Participants!$A$1:$G$798,7,FALSE)</f>
        <v>VARSITY GIRLS</v>
      </c>
      <c r="K12" s="61">
        <f t="shared" si="0"/>
        <v>4</v>
      </c>
      <c r="L12" s="66">
        <v>5</v>
      </c>
    </row>
    <row r="13" spans="1:12" ht="14.25" customHeight="1" x14ac:dyDescent="0.35">
      <c r="A13" s="87" t="s">
        <v>810</v>
      </c>
      <c r="B13" s="40">
        <v>1</v>
      </c>
      <c r="C13" s="40">
        <v>38.85</v>
      </c>
      <c r="D13" s="40">
        <v>3</v>
      </c>
      <c r="E13" s="61">
        <v>916</v>
      </c>
      <c r="F13" s="41" t="str">
        <f>+VLOOKUP(E13,Participants!$A$1:$F$798,2,FALSE)</f>
        <v>Isla Spinelli</v>
      </c>
      <c r="G13" s="41" t="str">
        <f>+VLOOKUP(E13,Participants!$A$1:$F$798,4,FALSE)</f>
        <v>GAA</v>
      </c>
      <c r="H13" s="41" t="str">
        <f>+VLOOKUP(E13,Participants!$A$1:$F$798,5,FALSE)</f>
        <v>F</v>
      </c>
      <c r="I13" s="41">
        <f>+VLOOKUP(E13,Participants!$A$1:$F$798,3,FALSE)</f>
        <v>7</v>
      </c>
      <c r="J13" s="41" t="str">
        <f>+VLOOKUP(E13,Participants!$A$1:$G$798,7,FALSE)</f>
        <v>VARSITY GIRLS</v>
      </c>
      <c r="K13" s="61">
        <f t="shared" si="0"/>
        <v>5</v>
      </c>
      <c r="L13" s="61">
        <v>4</v>
      </c>
    </row>
    <row r="14" spans="1:12" ht="14.25" customHeight="1" x14ac:dyDescent="0.35">
      <c r="A14" s="87" t="s">
        <v>810</v>
      </c>
      <c r="B14" s="42">
        <v>2</v>
      </c>
      <c r="C14" s="42">
        <v>39.36</v>
      </c>
      <c r="D14" s="42">
        <v>5</v>
      </c>
      <c r="E14" s="66">
        <v>76</v>
      </c>
      <c r="F14" s="13" t="str">
        <f>+VLOOKUP(E14,Participants!$A$1:$F$798,2,FALSE)</f>
        <v>Allie Kiley</v>
      </c>
      <c r="G14" s="13" t="str">
        <f>+VLOOKUP(E14,Participants!$A$1:$F$798,4,FALSE)</f>
        <v>BFS</v>
      </c>
      <c r="H14" s="13" t="str">
        <f>+VLOOKUP(E14,Participants!$A$1:$F$798,5,FALSE)</f>
        <v>F</v>
      </c>
      <c r="I14" s="13">
        <f>+VLOOKUP(E14,Participants!$A$1:$F$798,3,FALSE)</f>
        <v>8</v>
      </c>
      <c r="J14" s="13" t="str">
        <f>+VLOOKUP(E14,Participants!$A$1:$G$798,7,FALSE)</f>
        <v>VARSITY GIRLS</v>
      </c>
      <c r="K14" s="61">
        <f t="shared" si="0"/>
        <v>6</v>
      </c>
      <c r="L14" s="66">
        <v>3</v>
      </c>
    </row>
    <row r="15" spans="1:12" ht="14.25" customHeight="1" x14ac:dyDescent="0.35">
      <c r="A15" s="87" t="s">
        <v>810</v>
      </c>
      <c r="B15" s="40">
        <v>1</v>
      </c>
      <c r="C15" s="40">
        <v>41.76</v>
      </c>
      <c r="D15" s="40">
        <v>7</v>
      </c>
      <c r="E15" s="61">
        <v>681</v>
      </c>
      <c r="F15" s="41" t="str">
        <f>+VLOOKUP(E15,Participants!$A$1:$F$798,2,FALSE)</f>
        <v>Jillian Jones</v>
      </c>
      <c r="G15" s="41" t="str">
        <f>+VLOOKUP(E15,Participants!$A$1:$F$798,4,FALSE)</f>
        <v>BTA</v>
      </c>
      <c r="H15" s="41" t="str">
        <f>+VLOOKUP(E15,Participants!$A$1:$F$798,5,FALSE)</f>
        <v>F</v>
      </c>
      <c r="I15" s="41">
        <f>+VLOOKUP(E15,Participants!$A$1:$F$798,3,FALSE)</f>
        <v>8</v>
      </c>
      <c r="J15" s="41" t="str">
        <f>+VLOOKUP(E15,Participants!$A$1:$G$798,7,FALSE)</f>
        <v>VARSITY GIRLS</v>
      </c>
      <c r="K15" s="61">
        <f t="shared" si="0"/>
        <v>7</v>
      </c>
      <c r="L15" s="61">
        <v>2</v>
      </c>
    </row>
    <row r="16" spans="1:12" ht="14.25" customHeight="1" x14ac:dyDescent="0.35">
      <c r="A16" s="87" t="s">
        <v>810</v>
      </c>
      <c r="B16" s="40">
        <v>1</v>
      </c>
      <c r="C16" s="40"/>
      <c r="D16" s="40">
        <v>2</v>
      </c>
      <c r="E16" s="61"/>
      <c r="F16" s="41" t="e">
        <f>+VLOOKUP(E16,Participants!$A$1:$F$798,2,FALSE)</f>
        <v>#N/A</v>
      </c>
      <c r="G16" s="41" t="e">
        <f>+VLOOKUP(E16,Participants!$A$1:$F$798,4,FALSE)</f>
        <v>#N/A</v>
      </c>
      <c r="H16" s="41" t="e">
        <f>+VLOOKUP(E16,Participants!$A$1:$F$798,5,FALSE)</f>
        <v>#N/A</v>
      </c>
      <c r="I16" s="41" t="e">
        <f>+VLOOKUP(E16,Participants!$A$1:$F$798,3,FALSE)</f>
        <v>#N/A</v>
      </c>
      <c r="J16" s="41" t="e">
        <f>+VLOOKUP(E16,Participants!$A$1:$G$798,7,FALSE)</f>
        <v>#N/A</v>
      </c>
      <c r="K16" s="61"/>
      <c r="L16" s="61"/>
    </row>
    <row r="17" spans="1:26" ht="14.25" customHeight="1" x14ac:dyDescent="0.25">
      <c r="E17" s="35"/>
    </row>
    <row r="18" spans="1:26" ht="14.25" customHeight="1" x14ac:dyDescent="0.25">
      <c r="E18" s="35"/>
    </row>
    <row r="19" spans="1:26" ht="14.25" customHeight="1" x14ac:dyDescent="0.25">
      <c r="B19" s="47" t="s">
        <v>155</v>
      </c>
      <c r="C19" s="47" t="s">
        <v>754</v>
      </c>
      <c r="D19" s="47" t="s">
        <v>15</v>
      </c>
      <c r="E19" s="47" t="s">
        <v>18</v>
      </c>
      <c r="F19" s="47" t="s">
        <v>10</v>
      </c>
      <c r="G19" s="47" t="s">
        <v>26</v>
      </c>
      <c r="H19" s="47" t="s">
        <v>21</v>
      </c>
      <c r="I19" s="47" t="s">
        <v>771</v>
      </c>
      <c r="J19" s="47" t="s">
        <v>772</v>
      </c>
      <c r="K19" s="47" t="s">
        <v>32</v>
      </c>
      <c r="L19" s="47" t="s">
        <v>35</v>
      </c>
      <c r="M19" s="47" t="s">
        <v>53</v>
      </c>
      <c r="N19" s="47" t="s">
        <v>41</v>
      </c>
      <c r="O19" s="47" t="s">
        <v>47</v>
      </c>
      <c r="P19" s="47" t="s">
        <v>62</v>
      </c>
      <c r="Q19" s="47" t="s">
        <v>56</v>
      </c>
      <c r="R19" s="47" t="s">
        <v>773</v>
      </c>
      <c r="S19" s="47" t="s">
        <v>65</v>
      </c>
      <c r="T19" s="47" t="s">
        <v>70</v>
      </c>
      <c r="U19" s="47" t="s">
        <v>526</v>
      </c>
      <c r="V19" s="47" t="s">
        <v>669</v>
      </c>
      <c r="W19" s="47" t="s">
        <v>774</v>
      </c>
      <c r="X19" s="47" t="s">
        <v>696</v>
      </c>
      <c r="Y19" s="47" t="s">
        <v>44</v>
      </c>
      <c r="Z19" s="48" t="s">
        <v>775</v>
      </c>
    </row>
    <row r="20" spans="1:26" ht="14.25" customHeight="1" x14ac:dyDescent="0.25">
      <c r="A20" s="8" t="s">
        <v>106</v>
      </c>
      <c r="B20" s="35">
        <f t="shared" ref="B20:K23" si="1">+SUMIFS($L$2:$L$16,$J$2:$J$16,$A20,$G$2:$G$16,B$19)</f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ref="L20:Y23" si="2">+SUMIFS($L$2:$L$16,$J$2:$J$16,$A20,$G$2:$G$16,L$19)</f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10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ref="Z20:Z23" si="3">SUM(B20:Y20)</f>
        <v>10</v>
      </c>
    </row>
    <row r="21" spans="1:26" ht="14.25" customHeight="1" x14ac:dyDescent="0.25">
      <c r="A21" s="8" t="s">
        <v>92</v>
      </c>
      <c r="B21" s="35">
        <f t="shared" si="1"/>
        <v>0</v>
      </c>
      <c r="C21" s="35">
        <f t="shared" si="1"/>
        <v>0</v>
      </c>
      <c r="D21" s="35">
        <f t="shared" si="1"/>
        <v>0</v>
      </c>
      <c r="E21" s="35">
        <f t="shared" si="1"/>
        <v>0</v>
      </c>
      <c r="F21" s="35">
        <f t="shared" si="1"/>
        <v>24</v>
      </c>
      <c r="G21" s="35">
        <f t="shared" si="1"/>
        <v>0</v>
      </c>
      <c r="H21" s="35">
        <f t="shared" si="1"/>
        <v>0</v>
      </c>
      <c r="I21" s="35">
        <f t="shared" si="1"/>
        <v>0</v>
      </c>
      <c r="J21" s="35">
        <f t="shared" si="1"/>
        <v>0</v>
      </c>
      <c r="K21" s="35">
        <f t="shared" si="1"/>
        <v>0</v>
      </c>
      <c r="L21" s="35">
        <f t="shared" si="2"/>
        <v>0</v>
      </c>
      <c r="M21" s="35">
        <f t="shared" si="2"/>
        <v>5</v>
      </c>
      <c r="N21" s="35">
        <f t="shared" si="2"/>
        <v>0</v>
      </c>
      <c r="O21" s="35">
        <f t="shared" si="2"/>
        <v>0</v>
      </c>
      <c r="P21" s="35">
        <f t="shared" si="2"/>
        <v>0</v>
      </c>
      <c r="Q21" s="35">
        <f t="shared" si="2"/>
        <v>0</v>
      </c>
      <c r="R21" s="35">
        <f t="shared" si="2"/>
        <v>0</v>
      </c>
      <c r="S21" s="35">
        <f t="shared" si="2"/>
        <v>0</v>
      </c>
      <c r="T21" s="35">
        <f t="shared" si="2"/>
        <v>0</v>
      </c>
      <c r="U21" s="35">
        <f t="shared" si="2"/>
        <v>0</v>
      </c>
      <c r="V21" s="35">
        <f t="shared" si="2"/>
        <v>0</v>
      </c>
      <c r="W21" s="35">
        <f t="shared" si="2"/>
        <v>0</v>
      </c>
      <c r="X21" s="35">
        <f t="shared" si="2"/>
        <v>0</v>
      </c>
      <c r="Y21" s="35">
        <f t="shared" si="2"/>
        <v>0</v>
      </c>
      <c r="Z21" s="35">
        <f t="shared" si="3"/>
        <v>29</v>
      </c>
    </row>
    <row r="22" spans="1:26" ht="14.25" customHeight="1" x14ac:dyDescent="0.25">
      <c r="A22" s="8" t="s">
        <v>131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32</v>
      </c>
      <c r="G22" s="35">
        <f t="shared" si="1"/>
        <v>2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2"/>
        <v>4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si="3"/>
        <v>38</v>
      </c>
    </row>
    <row r="23" spans="1:26" ht="14.25" customHeight="1" x14ac:dyDescent="0.25">
      <c r="A23" s="8" t="s">
        <v>118</v>
      </c>
      <c r="B23" s="35">
        <f t="shared" si="1"/>
        <v>0</v>
      </c>
      <c r="C23" s="35">
        <f t="shared" si="1"/>
        <v>0</v>
      </c>
      <c r="D23" s="35">
        <f t="shared" si="1"/>
        <v>0</v>
      </c>
      <c r="E23" s="35">
        <f t="shared" si="1"/>
        <v>0</v>
      </c>
      <c r="F23" s="35">
        <f t="shared" si="1"/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5">
        <f t="shared" si="1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0</v>
      </c>
      <c r="Q23" s="35">
        <f t="shared" si="2"/>
        <v>0</v>
      </c>
      <c r="R23" s="35">
        <f t="shared" si="2"/>
        <v>0</v>
      </c>
      <c r="S23" s="35">
        <f t="shared" si="2"/>
        <v>0</v>
      </c>
      <c r="T23" s="35">
        <f t="shared" si="2"/>
        <v>0</v>
      </c>
      <c r="U23" s="35">
        <f t="shared" si="2"/>
        <v>0</v>
      </c>
      <c r="V23" s="35">
        <f t="shared" si="2"/>
        <v>0</v>
      </c>
      <c r="W23" s="35">
        <f t="shared" si="2"/>
        <v>0</v>
      </c>
      <c r="X23" s="35">
        <f t="shared" si="2"/>
        <v>0</v>
      </c>
      <c r="Y23" s="35">
        <f t="shared" si="2"/>
        <v>0</v>
      </c>
      <c r="Z23" s="35">
        <f t="shared" si="3"/>
        <v>0</v>
      </c>
    </row>
    <row r="24" spans="1:26" ht="14.25" customHeight="1" x14ac:dyDescent="0.25"/>
    <row r="25" spans="1:26" ht="14.25" customHeight="1" x14ac:dyDescent="0.25"/>
    <row r="26" spans="1:26" ht="14.25" customHeight="1" x14ac:dyDescent="0.25"/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</sheetData>
  <sortState xmlns:xlrd2="http://schemas.microsoft.com/office/spreadsheetml/2017/richdata2" ref="A2:L16">
    <sortCondition ref="J2:J16"/>
    <sortCondition ref="C2:C16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1"/>
  <sheetViews>
    <sheetView workbookViewId="0">
      <pane ySplit="1" topLeftCell="A31" activePane="bottomLeft" state="frozen"/>
      <selection pane="bottomLeft" activeCell="A44" sqref="A44:XFD57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style="125" customWidth="1"/>
    <col min="4" max="4" width="7" customWidth="1"/>
    <col min="5" max="5" width="10.28515625" style="1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125" customWidth="1"/>
    <col min="13" max="26" width="8.42578125" customWidth="1"/>
  </cols>
  <sheetData>
    <row r="1" spans="1:12" ht="14.25" customHeight="1" x14ac:dyDescent="0.35">
      <c r="A1" s="84" t="s">
        <v>811</v>
      </c>
      <c r="B1" s="84" t="s">
        <v>761</v>
      </c>
      <c r="C1" s="153" t="s">
        <v>762</v>
      </c>
      <c r="D1" s="84" t="s">
        <v>763</v>
      </c>
      <c r="E1" s="153" t="s">
        <v>764</v>
      </c>
      <c r="F1" s="84" t="s">
        <v>765</v>
      </c>
      <c r="G1" s="84" t="s">
        <v>766</v>
      </c>
      <c r="H1" s="84" t="s">
        <v>767</v>
      </c>
      <c r="I1" s="84" t="s">
        <v>2</v>
      </c>
      <c r="J1" s="84" t="s">
        <v>5</v>
      </c>
      <c r="K1" s="153" t="s">
        <v>768</v>
      </c>
      <c r="L1" s="153" t="s">
        <v>769</v>
      </c>
    </row>
    <row r="2" spans="1:12" ht="14.25" customHeight="1" x14ac:dyDescent="0.35">
      <c r="A2" s="71" t="s">
        <v>811</v>
      </c>
      <c r="B2" s="42">
        <v>1</v>
      </c>
      <c r="C2" s="66" t="s">
        <v>1007</v>
      </c>
      <c r="D2" s="68"/>
      <c r="E2" s="66">
        <v>1416</v>
      </c>
      <c r="F2" s="13" t="str">
        <f>+VLOOKUP(E2,Participants!$A$1:$F$798,2,FALSE)</f>
        <v>Ian Hamilton</v>
      </c>
      <c r="G2" s="13" t="str">
        <f>+VLOOKUP(E2,Participants!$A$1:$F$798,4,FALSE)</f>
        <v>SJS</v>
      </c>
      <c r="H2" s="13" t="str">
        <f>+VLOOKUP(E2,Participants!$A$1:$F$798,5,FALSE)</f>
        <v>M</v>
      </c>
      <c r="I2" s="13">
        <f>+VLOOKUP(E2,Participants!$A$1:$F$798,3,FALSE)</f>
        <v>6</v>
      </c>
      <c r="J2" s="13" t="str">
        <f>+VLOOKUP(E2,Participants!$A$1:$G$798,7,FALSE)</f>
        <v>JV BOYS</v>
      </c>
      <c r="K2" s="66">
        <v>1</v>
      </c>
      <c r="L2" s="66">
        <v>10</v>
      </c>
    </row>
    <row r="3" spans="1:12" ht="14.25" customHeight="1" x14ac:dyDescent="0.35">
      <c r="A3" s="71" t="s">
        <v>811</v>
      </c>
      <c r="B3" s="42">
        <v>1</v>
      </c>
      <c r="C3" s="66" t="s">
        <v>1008</v>
      </c>
      <c r="D3" s="68"/>
      <c r="E3" s="66">
        <v>35</v>
      </c>
      <c r="F3" s="13" t="str">
        <f>+VLOOKUP(E3,Participants!$A$1:$F$798,2,FALSE)</f>
        <v>Cole Miller</v>
      </c>
      <c r="G3" s="13" t="str">
        <f>+VLOOKUP(E3,Participants!$A$1:$F$798,4,FALSE)</f>
        <v>BFS</v>
      </c>
      <c r="H3" s="13" t="str">
        <f>+VLOOKUP(E3,Participants!$A$1:$F$798,5,FALSE)</f>
        <v>M</v>
      </c>
      <c r="I3" s="13">
        <f>+VLOOKUP(E3,Participants!$A$1:$F$798,3,FALSE)</f>
        <v>6</v>
      </c>
      <c r="J3" s="13" t="str">
        <f>+VLOOKUP(E3,Participants!$A$1:$G$798,7,FALSE)</f>
        <v>JV BOYS</v>
      </c>
      <c r="K3" s="66">
        <f>K2+1</f>
        <v>2</v>
      </c>
      <c r="L3" s="66">
        <v>8</v>
      </c>
    </row>
    <row r="4" spans="1:12" ht="14.25" customHeight="1" x14ac:dyDescent="0.35">
      <c r="A4" s="71" t="s">
        <v>811</v>
      </c>
      <c r="B4" s="42">
        <v>1</v>
      </c>
      <c r="C4" s="66" t="s">
        <v>1009</v>
      </c>
      <c r="D4" s="68"/>
      <c r="E4" s="66">
        <v>950</v>
      </c>
      <c r="F4" s="13" t="str">
        <f>+VLOOKUP(E4,Participants!$A$1:$F$798,2,FALSE)</f>
        <v>DANTE SPAGNOLO</v>
      </c>
      <c r="G4" s="13" t="str">
        <f>+VLOOKUP(E4,Participants!$A$1:$F$798,4,FALSE)</f>
        <v>HCA</v>
      </c>
      <c r="H4" s="13" t="str">
        <f>+VLOOKUP(E4,Participants!$A$1:$F$798,5,FALSE)</f>
        <v>M</v>
      </c>
      <c r="I4" s="13">
        <f>+VLOOKUP(E4,Participants!$A$1:$F$798,3,FALSE)</f>
        <v>5</v>
      </c>
      <c r="J4" s="13" t="str">
        <f>+VLOOKUP(E4,Participants!$A$1:$G$798,7,FALSE)</f>
        <v>JV BOYS</v>
      </c>
      <c r="K4" s="66">
        <f t="shared" ref="K4:K15" si="0">K3+1</f>
        <v>3</v>
      </c>
      <c r="L4" s="66">
        <v>6</v>
      </c>
    </row>
    <row r="5" spans="1:12" ht="14.25" customHeight="1" x14ac:dyDescent="0.35">
      <c r="A5" s="71" t="s">
        <v>811</v>
      </c>
      <c r="B5" s="42">
        <v>1</v>
      </c>
      <c r="C5" s="66" t="s">
        <v>1010</v>
      </c>
      <c r="D5" s="68"/>
      <c r="E5" s="66">
        <v>1414</v>
      </c>
      <c r="F5" s="13" t="str">
        <f>+VLOOKUP(E5,Participants!$A$1:$F$798,2,FALSE)</f>
        <v>Dominic Gauntner</v>
      </c>
      <c r="G5" s="13" t="str">
        <f>+VLOOKUP(E5,Participants!$A$1:$F$798,4,FALSE)</f>
        <v>SJS</v>
      </c>
      <c r="H5" s="13" t="str">
        <f>+VLOOKUP(E5,Participants!$A$1:$F$798,5,FALSE)</f>
        <v>M</v>
      </c>
      <c r="I5" s="13">
        <f>+VLOOKUP(E5,Participants!$A$1:$F$798,3,FALSE)</f>
        <v>6</v>
      </c>
      <c r="J5" s="13" t="str">
        <f>+VLOOKUP(E5,Participants!$A$1:$G$798,7,FALSE)</f>
        <v>JV BOYS</v>
      </c>
      <c r="K5" s="66">
        <f t="shared" si="0"/>
        <v>4</v>
      </c>
      <c r="L5" s="66">
        <v>5</v>
      </c>
    </row>
    <row r="6" spans="1:12" ht="14.25" customHeight="1" x14ac:dyDescent="0.35">
      <c r="A6" s="71" t="s">
        <v>811</v>
      </c>
      <c r="B6" s="42">
        <v>1</v>
      </c>
      <c r="C6" s="66" t="s">
        <v>1011</v>
      </c>
      <c r="D6" s="68"/>
      <c r="E6" s="66">
        <v>30</v>
      </c>
      <c r="F6" s="13" t="str">
        <f>+VLOOKUP(E6,Participants!$A$1:$F$798,2,FALSE)</f>
        <v>Benjamin Buchanan</v>
      </c>
      <c r="G6" s="13" t="str">
        <f>+VLOOKUP(E6,Participants!$A$1:$F$798,4,FALSE)</f>
        <v>BFS</v>
      </c>
      <c r="H6" s="13" t="str">
        <f>+VLOOKUP(E6,Participants!$A$1:$F$798,5,FALSE)</f>
        <v>M</v>
      </c>
      <c r="I6" s="13">
        <f>+VLOOKUP(E6,Participants!$A$1:$F$798,3,FALSE)</f>
        <v>5</v>
      </c>
      <c r="J6" s="13" t="str">
        <f>+VLOOKUP(E6,Participants!$A$1:$G$798,7,FALSE)</f>
        <v>JV BOYS</v>
      </c>
      <c r="K6" s="66">
        <f t="shared" si="0"/>
        <v>5</v>
      </c>
      <c r="L6" s="66">
        <v>4</v>
      </c>
    </row>
    <row r="7" spans="1:12" ht="14.25" customHeight="1" x14ac:dyDescent="0.35">
      <c r="A7" s="71" t="s">
        <v>811</v>
      </c>
      <c r="B7" s="42">
        <v>1</v>
      </c>
      <c r="C7" s="66" t="s">
        <v>1012</v>
      </c>
      <c r="D7" s="68"/>
      <c r="E7" s="66">
        <v>879</v>
      </c>
      <c r="F7" s="13" t="str">
        <f>+VLOOKUP(E7,Participants!$A$1:$F$798,2,FALSE)</f>
        <v>Thomas McGovern</v>
      </c>
      <c r="G7" s="13" t="str">
        <f>+VLOOKUP(E7,Participants!$A$1:$F$798,4,FALSE)</f>
        <v>GAA</v>
      </c>
      <c r="H7" s="13" t="str">
        <f>+VLOOKUP(E7,Participants!$A$1:$F$798,5,FALSE)</f>
        <v>M</v>
      </c>
      <c r="I7" s="13">
        <f>+VLOOKUP(E7,Participants!$A$1:$F$798,3,FALSE)</f>
        <v>5</v>
      </c>
      <c r="J7" s="13" t="str">
        <f>+VLOOKUP(E7,Participants!$A$1:$G$798,7,FALSE)</f>
        <v>JV BOYS</v>
      </c>
      <c r="K7" s="66">
        <f t="shared" si="0"/>
        <v>6</v>
      </c>
      <c r="L7" s="66">
        <v>3</v>
      </c>
    </row>
    <row r="8" spans="1:12" ht="14.25" customHeight="1" x14ac:dyDescent="0.35">
      <c r="A8" s="71" t="s">
        <v>811</v>
      </c>
      <c r="B8" s="42">
        <v>1</v>
      </c>
      <c r="C8" s="66" t="s">
        <v>1013</v>
      </c>
      <c r="D8" s="68"/>
      <c r="E8" s="61">
        <v>1804</v>
      </c>
      <c r="F8" s="13" t="str">
        <f>+VLOOKUP(E8,Participants!$A$1:$F$798,2,FALSE)</f>
        <v>William Bossard</v>
      </c>
      <c r="G8" s="13" t="str">
        <f>+VLOOKUP(E8,Participants!$A$1:$F$798,4,FALSE)</f>
        <v>SCT</v>
      </c>
      <c r="H8" s="13" t="str">
        <f>+VLOOKUP(E8,Participants!$A$1:$F$798,5,FALSE)</f>
        <v>M</v>
      </c>
      <c r="I8" s="13">
        <f>+VLOOKUP(E8,Participants!$A$1:$F$798,3,FALSE)</f>
        <v>6</v>
      </c>
      <c r="J8" s="13" t="str">
        <f>+VLOOKUP(E8,Participants!$A$1:$G$798,7,FALSE)</f>
        <v>JV BOYS</v>
      </c>
      <c r="K8" s="66">
        <f t="shared" si="0"/>
        <v>7</v>
      </c>
      <c r="L8" s="66">
        <v>2</v>
      </c>
    </row>
    <row r="9" spans="1:12" ht="14.25" customHeight="1" x14ac:dyDescent="0.35">
      <c r="A9" s="71" t="s">
        <v>811</v>
      </c>
      <c r="B9" s="42">
        <v>1</v>
      </c>
      <c r="C9" s="66" t="s">
        <v>1014</v>
      </c>
      <c r="D9" s="68"/>
      <c r="E9" s="61">
        <v>1268</v>
      </c>
      <c r="F9" s="13" t="str">
        <f>+VLOOKUP(E9,Participants!$A$1:$F$798,2,FALSE)</f>
        <v>Brayden  Harper</v>
      </c>
      <c r="G9" s="13" t="str">
        <f>+VLOOKUP(E9,Participants!$A$1:$F$798,4,FALSE)</f>
        <v>NCA</v>
      </c>
      <c r="H9" s="13" t="str">
        <f>+VLOOKUP(E9,Participants!$A$1:$F$798,5,FALSE)</f>
        <v>M</v>
      </c>
      <c r="I9" s="13">
        <f>+VLOOKUP(E9,Participants!$A$1:$F$798,3,FALSE)</f>
        <v>5</v>
      </c>
      <c r="J9" s="13" t="str">
        <f>+VLOOKUP(E9,Participants!$A$1:$G$798,7,FALSE)</f>
        <v>JV BOYS</v>
      </c>
      <c r="K9" s="66">
        <f t="shared" si="0"/>
        <v>8</v>
      </c>
      <c r="L9" s="66">
        <v>1</v>
      </c>
    </row>
    <row r="10" spans="1:12" ht="14.25" customHeight="1" x14ac:dyDescent="0.35">
      <c r="A10" s="71" t="s">
        <v>811</v>
      </c>
      <c r="B10" s="42">
        <v>1</v>
      </c>
      <c r="C10" s="66" t="s">
        <v>1015</v>
      </c>
      <c r="D10" s="68"/>
      <c r="E10" s="61">
        <v>34</v>
      </c>
      <c r="F10" s="13" t="str">
        <f>+VLOOKUP(E10,Participants!$A$1:$F$798,2,FALSE)</f>
        <v>Liam Greene</v>
      </c>
      <c r="G10" s="13" t="str">
        <f>+VLOOKUP(E10,Participants!$A$1:$F$798,4,FALSE)</f>
        <v>BFS</v>
      </c>
      <c r="H10" s="13" t="str">
        <f>+VLOOKUP(E10,Participants!$A$1:$F$798,5,FALSE)</f>
        <v>M</v>
      </c>
      <c r="I10" s="13">
        <f>+VLOOKUP(E10,Participants!$A$1:$F$798,3,FALSE)</f>
        <v>6</v>
      </c>
      <c r="J10" s="13" t="str">
        <f>+VLOOKUP(E10,Participants!$A$1:$G$798,7,FALSE)</f>
        <v>JV BOYS</v>
      </c>
      <c r="K10" s="66">
        <f t="shared" si="0"/>
        <v>9</v>
      </c>
      <c r="L10" s="66"/>
    </row>
    <row r="11" spans="1:12" ht="14.25" customHeight="1" x14ac:dyDescent="0.35">
      <c r="A11" s="71" t="s">
        <v>811</v>
      </c>
      <c r="B11" s="42">
        <v>1</v>
      </c>
      <c r="C11" s="66" t="s">
        <v>1016</v>
      </c>
      <c r="D11" s="68"/>
      <c r="E11" s="61">
        <v>365</v>
      </c>
      <c r="F11" s="13" t="str">
        <f>+VLOOKUP(E11,Participants!$A$1:$F$798,2,FALSE)</f>
        <v>Leo Predis</v>
      </c>
      <c r="G11" s="13" t="str">
        <f>+VLOOKUP(E11,Participants!$A$1:$F$798,4,FALSE)</f>
        <v>AAP</v>
      </c>
      <c r="H11" s="13" t="str">
        <f>+VLOOKUP(E11,Participants!$A$1:$F$798,5,FALSE)</f>
        <v>M</v>
      </c>
      <c r="I11" s="13">
        <f>+VLOOKUP(E11,Participants!$A$1:$F$798,3,FALSE)</f>
        <v>5</v>
      </c>
      <c r="J11" s="13" t="str">
        <f>+VLOOKUP(E11,Participants!$A$1:$G$798,7,FALSE)</f>
        <v>JV BOYS</v>
      </c>
      <c r="K11" s="66">
        <f t="shared" si="0"/>
        <v>10</v>
      </c>
      <c r="L11" s="66"/>
    </row>
    <row r="12" spans="1:12" ht="14.25" customHeight="1" x14ac:dyDescent="0.35">
      <c r="A12" s="71" t="s">
        <v>811</v>
      </c>
      <c r="B12" s="42">
        <v>1</v>
      </c>
      <c r="C12" s="66" t="s">
        <v>1017</v>
      </c>
      <c r="D12" s="68"/>
      <c r="E12" s="66">
        <v>1273</v>
      </c>
      <c r="F12" s="13" t="str">
        <f>+VLOOKUP(E12,Participants!$A$1:$F$798,2,FALSE)</f>
        <v>Ewan Sullivan</v>
      </c>
      <c r="G12" s="13" t="str">
        <f>+VLOOKUP(E12,Participants!$A$1:$F$798,4,FALSE)</f>
        <v>NCA</v>
      </c>
      <c r="H12" s="13" t="str">
        <f>+VLOOKUP(E12,Participants!$A$1:$F$798,5,FALSE)</f>
        <v>M</v>
      </c>
      <c r="I12" s="13">
        <f>+VLOOKUP(E12,Participants!$A$1:$F$798,3,FALSE)</f>
        <v>5</v>
      </c>
      <c r="J12" s="13" t="str">
        <f>+VLOOKUP(E12,Participants!$A$1:$G$798,7,FALSE)</f>
        <v>JV BOYS</v>
      </c>
      <c r="K12" s="66">
        <f t="shared" si="0"/>
        <v>11</v>
      </c>
      <c r="L12" s="66"/>
    </row>
    <row r="13" spans="1:12" ht="14.25" customHeight="1" x14ac:dyDescent="0.35">
      <c r="A13" s="71" t="s">
        <v>811</v>
      </c>
      <c r="B13" s="42">
        <v>1</v>
      </c>
      <c r="C13" s="66" t="s">
        <v>1018</v>
      </c>
      <c r="D13" s="68"/>
      <c r="E13" s="66">
        <v>1272</v>
      </c>
      <c r="F13" s="13" t="str">
        <f>+VLOOKUP(E13,Participants!$A$1:$F$798,2,FALSE)</f>
        <v>Cash Kozora</v>
      </c>
      <c r="G13" s="13" t="str">
        <f>+VLOOKUP(E13,Participants!$A$1:$F$798,4,FALSE)</f>
        <v>NCA</v>
      </c>
      <c r="H13" s="13" t="str">
        <f>+VLOOKUP(E13,Participants!$A$1:$F$798,5,FALSE)</f>
        <v>M</v>
      </c>
      <c r="I13" s="13">
        <f>+VLOOKUP(E13,Participants!$A$1:$F$798,3,FALSE)</f>
        <v>5</v>
      </c>
      <c r="J13" s="13" t="str">
        <f>+VLOOKUP(E13,Participants!$A$1:$G$798,7,FALSE)</f>
        <v>JV BOYS</v>
      </c>
      <c r="K13" s="66">
        <f t="shared" si="0"/>
        <v>12</v>
      </c>
      <c r="L13" s="66"/>
    </row>
    <row r="14" spans="1:12" ht="14.25" customHeight="1" x14ac:dyDescent="0.35">
      <c r="A14" s="71" t="s">
        <v>811</v>
      </c>
      <c r="B14" s="42">
        <v>1</v>
      </c>
      <c r="C14" s="66" t="s">
        <v>1019</v>
      </c>
      <c r="D14" s="68"/>
      <c r="E14" s="66">
        <v>41</v>
      </c>
      <c r="F14" s="13" t="str">
        <f>+VLOOKUP(E14,Participants!$A$1:$F$798,2,FALSE)</f>
        <v>Liam Straub</v>
      </c>
      <c r="G14" s="13" t="str">
        <f>+VLOOKUP(E14,Participants!$A$1:$F$798,4,FALSE)</f>
        <v>BFS</v>
      </c>
      <c r="H14" s="13" t="str">
        <f>+VLOOKUP(E14,Participants!$A$1:$F$798,5,FALSE)</f>
        <v>M</v>
      </c>
      <c r="I14" s="13">
        <f>+VLOOKUP(E14,Participants!$A$1:$F$798,3,FALSE)</f>
        <v>6</v>
      </c>
      <c r="J14" s="13" t="str">
        <f>+VLOOKUP(E14,Participants!$A$1:$G$798,7,FALSE)</f>
        <v>JV BOYS</v>
      </c>
      <c r="K14" s="66">
        <f t="shared" si="0"/>
        <v>13</v>
      </c>
      <c r="L14" s="66"/>
    </row>
    <row r="15" spans="1:12" ht="14.25" customHeight="1" x14ac:dyDescent="0.35">
      <c r="A15" s="71" t="s">
        <v>811</v>
      </c>
      <c r="B15" s="42">
        <v>1</v>
      </c>
      <c r="C15" s="66" t="s">
        <v>1020</v>
      </c>
      <c r="D15" s="68"/>
      <c r="E15" s="66">
        <v>39</v>
      </c>
      <c r="F15" s="13" t="str">
        <f>+VLOOKUP(E15,Participants!$A$1:$F$798,2,FALSE)</f>
        <v>Jack Ries</v>
      </c>
      <c r="G15" s="13" t="str">
        <f>+VLOOKUP(E15,Participants!$A$1:$F$798,4,FALSE)</f>
        <v>BFS</v>
      </c>
      <c r="H15" s="13" t="str">
        <f>+VLOOKUP(E15,Participants!$A$1:$F$798,5,FALSE)</f>
        <v>M</v>
      </c>
      <c r="I15" s="13">
        <f>+VLOOKUP(E15,Participants!$A$1:$F$798,3,FALSE)</f>
        <v>6</v>
      </c>
      <c r="J15" s="13" t="str">
        <f>+VLOOKUP(E15,Participants!$A$1:$G$798,7,FALSE)</f>
        <v>JV BOYS</v>
      </c>
      <c r="K15" s="66">
        <f t="shared" si="0"/>
        <v>14</v>
      </c>
      <c r="L15" s="66"/>
    </row>
    <row r="16" spans="1:12" ht="14.25" customHeight="1" x14ac:dyDescent="0.35">
      <c r="A16" s="71"/>
      <c r="B16" s="42"/>
      <c r="C16" s="66"/>
      <c r="D16" s="68"/>
      <c r="E16" s="66"/>
      <c r="F16" s="13"/>
      <c r="G16" s="13"/>
      <c r="H16" s="13"/>
      <c r="I16" s="13"/>
      <c r="J16" s="13"/>
      <c r="K16" s="66"/>
      <c r="L16" s="66"/>
    </row>
    <row r="17" spans="1:12" ht="14.25" customHeight="1" x14ac:dyDescent="0.35">
      <c r="A17" s="71" t="s">
        <v>811</v>
      </c>
      <c r="B17" s="40">
        <v>2</v>
      </c>
      <c r="C17" s="61" t="s">
        <v>1021</v>
      </c>
      <c r="D17" s="63"/>
      <c r="E17" s="61">
        <v>51</v>
      </c>
      <c r="F17" s="41" t="str">
        <f>+VLOOKUP(E17,Participants!$A$1:$F$798,2,FALSE)</f>
        <v>Ella Notte</v>
      </c>
      <c r="G17" s="41" t="str">
        <f>+VLOOKUP(E17,Participants!$A$1:$F$798,4,FALSE)</f>
        <v>BFS</v>
      </c>
      <c r="H17" s="41" t="str">
        <f>+VLOOKUP(E17,Participants!$A$1:$F$798,5,FALSE)</f>
        <v>F</v>
      </c>
      <c r="I17" s="41">
        <f>+VLOOKUP(E17,Participants!$A$1:$F$798,3,FALSE)</f>
        <v>6</v>
      </c>
      <c r="J17" s="41" t="str">
        <f>+VLOOKUP(E17,Participants!$A$1:$G$798,7,FALSE)</f>
        <v>JV GIRLS</v>
      </c>
      <c r="K17" s="61">
        <v>1</v>
      </c>
      <c r="L17" s="61">
        <v>10</v>
      </c>
    </row>
    <row r="18" spans="1:12" ht="14.25" customHeight="1" x14ac:dyDescent="0.35">
      <c r="A18" s="71" t="s">
        <v>811</v>
      </c>
      <c r="B18" s="40">
        <v>2</v>
      </c>
      <c r="C18" s="61" t="s">
        <v>1022</v>
      </c>
      <c r="D18" s="63"/>
      <c r="E18" s="61">
        <v>1278</v>
      </c>
      <c r="F18" s="41" t="str">
        <f>+VLOOKUP(E18,Participants!$A$1:$F$798,2,FALSE)</f>
        <v>Ava Smith</v>
      </c>
      <c r="G18" s="41" t="str">
        <f>+VLOOKUP(E18,Participants!$A$1:$F$798,4,FALSE)</f>
        <v>NCA</v>
      </c>
      <c r="H18" s="41" t="str">
        <f>+VLOOKUP(E18,Participants!$A$1:$F$798,5,FALSE)</f>
        <v>F</v>
      </c>
      <c r="I18" s="41">
        <f>+VLOOKUP(E18,Participants!$A$1:$F$798,3,FALSE)</f>
        <v>5</v>
      </c>
      <c r="J18" s="41" t="str">
        <f>+VLOOKUP(E18,Participants!$A$1:$G$798,7,FALSE)</f>
        <v>JV GIRLS</v>
      </c>
      <c r="K18" s="61">
        <v>2</v>
      </c>
      <c r="L18" s="61">
        <v>8</v>
      </c>
    </row>
    <row r="19" spans="1:12" ht="14.25" customHeight="1" x14ac:dyDescent="0.35">
      <c r="A19" s="71" t="s">
        <v>811</v>
      </c>
      <c r="B19" s="40">
        <v>2</v>
      </c>
      <c r="C19" s="61" t="s">
        <v>1023</v>
      </c>
      <c r="D19" s="63"/>
      <c r="E19" s="61">
        <v>893</v>
      </c>
      <c r="F19" s="41" t="str">
        <f>+VLOOKUP(E19,Participants!$A$1:$F$798,2,FALSE)</f>
        <v>Julia Fuchs</v>
      </c>
      <c r="G19" s="41" t="str">
        <f>+VLOOKUP(E19,Participants!$A$1:$F$798,4,FALSE)</f>
        <v>GAA</v>
      </c>
      <c r="H19" s="41" t="str">
        <f>+VLOOKUP(E19,Participants!$A$1:$F$798,5,FALSE)</f>
        <v>F</v>
      </c>
      <c r="I19" s="41">
        <f>+VLOOKUP(E19,Participants!$A$1:$F$798,3,FALSE)</f>
        <v>6</v>
      </c>
      <c r="J19" s="41" t="str">
        <f>+VLOOKUP(E19,Participants!$A$1:$G$798,7,FALSE)</f>
        <v>JV GIRLS</v>
      </c>
      <c r="K19" s="61">
        <v>3</v>
      </c>
      <c r="L19" s="61">
        <v>6</v>
      </c>
    </row>
    <row r="20" spans="1:12" ht="14.25" customHeight="1" x14ac:dyDescent="0.35">
      <c r="A20" s="71" t="s">
        <v>811</v>
      </c>
      <c r="B20" s="40">
        <v>2</v>
      </c>
      <c r="C20" s="61" t="s">
        <v>1024</v>
      </c>
      <c r="D20" s="63"/>
      <c r="E20" s="61">
        <v>892</v>
      </c>
      <c r="F20" s="41" t="str">
        <f>+VLOOKUP(E20,Participants!$A$1:$F$798,2,FALSE)</f>
        <v>Alia Trombetta</v>
      </c>
      <c r="G20" s="41" t="str">
        <f>+VLOOKUP(E20,Participants!$A$1:$F$798,4,FALSE)</f>
        <v>GAA</v>
      </c>
      <c r="H20" s="41" t="str">
        <f>+VLOOKUP(E20,Participants!$A$1:$F$798,5,FALSE)</f>
        <v>F</v>
      </c>
      <c r="I20" s="41">
        <f>+VLOOKUP(E20,Participants!$A$1:$F$798,3,FALSE)</f>
        <v>5</v>
      </c>
      <c r="J20" s="41" t="str">
        <f>+VLOOKUP(E20,Participants!$A$1:$G$798,7,FALSE)</f>
        <v>JV GIRLS</v>
      </c>
      <c r="K20" s="61">
        <v>4</v>
      </c>
      <c r="L20" s="61">
        <v>5</v>
      </c>
    </row>
    <row r="21" spans="1:12" ht="14.25" customHeight="1" x14ac:dyDescent="0.35">
      <c r="A21" s="71" t="s">
        <v>811</v>
      </c>
      <c r="B21" s="40">
        <v>2</v>
      </c>
      <c r="C21" s="61" t="s">
        <v>1025</v>
      </c>
      <c r="D21" s="63"/>
      <c r="E21" s="61">
        <v>638</v>
      </c>
      <c r="F21" s="41" t="str">
        <f>+VLOOKUP(E21,Participants!$A$1:$F$798,2,FALSE)</f>
        <v>Madelyn Miklavic</v>
      </c>
      <c r="G21" s="41" t="str">
        <f>+VLOOKUP(E21,Participants!$A$1:$F$798,4,FALSE)</f>
        <v>BCS</v>
      </c>
      <c r="H21" s="41" t="str">
        <f>+VLOOKUP(E21,Participants!$A$1:$F$798,5,FALSE)</f>
        <v>F</v>
      </c>
      <c r="I21" s="41">
        <f>+VLOOKUP(E21,Participants!$A$1:$F$798,3,FALSE)</f>
        <v>6</v>
      </c>
      <c r="J21" s="41" t="str">
        <f>+VLOOKUP(E21,Participants!$A$1:$G$798,7,FALSE)</f>
        <v>JV GIRLS</v>
      </c>
      <c r="K21" s="61">
        <v>5</v>
      </c>
      <c r="L21" s="61">
        <v>3.5</v>
      </c>
    </row>
    <row r="22" spans="1:12" ht="14.25" customHeight="1" x14ac:dyDescent="0.35">
      <c r="A22" s="71" t="s">
        <v>811</v>
      </c>
      <c r="B22" s="40">
        <v>2</v>
      </c>
      <c r="C22" s="61" t="s">
        <v>1025</v>
      </c>
      <c r="D22" s="63"/>
      <c r="E22" s="61">
        <v>1620</v>
      </c>
      <c r="F22" s="41" t="str">
        <f>+VLOOKUP(E22,Participants!$A$1:$F$798,2,FALSE)</f>
        <v>Mary Peluso</v>
      </c>
      <c r="G22" s="41" t="str">
        <f>+VLOOKUP(E22,Participants!$A$1:$F$798,4,FALSE)</f>
        <v>SPP</v>
      </c>
      <c r="H22" s="41" t="str">
        <f>+VLOOKUP(E22,Participants!$A$1:$F$798,5,FALSE)</f>
        <v>F</v>
      </c>
      <c r="I22" s="41">
        <f>+VLOOKUP(E22,Participants!$A$1:$F$798,3,FALSE)</f>
        <v>5</v>
      </c>
      <c r="J22" s="41" t="str">
        <f>+VLOOKUP(E22,Participants!$A$1:$G$798,7,FALSE)</f>
        <v>JV GIRLS</v>
      </c>
      <c r="K22" s="61">
        <v>6</v>
      </c>
      <c r="L22" s="61">
        <v>3.5</v>
      </c>
    </row>
    <row r="23" spans="1:12" ht="14.25" customHeight="1" x14ac:dyDescent="0.35">
      <c r="A23" s="71" t="s">
        <v>811</v>
      </c>
      <c r="B23" s="40">
        <v>2</v>
      </c>
      <c r="C23" s="61" t="s">
        <v>1026</v>
      </c>
      <c r="D23" s="63"/>
      <c r="E23" s="61">
        <v>889</v>
      </c>
      <c r="F23" s="41" t="str">
        <f>+VLOOKUP(E23,Participants!$A$1:$F$798,2,FALSE)</f>
        <v>Regan Barry</v>
      </c>
      <c r="G23" s="41" t="str">
        <f>+VLOOKUP(E23,Participants!$A$1:$F$798,4,FALSE)</f>
        <v>GAA</v>
      </c>
      <c r="H23" s="41" t="str">
        <f>+VLOOKUP(E23,Participants!$A$1:$F$798,5,FALSE)</f>
        <v>F</v>
      </c>
      <c r="I23" s="41">
        <f>+VLOOKUP(E23,Participants!$A$1:$F$798,3,FALSE)</f>
        <v>5</v>
      </c>
      <c r="J23" s="41" t="str">
        <f>+VLOOKUP(E23,Participants!$A$1:$G$798,7,FALSE)</f>
        <v>JV GIRLS</v>
      </c>
      <c r="K23" s="61">
        <v>7</v>
      </c>
      <c r="L23" s="61">
        <v>2</v>
      </c>
    </row>
    <row r="24" spans="1:12" ht="14.25" customHeight="1" x14ac:dyDescent="0.35">
      <c r="A24" s="71" t="s">
        <v>811</v>
      </c>
      <c r="B24" s="40">
        <v>2</v>
      </c>
      <c r="C24" s="61" t="s">
        <v>1027</v>
      </c>
      <c r="D24" s="63"/>
      <c r="E24" s="61">
        <v>1805</v>
      </c>
      <c r="F24" s="41" t="str">
        <f>+VLOOKUP(E24,Participants!$A$1:$F$798,2,FALSE)</f>
        <v>Thekla Skowron</v>
      </c>
      <c r="G24" s="41" t="str">
        <f>+VLOOKUP(E24,Participants!$A$1:$F$798,4,FALSE)</f>
        <v>SCT</v>
      </c>
      <c r="H24" s="41" t="str">
        <f>+VLOOKUP(E24,Participants!$A$1:$F$798,5,FALSE)</f>
        <v>F</v>
      </c>
      <c r="I24" s="41">
        <f>+VLOOKUP(E24,Participants!$A$1:$F$798,3,FALSE)</f>
        <v>6</v>
      </c>
      <c r="J24" s="41" t="str">
        <f>+VLOOKUP(E24,Participants!$A$1:$G$798,7,FALSE)</f>
        <v>JV GIRLS</v>
      </c>
      <c r="K24" s="61">
        <v>8</v>
      </c>
      <c r="L24" s="61">
        <v>1</v>
      </c>
    </row>
    <row r="25" spans="1:12" ht="14.25" customHeight="1" x14ac:dyDescent="0.35">
      <c r="A25" s="71" t="s">
        <v>811</v>
      </c>
      <c r="B25" s="40">
        <v>2</v>
      </c>
      <c r="C25" s="61" t="s">
        <v>1028</v>
      </c>
      <c r="D25" s="63"/>
      <c r="E25" s="61">
        <v>890</v>
      </c>
      <c r="F25" s="41" t="str">
        <f>+VLOOKUP(E25,Participants!$A$1:$F$798,2,FALSE)</f>
        <v>Anna Cerchiaro</v>
      </c>
      <c r="G25" s="41" t="str">
        <f>+VLOOKUP(E25,Participants!$A$1:$F$798,4,FALSE)</f>
        <v>GAA</v>
      </c>
      <c r="H25" s="41" t="str">
        <f>+VLOOKUP(E25,Participants!$A$1:$F$798,5,FALSE)</f>
        <v>F</v>
      </c>
      <c r="I25" s="41">
        <f>+VLOOKUP(E25,Participants!$A$1:$F$798,3,FALSE)</f>
        <v>5</v>
      </c>
      <c r="J25" s="41" t="str">
        <f>+VLOOKUP(E25,Participants!$A$1:$G$798,7,FALSE)</f>
        <v>JV GIRLS</v>
      </c>
      <c r="K25" s="61"/>
      <c r="L25" s="61"/>
    </row>
    <row r="26" spans="1:12" ht="14.25" customHeight="1" x14ac:dyDescent="0.35">
      <c r="A26" s="71" t="s">
        <v>811</v>
      </c>
      <c r="B26" s="40">
        <v>2</v>
      </c>
      <c r="C26" s="61" t="s">
        <v>1029</v>
      </c>
      <c r="D26" s="63"/>
      <c r="E26" s="61">
        <v>896</v>
      </c>
      <c r="F26" s="41" t="str">
        <f>+VLOOKUP(E26,Participants!$A$1:$F$798,2,FALSE)</f>
        <v>Amy Stickman</v>
      </c>
      <c r="G26" s="41" t="str">
        <f>+VLOOKUP(E26,Participants!$A$1:$F$798,4,FALSE)</f>
        <v>GAA</v>
      </c>
      <c r="H26" s="41" t="str">
        <f>+VLOOKUP(E26,Participants!$A$1:$F$798,5,FALSE)</f>
        <v>F</v>
      </c>
      <c r="I26" s="41">
        <f>+VLOOKUP(E26,Participants!$A$1:$F$798,3,FALSE)</f>
        <v>6</v>
      </c>
      <c r="J26" s="41" t="str">
        <f>+VLOOKUP(E26,Participants!$A$1:$G$798,7,FALSE)</f>
        <v>JV GIRLS</v>
      </c>
      <c r="K26" s="61"/>
      <c r="L26" s="61"/>
    </row>
    <row r="27" spans="1:12" ht="14.25" customHeight="1" x14ac:dyDescent="0.35">
      <c r="A27" s="71" t="s">
        <v>811</v>
      </c>
      <c r="B27" s="40">
        <v>2</v>
      </c>
      <c r="C27" s="61"/>
      <c r="D27" s="63"/>
      <c r="E27" s="61"/>
      <c r="F27" s="41" t="e">
        <f>+VLOOKUP(E27,Participants!$A$1:$F$798,2,FALSE)</f>
        <v>#N/A</v>
      </c>
      <c r="G27" s="41" t="e">
        <f>+VLOOKUP(E27,Participants!$A$1:$F$798,4,FALSE)</f>
        <v>#N/A</v>
      </c>
      <c r="H27" s="41" t="e">
        <f>+VLOOKUP(E27,Participants!$A$1:$F$798,5,FALSE)</f>
        <v>#N/A</v>
      </c>
      <c r="I27" s="41" t="e">
        <f>+VLOOKUP(E27,Participants!$A$1:$F$798,3,FALSE)</f>
        <v>#N/A</v>
      </c>
      <c r="J27" s="41" t="e">
        <f>+VLOOKUP(E27,Participants!$A$1:$G$798,7,FALSE)</f>
        <v>#N/A</v>
      </c>
      <c r="K27" s="61"/>
      <c r="L27" s="61"/>
    </row>
    <row r="28" spans="1:12" ht="14.25" customHeight="1" x14ac:dyDescent="0.35">
      <c r="A28" s="71" t="s">
        <v>811</v>
      </c>
      <c r="B28" s="42">
        <v>3</v>
      </c>
      <c r="C28" s="66"/>
      <c r="D28" s="68"/>
      <c r="E28" s="66"/>
      <c r="F28" s="13" t="e">
        <f>+VLOOKUP(E28,Participants!$A$1:$F$798,2,FALSE)</f>
        <v>#N/A</v>
      </c>
      <c r="G28" s="13" t="e">
        <f>+VLOOKUP(E28,Participants!$A$1:$F$798,4,FALSE)</f>
        <v>#N/A</v>
      </c>
      <c r="H28" s="13" t="e">
        <f>+VLOOKUP(E28,Participants!$A$1:$F$798,5,FALSE)</f>
        <v>#N/A</v>
      </c>
      <c r="I28" s="13" t="e">
        <f>+VLOOKUP(E28,Participants!$A$1:$F$798,3,FALSE)</f>
        <v>#N/A</v>
      </c>
      <c r="J28" s="13" t="e">
        <f>+VLOOKUP(E28,Participants!$A$1:$G$798,7,FALSE)</f>
        <v>#N/A</v>
      </c>
      <c r="K28" s="66"/>
      <c r="L28" s="66"/>
    </row>
    <row r="29" spans="1:12" ht="14.25" customHeight="1" x14ac:dyDescent="0.35">
      <c r="A29" s="71" t="s">
        <v>811</v>
      </c>
      <c r="B29" s="40">
        <v>4</v>
      </c>
      <c r="C29" s="61" t="s">
        <v>1030</v>
      </c>
      <c r="E29" s="61">
        <v>386</v>
      </c>
      <c r="F29" s="41" t="str">
        <f>+VLOOKUP(E29,Participants!$A$1:$F$798,2,FALSE)</f>
        <v>Andrew Deem</v>
      </c>
      <c r="G29" s="41" t="str">
        <f>+VLOOKUP(E29,Participants!$A$1:$F$798,4,FALSE)</f>
        <v>AAP</v>
      </c>
      <c r="H29" s="41" t="str">
        <f>+VLOOKUP(E29,Participants!$A$1:$F$798,5,FALSE)</f>
        <v>M</v>
      </c>
      <c r="I29" s="41">
        <f>+VLOOKUP(E29,Participants!$A$1:$F$798,3,FALSE)</f>
        <v>8</v>
      </c>
      <c r="J29" s="41" t="str">
        <f>+VLOOKUP(E29,Participants!$A$1:$G$798,7,FALSE)</f>
        <v>VARSITY BOYS</v>
      </c>
      <c r="K29" s="61">
        <v>1</v>
      </c>
      <c r="L29" s="61">
        <v>10</v>
      </c>
    </row>
    <row r="30" spans="1:12" ht="14.25" customHeight="1" x14ac:dyDescent="0.35">
      <c r="A30" s="71" t="s">
        <v>811</v>
      </c>
      <c r="B30" s="40">
        <v>4</v>
      </c>
      <c r="C30" s="61" t="s">
        <v>1031</v>
      </c>
      <c r="E30" s="61">
        <v>962</v>
      </c>
      <c r="F30" s="41" t="str">
        <f>+VLOOKUP(E30,Participants!$A$1:$F$798,2,FALSE)</f>
        <v>ROMAN SPAGNOLO</v>
      </c>
      <c r="G30" s="41" t="str">
        <f>+VLOOKUP(E30,Participants!$A$1:$F$798,4,FALSE)</f>
        <v>HCA</v>
      </c>
      <c r="H30" s="41" t="str">
        <f>+VLOOKUP(E30,Participants!$A$1:$F$798,5,FALSE)</f>
        <v>M</v>
      </c>
      <c r="I30" s="41">
        <f>+VLOOKUP(E30,Participants!$A$1:$F$798,3,FALSE)</f>
        <v>8</v>
      </c>
      <c r="J30" s="41" t="str">
        <f>+VLOOKUP(E30,Participants!$A$1:$G$798,7,FALSE)</f>
        <v>VARSITY BOYS</v>
      </c>
      <c r="K30" s="61">
        <v>2</v>
      </c>
      <c r="L30" s="61">
        <v>8</v>
      </c>
    </row>
    <row r="31" spans="1:12" ht="14.25" customHeight="1" x14ac:dyDescent="0.35">
      <c r="A31" s="71" t="s">
        <v>811</v>
      </c>
      <c r="B31" s="40">
        <v>4</v>
      </c>
      <c r="C31" s="61" t="s">
        <v>1032</v>
      </c>
      <c r="E31" s="61">
        <v>59</v>
      </c>
      <c r="F31" s="41" t="str">
        <f>+VLOOKUP(E31,Participants!$A$1:$F$798,2,FALSE)</f>
        <v>Mason Moritz</v>
      </c>
      <c r="G31" s="41" t="str">
        <f>+VLOOKUP(E31,Participants!$A$1:$F$798,4,FALSE)</f>
        <v>BFS</v>
      </c>
      <c r="H31" s="41" t="str">
        <f>+VLOOKUP(E31,Participants!$A$1:$F$798,5,FALSE)</f>
        <v>M</v>
      </c>
      <c r="I31" s="41">
        <f>+VLOOKUP(E31,Participants!$A$1:$F$798,3,FALSE)</f>
        <v>7</v>
      </c>
      <c r="J31" s="41" t="str">
        <f>+VLOOKUP(E31,Participants!$A$1:$G$798,7,FALSE)</f>
        <v>VARSITY BOYS</v>
      </c>
      <c r="K31" s="61">
        <v>3</v>
      </c>
      <c r="L31" s="61">
        <v>6</v>
      </c>
    </row>
    <row r="32" spans="1:12" ht="14.25" customHeight="1" x14ac:dyDescent="0.35">
      <c r="A32" s="71" t="s">
        <v>811</v>
      </c>
      <c r="B32" s="40">
        <v>4</v>
      </c>
      <c r="C32" s="61" t="s">
        <v>1034</v>
      </c>
      <c r="E32" s="61">
        <v>906</v>
      </c>
      <c r="F32" s="41" t="str">
        <f>+VLOOKUP(E32,Participants!$A$1:$F$798,2,FALSE)</f>
        <v>Dylan Ford</v>
      </c>
      <c r="G32" s="41" t="str">
        <f>+VLOOKUP(E32,Participants!$A$1:$F$798,4,FALSE)</f>
        <v>GAA</v>
      </c>
      <c r="H32" s="41" t="str">
        <f>+VLOOKUP(E32,Participants!$A$1:$F$798,5,FALSE)</f>
        <v>M</v>
      </c>
      <c r="I32" s="41">
        <f>+VLOOKUP(E32,Participants!$A$1:$F$798,3,FALSE)</f>
        <v>8</v>
      </c>
      <c r="J32" s="41" t="str">
        <f>+VLOOKUP(E32,Participants!$A$1:$G$798,7,FALSE)</f>
        <v>VARSITY BOYS</v>
      </c>
      <c r="K32" s="61">
        <v>4</v>
      </c>
      <c r="L32" s="61">
        <v>5</v>
      </c>
    </row>
    <row r="33" spans="1:26" ht="14.25" customHeight="1" x14ac:dyDescent="0.35">
      <c r="A33" s="71" t="s">
        <v>811</v>
      </c>
      <c r="B33" s="40">
        <v>4</v>
      </c>
      <c r="C33" s="61" t="s">
        <v>1040</v>
      </c>
      <c r="D33" s="163"/>
      <c r="E33" s="61">
        <v>902</v>
      </c>
      <c r="F33" s="41" t="str">
        <f>+VLOOKUP(E33,Participants!$A$1:$F$798,2,FALSE)</f>
        <v>Gavin Lenigan</v>
      </c>
      <c r="G33" s="41" t="str">
        <f>+VLOOKUP(E33,Participants!$A$1:$F$798,4,FALSE)</f>
        <v>GAA</v>
      </c>
      <c r="H33" s="41" t="str">
        <f>+VLOOKUP(E33,Participants!$A$1:$F$798,5,FALSE)</f>
        <v>M</v>
      </c>
      <c r="I33" s="41">
        <f>+VLOOKUP(E33,Participants!$A$1:$F$798,3,FALSE)</f>
        <v>7</v>
      </c>
      <c r="J33" s="41" t="str">
        <f>+VLOOKUP(E33,Participants!$A$1:$G$798,7,FALSE)</f>
        <v>VARSITY BOYS</v>
      </c>
      <c r="K33" s="61">
        <v>5</v>
      </c>
      <c r="L33" s="61">
        <v>4</v>
      </c>
    </row>
    <row r="34" spans="1:26" ht="14.25" customHeight="1" x14ac:dyDescent="0.35">
      <c r="A34" s="71"/>
      <c r="B34" s="40"/>
      <c r="C34" s="61"/>
      <c r="D34" s="165"/>
      <c r="E34" s="61"/>
      <c r="F34" s="41"/>
      <c r="G34" s="41"/>
      <c r="H34" s="41"/>
      <c r="I34" s="41"/>
      <c r="J34" s="41"/>
      <c r="K34" s="61"/>
      <c r="L34" s="61"/>
    </row>
    <row r="35" spans="1:26" ht="14.25" customHeight="1" x14ac:dyDescent="0.35">
      <c r="A35" s="71" t="s">
        <v>811</v>
      </c>
      <c r="B35" s="40">
        <v>4</v>
      </c>
      <c r="C35" s="61" t="s">
        <v>1033</v>
      </c>
      <c r="E35" s="61">
        <v>923</v>
      </c>
      <c r="F35" s="41" t="str">
        <f>+VLOOKUP(E35,Participants!$A$1:$F$798,2,FALSE)</f>
        <v>Macie Trombetta</v>
      </c>
      <c r="G35" s="41" t="str">
        <f>+VLOOKUP(E35,Participants!$A$1:$F$798,4,FALSE)</f>
        <v>GAA</v>
      </c>
      <c r="H35" s="41" t="str">
        <f>+VLOOKUP(E35,Participants!$A$1:$F$798,5,FALSE)</f>
        <v>F</v>
      </c>
      <c r="I35" s="41">
        <f>+VLOOKUP(E35,Participants!$A$1:$F$798,3,FALSE)</f>
        <v>8</v>
      </c>
      <c r="J35" s="41" t="str">
        <f>+VLOOKUP(E35,Participants!$A$1:$G$798,7,FALSE)</f>
        <v>VARSITY GIRLS</v>
      </c>
      <c r="K35" s="61">
        <v>1</v>
      </c>
      <c r="L35" s="61">
        <v>10</v>
      </c>
    </row>
    <row r="36" spans="1:26" ht="14.25" customHeight="1" x14ac:dyDescent="0.35">
      <c r="A36" s="71" t="s">
        <v>811</v>
      </c>
      <c r="B36" s="40">
        <v>4</v>
      </c>
      <c r="C36" s="61" t="s">
        <v>1035</v>
      </c>
      <c r="E36" s="61">
        <v>964</v>
      </c>
      <c r="F36" s="41" t="str">
        <f>+VLOOKUP(E36,Participants!$A$1:$F$798,2,FALSE)</f>
        <v>BRIGID JOYCE</v>
      </c>
      <c r="G36" s="41" t="str">
        <f>+VLOOKUP(E36,Participants!$A$1:$F$798,4,FALSE)</f>
        <v>HCA</v>
      </c>
      <c r="H36" s="41" t="str">
        <f>+VLOOKUP(E36,Participants!$A$1:$F$798,5,FALSE)</f>
        <v>F</v>
      </c>
      <c r="I36" s="41">
        <f>+VLOOKUP(E36,Participants!$A$1:$F$798,3,FALSE)</f>
        <v>7</v>
      </c>
      <c r="J36" s="41" t="str">
        <f>+VLOOKUP(E36,Participants!$A$1:$G$798,7,FALSE)</f>
        <v>VARSITY GIRLS</v>
      </c>
      <c r="K36" s="61">
        <v>2</v>
      </c>
      <c r="L36" s="61">
        <v>8</v>
      </c>
    </row>
    <row r="37" spans="1:26" ht="14.25" customHeight="1" x14ac:dyDescent="0.35">
      <c r="A37" s="71" t="s">
        <v>811</v>
      </c>
      <c r="B37" s="40">
        <v>4</v>
      </c>
      <c r="C37" s="61" t="s">
        <v>1036</v>
      </c>
      <c r="D37" s="164"/>
      <c r="E37" s="61">
        <v>1284</v>
      </c>
      <c r="F37" s="41" t="str">
        <f>+VLOOKUP(E37,Participants!$A$1:$F$798,2,FALSE)</f>
        <v>Ellie Green</v>
      </c>
      <c r="G37" s="41" t="str">
        <f>+VLOOKUP(E37,Participants!$A$1:$F$798,4,FALSE)</f>
        <v>NCA</v>
      </c>
      <c r="H37" s="41" t="str">
        <f>+VLOOKUP(E37,Participants!$A$1:$F$798,5,FALSE)</f>
        <v>F</v>
      </c>
      <c r="I37" s="41">
        <f>+VLOOKUP(E37,Participants!$A$1:$F$798,3,FALSE)</f>
        <v>7</v>
      </c>
      <c r="J37" s="41" t="str">
        <f>+VLOOKUP(E37,Participants!$A$1:$G$798,7,FALSE)</f>
        <v>VARSITY GIRLS</v>
      </c>
      <c r="K37" s="61">
        <v>3</v>
      </c>
      <c r="L37" s="61">
        <v>6</v>
      </c>
    </row>
    <row r="38" spans="1:26" ht="14.25" customHeight="1" x14ac:dyDescent="0.35">
      <c r="A38" s="71" t="s">
        <v>811</v>
      </c>
      <c r="B38" s="40">
        <v>4</v>
      </c>
      <c r="C38" s="61" t="s">
        <v>1037</v>
      </c>
      <c r="D38" s="63"/>
      <c r="E38" s="61">
        <v>65</v>
      </c>
      <c r="F38" s="41" t="str">
        <f>+VLOOKUP(E38,Participants!$A$1:$F$798,2,FALSE)</f>
        <v>Avery Arendosh</v>
      </c>
      <c r="G38" s="41" t="str">
        <f>+VLOOKUP(E38,Participants!$A$1:$F$798,4,FALSE)</f>
        <v>BFS</v>
      </c>
      <c r="H38" s="41" t="str">
        <f>+VLOOKUP(E38,Participants!$A$1:$F$798,5,FALSE)</f>
        <v>F</v>
      </c>
      <c r="I38" s="41">
        <f>+VLOOKUP(E38,Participants!$A$1:$F$798,3,FALSE)</f>
        <v>7</v>
      </c>
      <c r="J38" s="41" t="str">
        <f>+VLOOKUP(E38,Participants!$A$1:$G$798,7,FALSE)</f>
        <v>VARSITY GIRLS</v>
      </c>
      <c r="K38" s="61">
        <v>4</v>
      </c>
      <c r="L38" s="61">
        <v>5</v>
      </c>
    </row>
    <row r="39" spans="1:26" ht="14.25" customHeight="1" x14ac:dyDescent="0.35">
      <c r="A39" s="71" t="s">
        <v>811</v>
      </c>
      <c r="B39" s="40">
        <v>4</v>
      </c>
      <c r="C39" s="61" t="s">
        <v>1038</v>
      </c>
      <c r="D39" s="63"/>
      <c r="E39" s="61">
        <v>83</v>
      </c>
      <c r="F39" s="41" t="str">
        <f>+VLOOKUP(E39,Participants!$A$1:$F$798,2,FALSE)</f>
        <v>Kate Mulzet</v>
      </c>
      <c r="G39" s="41" t="str">
        <f>+VLOOKUP(E39,Participants!$A$1:$F$798,4,FALSE)</f>
        <v>BFS</v>
      </c>
      <c r="H39" s="41" t="str">
        <f>+VLOOKUP(E39,Participants!$A$1:$F$798,5,FALSE)</f>
        <v>F</v>
      </c>
      <c r="I39" s="41">
        <f>+VLOOKUP(E39,Participants!$A$1:$F$798,3,FALSE)</f>
        <v>8</v>
      </c>
      <c r="J39" s="41" t="str">
        <f>+VLOOKUP(E39,Participants!$A$1:$G$798,7,FALSE)</f>
        <v>VARSITY GIRLS</v>
      </c>
      <c r="K39" s="61">
        <v>5</v>
      </c>
      <c r="L39" s="61">
        <v>4</v>
      </c>
    </row>
    <row r="40" spans="1:26" ht="14.25" customHeight="1" x14ac:dyDescent="0.35">
      <c r="A40" s="71" t="s">
        <v>811</v>
      </c>
      <c r="B40" s="40">
        <v>4</v>
      </c>
      <c r="C40" s="61" t="s">
        <v>1039</v>
      </c>
      <c r="D40" s="63"/>
      <c r="E40" s="61">
        <v>914</v>
      </c>
      <c r="F40" s="41" t="str">
        <f>+VLOOKUP(E40,Participants!$A$1:$F$798,2,FALSE)</f>
        <v>Eve Reinheimer</v>
      </c>
      <c r="G40" s="41" t="str">
        <f>+VLOOKUP(E40,Participants!$A$1:$F$798,4,FALSE)</f>
        <v>GAA</v>
      </c>
      <c r="H40" s="41" t="str">
        <f>+VLOOKUP(E40,Participants!$A$1:$F$798,5,FALSE)</f>
        <v>F</v>
      </c>
      <c r="I40" s="41">
        <f>+VLOOKUP(E40,Participants!$A$1:$F$798,3,FALSE)</f>
        <v>7</v>
      </c>
      <c r="J40" s="41" t="str">
        <f>+VLOOKUP(E40,Participants!$A$1:$G$798,7,FALSE)</f>
        <v>VARSITY GIRLS</v>
      </c>
      <c r="K40" s="61">
        <v>6</v>
      </c>
      <c r="L40" s="61">
        <v>3</v>
      </c>
    </row>
    <row r="41" spans="1:26" ht="14.25" customHeight="1" x14ac:dyDescent="0.35">
      <c r="A41" s="71" t="s">
        <v>811</v>
      </c>
      <c r="B41" s="40">
        <v>4</v>
      </c>
      <c r="C41" s="61" t="s">
        <v>1041</v>
      </c>
      <c r="D41" s="63"/>
      <c r="E41" s="61">
        <v>87</v>
      </c>
      <c r="F41" s="41" t="str">
        <f>+VLOOKUP(E41,Participants!$A$1:$F$798,2,FALSE)</f>
        <v>Emma Schweikert</v>
      </c>
      <c r="G41" s="41" t="str">
        <f>+VLOOKUP(E41,Participants!$A$1:$F$798,4,FALSE)</f>
        <v>BFS</v>
      </c>
      <c r="H41" s="41" t="str">
        <f>+VLOOKUP(E41,Participants!$A$1:$F$798,5,FALSE)</f>
        <v>F</v>
      </c>
      <c r="I41" s="41">
        <f>+VLOOKUP(E41,Participants!$A$1:$F$798,3,FALSE)</f>
        <v>8</v>
      </c>
      <c r="J41" s="41" t="str">
        <f>+VLOOKUP(E41,Participants!$A$1:$G$798,7,FALSE)</f>
        <v>VARSITY GIRLS</v>
      </c>
      <c r="K41" s="61">
        <v>7</v>
      </c>
      <c r="L41" s="61">
        <v>2</v>
      </c>
    </row>
    <row r="42" spans="1:26" ht="14.25" customHeight="1" x14ac:dyDescent="0.35">
      <c r="A42" s="71" t="s">
        <v>811</v>
      </c>
      <c r="B42" s="40">
        <v>4</v>
      </c>
      <c r="C42" s="61" t="s">
        <v>1042</v>
      </c>
      <c r="D42" s="63"/>
      <c r="E42" s="61">
        <v>1317</v>
      </c>
      <c r="F42" s="41" t="str">
        <f>+VLOOKUP(E42,Participants!$A$1:$F$798,2,FALSE)</f>
        <v xml:space="preserve">Sophia  Catanzarite </v>
      </c>
      <c r="G42" s="41" t="str">
        <f>+VLOOKUP(E42,Participants!$A$1:$F$798,4,FALSE)</f>
        <v>OLF</v>
      </c>
      <c r="H42" s="41" t="str">
        <f>+VLOOKUP(E42,Participants!$A$1:$F$798,5,FALSE)</f>
        <v>F</v>
      </c>
      <c r="I42" s="41">
        <f>+VLOOKUP(E42,Participants!$A$1:$F$798,3,FALSE)</f>
        <v>7</v>
      </c>
      <c r="J42" s="41" t="str">
        <f>+VLOOKUP(E42,Participants!$A$1:$G$798,7,FALSE)</f>
        <v>VARSITY GIRLS</v>
      </c>
      <c r="K42" s="61">
        <v>8</v>
      </c>
      <c r="L42" s="61">
        <v>1</v>
      </c>
    </row>
    <row r="43" spans="1:26" ht="14.25" customHeight="1" x14ac:dyDescent="0.35">
      <c r="A43" s="71" t="s">
        <v>811</v>
      </c>
      <c r="B43" s="40">
        <v>4</v>
      </c>
      <c r="C43" s="61" t="s">
        <v>1043</v>
      </c>
      <c r="D43" s="63"/>
      <c r="E43" s="61">
        <v>677</v>
      </c>
      <c r="F43" s="41" t="str">
        <f>+VLOOKUP(E43,Participants!$A$1:$F$798,2,FALSE)</f>
        <v>Annalise Good</v>
      </c>
      <c r="G43" s="41" t="str">
        <f>+VLOOKUP(E43,Participants!$A$1:$F$798,4,FALSE)</f>
        <v>BTA</v>
      </c>
      <c r="H43" s="41" t="str">
        <f>+VLOOKUP(E43,Participants!$A$1:$F$798,5,FALSE)</f>
        <v>F</v>
      </c>
      <c r="I43" s="41">
        <f>+VLOOKUP(E43,Participants!$A$1:$F$798,3,FALSE)</f>
        <v>8</v>
      </c>
      <c r="J43" s="41" t="str">
        <f>+VLOOKUP(E43,Participants!$A$1:$G$798,7,FALSE)</f>
        <v>VARSITY GIRLS</v>
      </c>
      <c r="K43" s="61"/>
      <c r="L43" s="61"/>
    </row>
    <row r="44" spans="1:26" ht="14.25" customHeight="1" x14ac:dyDescent="0.25">
      <c r="E44" s="35"/>
    </row>
    <row r="45" spans="1:26" ht="14.25" customHeight="1" x14ac:dyDescent="0.25">
      <c r="B45" s="47" t="s">
        <v>155</v>
      </c>
      <c r="C45" s="47" t="s">
        <v>754</v>
      </c>
      <c r="D45" s="47" t="s">
        <v>15</v>
      </c>
      <c r="E45" s="47" t="s">
        <v>18</v>
      </c>
      <c r="F45" s="47" t="s">
        <v>10</v>
      </c>
      <c r="G45" s="47" t="s">
        <v>26</v>
      </c>
      <c r="H45" s="47" t="s">
        <v>21</v>
      </c>
      <c r="I45" s="47" t="s">
        <v>771</v>
      </c>
      <c r="J45" s="47" t="s">
        <v>772</v>
      </c>
      <c r="K45" s="47" t="s">
        <v>32</v>
      </c>
      <c r="L45" s="47" t="s">
        <v>35</v>
      </c>
      <c r="M45" s="47" t="s">
        <v>53</v>
      </c>
      <c r="N45" s="47" t="s">
        <v>41</v>
      </c>
      <c r="O45" s="47" t="s">
        <v>47</v>
      </c>
      <c r="P45" s="47" t="s">
        <v>62</v>
      </c>
      <c r="Q45" s="47" t="s">
        <v>56</v>
      </c>
      <c r="R45" s="47" t="s">
        <v>773</v>
      </c>
      <c r="S45" s="47" t="s">
        <v>65</v>
      </c>
      <c r="T45" s="47" t="s">
        <v>70</v>
      </c>
      <c r="U45" s="47" t="s">
        <v>526</v>
      </c>
      <c r="V45" s="47" t="s">
        <v>669</v>
      </c>
      <c r="W45" s="47" t="s">
        <v>774</v>
      </c>
      <c r="X45" s="47" t="s">
        <v>696</v>
      </c>
      <c r="Y45" s="47" t="s">
        <v>44</v>
      </c>
      <c r="Z45" s="48" t="s">
        <v>775</v>
      </c>
    </row>
    <row r="46" spans="1:26" ht="14.25" customHeight="1" x14ac:dyDescent="0.25">
      <c r="A46" s="8" t="s">
        <v>106</v>
      </c>
      <c r="B46" s="35">
        <f t="shared" ref="B46:K49" si="1">+SUMIFS($L$2:$L$44,$J$2:$J$44,$A46,$G$2:$G$44,B$45)</f>
        <v>0</v>
      </c>
      <c r="C46" s="35">
        <f t="shared" si="1"/>
        <v>1</v>
      </c>
      <c r="D46" s="35">
        <f t="shared" si="1"/>
        <v>0</v>
      </c>
      <c r="E46" s="35">
        <f t="shared" si="1"/>
        <v>0</v>
      </c>
      <c r="F46" s="35">
        <f t="shared" si="1"/>
        <v>10</v>
      </c>
      <c r="G46" s="35">
        <f t="shared" si="1"/>
        <v>0</v>
      </c>
      <c r="H46" s="35">
        <f t="shared" si="1"/>
        <v>3.5</v>
      </c>
      <c r="I46" s="35">
        <f t="shared" si="1"/>
        <v>0</v>
      </c>
      <c r="J46" s="35">
        <f t="shared" si="1"/>
        <v>0</v>
      </c>
      <c r="K46" s="35">
        <f t="shared" si="1"/>
        <v>0</v>
      </c>
      <c r="L46" s="35">
        <f t="shared" ref="L46:Y49" si="2">+SUMIFS($L$2:$L$44,$J$2:$J$44,$A46,$G$2:$G$44,L$45)</f>
        <v>13</v>
      </c>
      <c r="M46" s="35">
        <f t="shared" si="2"/>
        <v>0</v>
      </c>
      <c r="N46" s="35">
        <f t="shared" si="2"/>
        <v>0</v>
      </c>
      <c r="O46" s="35">
        <f t="shared" si="2"/>
        <v>0</v>
      </c>
      <c r="P46" s="35">
        <f t="shared" si="2"/>
        <v>0</v>
      </c>
      <c r="Q46" s="35">
        <f t="shared" si="2"/>
        <v>0</v>
      </c>
      <c r="R46" s="35">
        <f t="shared" si="2"/>
        <v>0</v>
      </c>
      <c r="S46" s="35">
        <f t="shared" si="2"/>
        <v>8</v>
      </c>
      <c r="T46" s="35">
        <f t="shared" si="2"/>
        <v>0</v>
      </c>
      <c r="U46" s="35">
        <f t="shared" si="2"/>
        <v>0</v>
      </c>
      <c r="V46" s="35">
        <f t="shared" si="2"/>
        <v>3.5</v>
      </c>
      <c r="W46" s="35">
        <f t="shared" si="2"/>
        <v>0</v>
      </c>
      <c r="X46" s="35">
        <f t="shared" si="2"/>
        <v>0</v>
      </c>
      <c r="Y46" s="35">
        <f t="shared" si="2"/>
        <v>0</v>
      </c>
      <c r="Z46" s="35">
        <f t="shared" ref="Z46:Z49" si="3">SUM(B46:Y46)</f>
        <v>39</v>
      </c>
    </row>
    <row r="47" spans="1:26" ht="14.25" customHeight="1" x14ac:dyDescent="0.25">
      <c r="A47" s="8" t="s">
        <v>92</v>
      </c>
      <c r="B47" s="35">
        <f t="shared" si="1"/>
        <v>0</v>
      </c>
      <c r="C47" s="35">
        <f t="shared" si="1"/>
        <v>2</v>
      </c>
      <c r="D47" s="35">
        <f t="shared" si="1"/>
        <v>0</v>
      </c>
      <c r="E47" s="35">
        <f t="shared" si="1"/>
        <v>0</v>
      </c>
      <c r="F47" s="35">
        <f t="shared" si="1"/>
        <v>12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 t="shared" si="2"/>
        <v>3</v>
      </c>
      <c r="M47" s="35">
        <f t="shared" si="2"/>
        <v>6</v>
      </c>
      <c r="N47" s="35">
        <f t="shared" si="2"/>
        <v>0</v>
      </c>
      <c r="O47" s="35">
        <f t="shared" si="2"/>
        <v>0</v>
      </c>
      <c r="P47" s="35">
        <f t="shared" si="2"/>
        <v>0</v>
      </c>
      <c r="Q47" s="35">
        <f t="shared" si="2"/>
        <v>0</v>
      </c>
      <c r="R47" s="35">
        <f t="shared" si="2"/>
        <v>0</v>
      </c>
      <c r="S47" s="35">
        <f t="shared" si="2"/>
        <v>1</v>
      </c>
      <c r="T47" s="35">
        <f t="shared" si="2"/>
        <v>0</v>
      </c>
      <c r="U47" s="35">
        <f t="shared" si="2"/>
        <v>0</v>
      </c>
      <c r="V47" s="35">
        <f t="shared" si="2"/>
        <v>0</v>
      </c>
      <c r="W47" s="35">
        <f t="shared" si="2"/>
        <v>0</v>
      </c>
      <c r="X47" s="35">
        <f t="shared" si="2"/>
        <v>0</v>
      </c>
      <c r="Y47" s="35">
        <f t="shared" si="2"/>
        <v>15</v>
      </c>
      <c r="Z47" s="35">
        <f t="shared" si="3"/>
        <v>39</v>
      </c>
    </row>
    <row r="48" spans="1:26" ht="14.25" customHeight="1" x14ac:dyDescent="0.25">
      <c r="A48" s="8" t="s">
        <v>131</v>
      </c>
      <c r="B48" s="35">
        <f t="shared" si="1"/>
        <v>0</v>
      </c>
      <c r="C48" s="35">
        <f t="shared" si="1"/>
        <v>0</v>
      </c>
      <c r="D48" s="35">
        <f t="shared" si="1"/>
        <v>0</v>
      </c>
      <c r="E48" s="35">
        <f t="shared" si="1"/>
        <v>0</v>
      </c>
      <c r="F48" s="35">
        <f t="shared" si="1"/>
        <v>11</v>
      </c>
      <c r="G48" s="35">
        <f t="shared" si="1"/>
        <v>0</v>
      </c>
      <c r="H48" s="35">
        <f t="shared" si="1"/>
        <v>0</v>
      </c>
      <c r="I48" s="35">
        <f t="shared" si="1"/>
        <v>0</v>
      </c>
      <c r="J48" s="35">
        <f t="shared" si="1"/>
        <v>0</v>
      </c>
      <c r="K48" s="35">
        <f t="shared" si="1"/>
        <v>0</v>
      </c>
      <c r="L48" s="35">
        <f t="shared" si="2"/>
        <v>13</v>
      </c>
      <c r="M48" s="35">
        <f t="shared" si="2"/>
        <v>8</v>
      </c>
      <c r="N48" s="35">
        <f t="shared" si="2"/>
        <v>0</v>
      </c>
      <c r="O48" s="35">
        <f t="shared" si="2"/>
        <v>0</v>
      </c>
      <c r="P48" s="35">
        <f t="shared" si="2"/>
        <v>0</v>
      </c>
      <c r="Q48" s="35">
        <f t="shared" si="2"/>
        <v>0</v>
      </c>
      <c r="R48" s="35">
        <f t="shared" si="2"/>
        <v>0</v>
      </c>
      <c r="S48" s="35">
        <f t="shared" si="2"/>
        <v>6</v>
      </c>
      <c r="T48" s="35">
        <f t="shared" si="2"/>
        <v>1</v>
      </c>
      <c r="U48" s="35">
        <f t="shared" si="2"/>
        <v>0</v>
      </c>
      <c r="V48" s="35">
        <f t="shared" si="2"/>
        <v>0</v>
      </c>
      <c r="W48" s="35">
        <f t="shared" si="2"/>
        <v>0</v>
      </c>
      <c r="X48" s="35">
        <f t="shared" si="2"/>
        <v>0</v>
      </c>
      <c r="Y48" s="35">
        <f t="shared" si="2"/>
        <v>0</v>
      </c>
      <c r="Z48" s="35">
        <f t="shared" si="3"/>
        <v>39</v>
      </c>
    </row>
    <row r="49" spans="1:26" ht="14.25" customHeight="1" x14ac:dyDescent="0.25">
      <c r="A49" s="8" t="s">
        <v>118</v>
      </c>
      <c r="B49" s="35">
        <f t="shared" si="1"/>
        <v>10</v>
      </c>
      <c r="C49" s="35">
        <f t="shared" si="1"/>
        <v>0</v>
      </c>
      <c r="D49" s="35">
        <f t="shared" si="1"/>
        <v>0</v>
      </c>
      <c r="E49" s="35">
        <f t="shared" si="1"/>
        <v>0</v>
      </c>
      <c r="F49" s="35">
        <f t="shared" si="1"/>
        <v>6</v>
      </c>
      <c r="G49" s="35">
        <f t="shared" si="1"/>
        <v>0</v>
      </c>
      <c r="H49" s="35">
        <f t="shared" si="1"/>
        <v>0</v>
      </c>
      <c r="I49" s="35">
        <f t="shared" si="1"/>
        <v>0</v>
      </c>
      <c r="J49" s="35">
        <f t="shared" si="1"/>
        <v>0</v>
      </c>
      <c r="K49" s="35">
        <f t="shared" si="1"/>
        <v>0</v>
      </c>
      <c r="L49" s="35">
        <f t="shared" si="2"/>
        <v>9</v>
      </c>
      <c r="M49" s="35">
        <f t="shared" si="2"/>
        <v>8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35">
        <f t="shared" si="2"/>
        <v>0</v>
      </c>
      <c r="R49" s="35">
        <f t="shared" si="2"/>
        <v>0</v>
      </c>
      <c r="S49" s="35">
        <f t="shared" si="2"/>
        <v>0</v>
      </c>
      <c r="T49" s="35">
        <f t="shared" si="2"/>
        <v>0</v>
      </c>
      <c r="U49" s="35">
        <f t="shared" si="2"/>
        <v>0</v>
      </c>
      <c r="V49" s="35">
        <f t="shared" si="2"/>
        <v>0</v>
      </c>
      <c r="W49" s="35">
        <f t="shared" si="2"/>
        <v>0</v>
      </c>
      <c r="X49" s="35">
        <f t="shared" si="2"/>
        <v>0</v>
      </c>
      <c r="Y49" s="35">
        <f t="shared" si="2"/>
        <v>0</v>
      </c>
      <c r="Z49" s="35">
        <f t="shared" si="3"/>
        <v>33</v>
      </c>
    </row>
    <row r="50" spans="1:26" ht="15.75" customHeight="1" x14ac:dyDescent="0.25"/>
    <row r="51" spans="1:26" ht="15.75" customHeight="1" x14ac:dyDescent="0.25"/>
    <row r="52" spans="1:26" ht="15.75" customHeight="1" x14ac:dyDescent="0.25"/>
    <row r="53" spans="1:26" ht="15.75" customHeight="1" x14ac:dyDescent="0.25"/>
    <row r="54" spans="1:26" ht="15.75" customHeight="1" x14ac:dyDescent="0.25"/>
    <row r="55" spans="1:26" ht="15.75" customHeight="1" x14ac:dyDescent="0.25"/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24" ht="15.75" customHeight="1" x14ac:dyDescent="0.25"/>
    <row r="130" spans="1:24" ht="15.75" customHeight="1" x14ac:dyDescent="0.25"/>
    <row r="131" spans="1:24" ht="15.75" customHeight="1" x14ac:dyDescent="0.25"/>
    <row r="132" spans="1:24" ht="15.75" customHeight="1" x14ac:dyDescent="0.25"/>
    <row r="133" spans="1:24" ht="15.75" customHeight="1" x14ac:dyDescent="0.25"/>
    <row r="134" spans="1:24" ht="15.75" customHeight="1" x14ac:dyDescent="0.25"/>
    <row r="135" spans="1:24" ht="15.75" customHeight="1" x14ac:dyDescent="0.25"/>
    <row r="136" spans="1:24" ht="15.75" customHeight="1" x14ac:dyDescent="0.25"/>
    <row r="137" spans="1:24" ht="15.75" customHeight="1" x14ac:dyDescent="0.25"/>
    <row r="138" spans="1:24" ht="14.25" customHeight="1" x14ac:dyDescent="0.25">
      <c r="B138" s="74" t="s">
        <v>8</v>
      </c>
      <c r="C138" s="133" t="s">
        <v>787</v>
      </c>
      <c r="D138" s="74" t="s">
        <v>47</v>
      </c>
      <c r="E138" s="155" t="s">
        <v>59</v>
      </c>
      <c r="F138" s="74" t="s">
        <v>788</v>
      </c>
      <c r="G138" s="74" t="s">
        <v>789</v>
      </c>
      <c r="H138" s="74" t="s">
        <v>790</v>
      </c>
      <c r="I138" s="74" t="s">
        <v>791</v>
      </c>
      <c r="J138" s="74" t="s">
        <v>792</v>
      </c>
      <c r="K138" s="133" t="s">
        <v>793</v>
      </c>
      <c r="L138" s="133" t="s">
        <v>794</v>
      </c>
      <c r="M138" s="74" t="s">
        <v>795</v>
      </c>
      <c r="N138" s="74" t="s">
        <v>796</v>
      </c>
      <c r="O138" s="74" t="s">
        <v>38</v>
      </c>
      <c r="P138" s="74" t="s">
        <v>797</v>
      </c>
      <c r="Q138" s="74" t="s">
        <v>50</v>
      </c>
      <c r="R138" s="74" t="s">
        <v>79</v>
      </c>
      <c r="S138" s="74" t="s">
        <v>798</v>
      </c>
      <c r="T138" s="74" t="s">
        <v>799</v>
      </c>
      <c r="U138" s="74" t="s">
        <v>800</v>
      </c>
      <c r="V138" s="74" t="s">
        <v>801</v>
      </c>
      <c r="W138" s="74"/>
      <c r="X138" s="74" t="s">
        <v>802</v>
      </c>
    </row>
    <row r="139" spans="1:24" ht="14.25" customHeight="1" x14ac:dyDescent="0.25">
      <c r="A139" s="8" t="s">
        <v>803</v>
      </c>
      <c r="B139" s="8" t="e">
        <f t="shared" ref="B139:V139" si="4">+SUMIF(#REF!,B$138,#REF!)</f>
        <v>#REF!</v>
      </c>
      <c r="C139" s="35" t="e">
        <f t="shared" si="4"/>
        <v>#REF!</v>
      </c>
      <c r="D139" s="8" t="e">
        <f t="shared" si="4"/>
        <v>#REF!</v>
      </c>
      <c r="E139" s="35" t="e">
        <f t="shared" si="4"/>
        <v>#REF!</v>
      </c>
      <c r="F139" s="8" t="e">
        <f t="shared" si="4"/>
        <v>#REF!</v>
      </c>
      <c r="G139" s="8" t="e">
        <f t="shared" si="4"/>
        <v>#REF!</v>
      </c>
      <c r="H139" s="8" t="e">
        <f t="shared" si="4"/>
        <v>#REF!</v>
      </c>
      <c r="I139" s="8" t="e">
        <f t="shared" si="4"/>
        <v>#REF!</v>
      </c>
      <c r="J139" s="8" t="e">
        <f t="shared" si="4"/>
        <v>#REF!</v>
      </c>
      <c r="K139" s="35" t="e">
        <f t="shared" si="4"/>
        <v>#REF!</v>
      </c>
      <c r="L139" s="35" t="e">
        <f t="shared" si="4"/>
        <v>#REF!</v>
      </c>
      <c r="M139" s="8" t="e">
        <f t="shared" si="4"/>
        <v>#REF!</v>
      </c>
      <c r="N139" s="8" t="e">
        <f t="shared" si="4"/>
        <v>#REF!</v>
      </c>
      <c r="O139" s="8" t="e">
        <f t="shared" si="4"/>
        <v>#REF!</v>
      </c>
      <c r="P139" s="8" t="e">
        <f t="shared" si="4"/>
        <v>#REF!</v>
      </c>
      <c r="Q139" s="8" t="e">
        <f t="shared" si="4"/>
        <v>#REF!</v>
      </c>
      <c r="R139" s="8" t="e">
        <f t="shared" si="4"/>
        <v>#REF!</v>
      </c>
      <c r="S139" s="8" t="e">
        <f t="shared" si="4"/>
        <v>#REF!</v>
      </c>
      <c r="T139" s="8" t="e">
        <f t="shared" si="4"/>
        <v>#REF!</v>
      </c>
      <c r="U139" s="8" t="e">
        <f t="shared" si="4"/>
        <v>#REF!</v>
      </c>
      <c r="V139" s="8" t="e">
        <f t="shared" si="4"/>
        <v>#REF!</v>
      </c>
      <c r="W139" s="8"/>
      <c r="X139" s="8" t="e">
        <f>+SUMIF(#REF!,X$138,#REF!)</f>
        <v>#REF!</v>
      </c>
    </row>
    <row r="140" spans="1:24" ht="14.25" customHeight="1" x14ac:dyDescent="0.25">
      <c r="A140" s="8" t="s">
        <v>804</v>
      </c>
      <c r="B140" s="8">
        <f t="shared" ref="B140:V140" si="5">+SUMIF($G$2:$G$15,B$138,$L$2:$L$15)</f>
        <v>0</v>
      </c>
      <c r="C140" s="35">
        <f t="shared" si="5"/>
        <v>0</v>
      </c>
      <c r="D140" s="8">
        <f t="shared" si="5"/>
        <v>0</v>
      </c>
      <c r="E140" s="35">
        <f t="shared" si="5"/>
        <v>0</v>
      </c>
      <c r="F140" s="8">
        <f t="shared" si="5"/>
        <v>0</v>
      </c>
      <c r="G140" s="8">
        <f t="shared" si="5"/>
        <v>0</v>
      </c>
      <c r="H140" s="8">
        <f t="shared" si="5"/>
        <v>0</v>
      </c>
      <c r="I140" s="8">
        <f t="shared" si="5"/>
        <v>0</v>
      </c>
      <c r="J140" s="8">
        <f t="shared" si="5"/>
        <v>0</v>
      </c>
      <c r="K140" s="35">
        <f t="shared" si="5"/>
        <v>0</v>
      </c>
      <c r="L140" s="35">
        <f t="shared" si="5"/>
        <v>0</v>
      </c>
      <c r="M140" s="8">
        <f t="shared" si="5"/>
        <v>0</v>
      </c>
      <c r="N140" s="8">
        <f t="shared" si="5"/>
        <v>0</v>
      </c>
      <c r="O140" s="8">
        <f t="shared" si="5"/>
        <v>0</v>
      </c>
      <c r="P140" s="8">
        <f t="shared" si="5"/>
        <v>0</v>
      </c>
      <c r="Q140" s="8">
        <f t="shared" si="5"/>
        <v>0</v>
      </c>
      <c r="R140" s="8">
        <f t="shared" si="5"/>
        <v>0</v>
      </c>
      <c r="S140" s="8">
        <f t="shared" si="5"/>
        <v>0</v>
      </c>
      <c r="T140" s="8">
        <f t="shared" si="5"/>
        <v>0</v>
      </c>
      <c r="U140" s="8">
        <f t="shared" si="5"/>
        <v>0</v>
      </c>
      <c r="V140" s="8">
        <f t="shared" si="5"/>
        <v>0</v>
      </c>
      <c r="W140" s="8"/>
      <c r="X140" s="8">
        <f>+SUMIF($G$2:$G$15,X$138,$L$2:$L$15)</f>
        <v>0</v>
      </c>
    </row>
    <row r="141" spans="1:24" ht="14.25" customHeight="1" x14ac:dyDescent="0.25">
      <c r="A141" s="8" t="s">
        <v>805</v>
      </c>
      <c r="B141" s="8" t="e">
        <f t="shared" ref="B141:V141" si="6">+SUMIF(#REF!,B$138,#REF!)</f>
        <v>#REF!</v>
      </c>
      <c r="C141" s="35" t="e">
        <f t="shared" si="6"/>
        <v>#REF!</v>
      </c>
      <c r="D141" s="8" t="e">
        <f t="shared" si="6"/>
        <v>#REF!</v>
      </c>
      <c r="E141" s="35" t="e">
        <f t="shared" si="6"/>
        <v>#REF!</v>
      </c>
      <c r="F141" s="8" t="e">
        <f t="shared" si="6"/>
        <v>#REF!</v>
      </c>
      <c r="G141" s="8" t="e">
        <f t="shared" si="6"/>
        <v>#REF!</v>
      </c>
      <c r="H141" s="8" t="e">
        <f t="shared" si="6"/>
        <v>#REF!</v>
      </c>
      <c r="I141" s="8" t="e">
        <f t="shared" si="6"/>
        <v>#REF!</v>
      </c>
      <c r="J141" s="8" t="e">
        <f t="shared" si="6"/>
        <v>#REF!</v>
      </c>
      <c r="K141" s="35" t="e">
        <f t="shared" si="6"/>
        <v>#REF!</v>
      </c>
      <c r="L141" s="35" t="e">
        <f t="shared" si="6"/>
        <v>#REF!</v>
      </c>
      <c r="M141" s="8" t="e">
        <f t="shared" si="6"/>
        <v>#REF!</v>
      </c>
      <c r="N141" s="8" t="e">
        <f t="shared" si="6"/>
        <v>#REF!</v>
      </c>
      <c r="O141" s="8" t="e">
        <f t="shared" si="6"/>
        <v>#REF!</v>
      </c>
      <c r="P141" s="8" t="e">
        <f t="shared" si="6"/>
        <v>#REF!</v>
      </c>
      <c r="Q141" s="8" t="e">
        <f t="shared" si="6"/>
        <v>#REF!</v>
      </c>
      <c r="R141" s="8" t="e">
        <f t="shared" si="6"/>
        <v>#REF!</v>
      </c>
      <c r="S141" s="8" t="e">
        <f t="shared" si="6"/>
        <v>#REF!</v>
      </c>
      <c r="T141" s="8" t="e">
        <f t="shared" si="6"/>
        <v>#REF!</v>
      </c>
      <c r="U141" s="8" t="e">
        <f t="shared" si="6"/>
        <v>#REF!</v>
      </c>
      <c r="V141" s="8" t="e">
        <f t="shared" si="6"/>
        <v>#REF!</v>
      </c>
      <c r="W141" s="8"/>
      <c r="X141" s="8" t="e">
        <f>+SUMIF(#REF!,X$138,#REF!)</f>
        <v>#REF!</v>
      </c>
    </row>
    <row r="142" spans="1:24" ht="14.25" customHeight="1" x14ac:dyDescent="0.25">
      <c r="A142" s="8" t="s">
        <v>806</v>
      </c>
      <c r="B142" s="8" t="e">
        <f>+SUMIF(#REF!,B$138,#REF!)</f>
        <v>#REF!</v>
      </c>
      <c r="C142" s="35" t="e">
        <f>+SUMIF(#REF!,C$138,#REF!)</f>
        <v>#REF!</v>
      </c>
      <c r="D142" s="8" t="e">
        <f>+SUMIF(#REF!,D$138,#REF!)</f>
        <v>#REF!</v>
      </c>
      <c r="E142" s="35" t="e">
        <f>+SUMIF(#REF!,E$138,#REF!)</f>
        <v>#REF!</v>
      </c>
      <c r="F142" s="8" t="e">
        <f>+SUMIF(#REF!,F$138,#REF!)</f>
        <v>#REF!</v>
      </c>
      <c r="G142" s="8" t="e">
        <f>+SUMIF(#REF!,G$138,#REF!)</f>
        <v>#REF!</v>
      </c>
      <c r="H142" s="8" t="e">
        <f>+SUMIF(#REF!,H$138,#REF!)</f>
        <v>#REF!</v>
      </c>
      <c r="I142" s="8" t="e">
        <f>+SUMIF(#REF!,I$138,#REF!)</f>
        <v>#REF!</v>
      </c>
      <c r="J142" s="8" t="e">
        <f>+SUMIF(#REF!,J$138,#REF!)</f>
        <v>#REF!</v>
      </c>
      <c r="K142" s="35" t="e">
        <f>+SUMIF(#REF!,K$138,#REF!)</f>
        <v>#REF!</v>
      </c>
      <c r="L142" s="35" t="e">
        <f>+SUMIF(#REF!,L$138,#REF!)</f>
        <v>#REF!</v>
      </c>
      <c r="M142" s="8" t="e">
        <f>+SUMIF(#REF!,M$138,#REF!)</f>
        <v>#REF!</v>
      </c>
      <c r="N142" s="8" t="e">
        <f>+SUMIF(#REF!,N$138,#REF!)</f>
        <v>#REF!</v>
      </c>
      <c r="O142" s="8" t="e">
        <f>+SUMIF(#REF!,O$138,#REF!)</f>
        <v>#REF!</v>
      </c>
      <c r="P142" s="8" t="e">
        <f>+SUMIF(#REF!,P$138,#REF!)</f>
        <v>#REF!</v>
      </c>
      <c r="Q142" s="8" t="e">
        <f>+SUMIF(#REF!,Q$138,#REF!)</f>
        <v>#REF!</v>
      </c>
      <c r="R142" s="8" t="e">
        <f>+SUMIF(#REF!,R$138,#REF!)</f>
        <v>#REF!</v>
      </c>
      <c r="S142" s="8" t="e">
        <f>+SUMIF(#REF!,S$138,#REF!)</f>
        <v>#REF!</v>
      </c>
      <c r="T142" s="8" t="e">
        <f>+SUMIF(#REF!,T$138,#REF!)</f>
        <v>#REF!</v>
      </c>
      <c r="U142" s="8" t="e">
        <f>+SUMIF(#REF!,U$138,#REF!)</f>
        <v>#REF!</v>
      </c>
      <c r="V142" s="8" t="e">
        <f>+SUMIF(#REF!,V$138,#REF!)</f>
        <v>#REF!</v>
      </c>
      <c r="W142" s="8"/>
      <c r="X142" s="8" t="e">
        <f>+SUMIF(#REF!,X$138,#REF!)</f>
        <v>#REF!</v>
      </c>
    </row>
    <row r="143" spans="1:24" ht="14.25" customHeight="1" x14ac:dyDescent="0.25">
      <c r="A143" s="8" t="s">
        <v>775</v>
      </c>
      <c r="B143" s="8" t="e">
        <f t="shared" ref="B143:V143" si="7">SUM(B139:B142)</f>
        <v>#REF!</v>
      </c>
      <c r="C143" s="35" t="e">
        <f t="shared" si="7"/>
        <v>#REF!</v>
      </c>
      <c r="D143" s="8" t="e">
        <f t="shared" si="7"/>
        <v>#REF!</v>
      </c>
      <c r="E143" s="35" t="e">
        <f t="shared" si="7"/>
        <v>#REF!</v>
      </c>
      <c r="F143" s="8" t="e">
        <f t="shared" si="7"/>
        <v>#REF!</v>
      </c>
      <c r="G143" s="8" t="e">
        <f t="shared" si="7"/>
        <v>#REF!</v>
      </c>
      <c r="H143" s="8" t="e">
        <f t="shared" si="7"/>
        <v>#REF!</v>
      </c>
      <c r="I143" s="8" t="e">
        <f t="shared" si="7"/>
        <v>#REF!</v>
      </c>
      <c r="J143" s="8" t="e">
        <f t="shared" si="7"/>
        <v>#REF!</v>
      </c>
      <c r="K143" s="35" t="e">
        <f t="shared" si="7"/>
        <v>#REF!</v>
      </c>
      <c r="L143" s="35" t="e">
        <f t="shared" si="7"/>
        <v>#REF!</v>
      </c>
      <c r="M143" s="8" t="e">
        <f t="shared" si="7"/>
        <v>#REF!</v>
      </c>
      <c r="N143" s="8" t="e">
        <f t="shared" si="7"/>
        <v>#REF!</v>
      </c>
      <c r="O143" s="8" t="e">
        <f t="shared" si="7"/>
        <v>#REF!</v>
      </c>
      <c r="P143" s="8" t="e">
        <f t="shared" si="7"/>
        <v>#REF!</v>
      </c>
      <c r="Q143" s="8" t="e">
        <f t="shared" si="7"/>
        <v>#REF!</v>
      </c>
      <c r="R143" s="8" t="e">
        <f t="shared" si="7"/>
        <v>#REF!</v>
      </c>
      <c r="S143" s="8" t="e">
        <f t="shared" si="7"/>
        <v>#REF!</v>
      </c>
      <c r="T143" s="8" t="e">
        <f t="shared" si="7"/>
        <v>#REF!</v>
      </c>
      <c r="U143" s="8" t="e">
        <f t="shared" si="7"/>
        <v>#REF!</v>
      </c>
      <c r="V143" s="8" t="e">
        <f t="shared" si="7"/>
        <v>#REF!</v>
      </c>
      <c r="W143" s="8"/>
      <c r="X143" s="8" t="e">
        <f>SUM(X139:X142)</f>
        <v>#REF!</v>
      </c>
    </row>
    <row r="144" spans="1:2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</sheetData>
  <sortState xmlns:xlrd2="http://schemas.microsoft.com/office/spreadsheetml/2017/richdata2" ref="A29:L43">
    <sortCondition ref="J29:J43"/>
    <sortCondition ref="C29:C43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Team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JACKJULIE WHITE</dc:creator>
  <cp:lastModifiedBy>Richard Unger</cp:lastModifiedBy>
  <dcterms:created xsi:type="dcterms:W3CDTF">2025-04-26T20:07:38Z</dcterms:created>
  <dcterms:modified xsi:type="dcterms:W3CDTF">2025-04-27T16:32:18Z</dcterms:modified>
</cp:coreProperties>
</file>