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runge\Documents\mywebsites\doptrack\documents\"/>
    </mc:Choice>
  </mc:AlternateContent>
  <xr:revisionPtr revIDLastSave="0" documentId="8_{4618E2A4-20ED-4E8B-AC67-7277AB5E05A1}" xr6:coauthVersionLast="47" xr6:coauthVersionMax="47" xr10:uidLastSave="{00000000-0000-0000-0000-000000000000}"/>
  <bookViews>
    <workbookView xWindow="-120" yWindow="-120" windowWidth="38640" windowHeight="15990" xr2:uid="{00000000-000D-0000-FFFF-FFFF00000000}"/>
  </bookViews>
  <sheets>
    <sheet name="Participants" sheetId="1" r:id="rId1"/>
    <sheet name="4X800r" sheetId="2" r:id="rId2"/>
    <sheet name="100m hurdles" sheetId="3" r:id="rId3"/>
    <sheet name="100- All" sheetId="4" r:id="rId4"/>
    <sheet name="1600mm - ALL" sheetId="5" r:id="rId5"/>
    <sheet name="400 - All" sheetId="6" r:id="rId6"/>
    <sheet name="4x100 - ALL" sheetId="7" r:id="rId7"/>
    <sheet name="800 - ALL" sheetId="8" r:id="rId8"/>
    <sheet name="200 - All" sheetId="9" r:id="rId9"/>
    <sheet name="3200-ALL" sheetId="11" r:id="rId10"/>
    <sheet name="4x400 - ALL" sheetId="12" r:id="rId11"/>
    <sheet name="TRIPLE JUMP" sheetId="13" r:id="rId12"/>
    <sheet name="SHOT PUT" sheetId="14" r:id="rId13"/>
    <sheet name="DISCUS" sheetId="15" r:id="rId14"/>
    <sheet name="Turbo Jav" sheetId="16" r:id="rId15"/>
    <sheet name="LONG JUMP" sheetId="17" r:id="rId16"/>
    <sheet name="Results" sheetId="18" r:id="rId17"/>
  </sheets>
  <definedNames>
    <definedName name="_xlnm._FilterDatabase" localSheetId="2" hidden="1">'100m hurdles'!$C$2:$L$30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N13" i="2"/>
  <c r="P13" i="2"/>
  <c r="R13" i="2"/>
  <c r="T13" i="2"/>
  <c r="V13" i="2"/>
  <c r="L139" i="17"/>
  <c r="L140" i="17" s="1"/>
  <c r="L141" i="17" s="1"/>
  <c r="L142" i="17" s="1"/>
  <c r="L143" i="17" s="1"/>
  <c r="L144" i="17" s="1"/>
  <c r="L145" i="17" s="1"/>
  <c r="L147" i="17" s="1"/>
  <c r="L148" i="17" s="1"/>
  <c r="L149" i="17" s="1"/>
  <c r="L150" i="17" s="1"/>
  <c r="L151" i="17" s="1"/>
  <c r="L152" i="17" s="1"/>
  <c r="L153" i="17" s="1"/>
  <c r="L154" i="17" s="1"/>
  <c r="L155" i="17" s="1"/>
  <c r="L156" i="17" s="1"/>
  <c r="L157" i="17" s="1"/>
  <c r="L160" i="17" s="1"/>
  <c r="L161" i="17" s="1"/>
  <c r="L162" i="17" s="1"/>
  <c r="L163" i="17" s="1"/>
  <c r="L164" i="17" s="1"/>
  <c r="L165" i="17" s="1"/>
  <c r="L166" i="17" s="1"/>
  <c r="L167" i="17" s="1"/>
  <c r="L168" i="17" s="1"/>
  <c r="L169" i="17" s="1"/>
  <c r="L170" i="17" s="1"/>
  <c r="L171" i="17" s="1"/>
  <c r="L172" i="17" s="1"/>
  <c r="L173" i="17" s="1"/>
  <c r="L174" i="17" s="1"/>
  <c r="L175" i="17" s="1"/>
  <c r="L105" i="17"/>
  <c r="L106" i="17" s="1"/>
  <c r="L109" i="17" s="1"/>
  <c r="L110" i="17" s="1"/>
  <c r="L111" i="17" s="1"/>
  <c r="L112" i="17" s="1"/>
  <c r="L113" i="17" s="1"/>
  <c r="L114" i="17" s="1"/>
  <c r="L115" i="17" s="1"/>
  <c r="L116" i="17" s="1"/>
  <c r="L117" i="17" s="1"/>
  <c r="L118" i="17" s="1"/>
  <c r="L119" i="17" s="1"/>
  <c r="L120" i="17" s="1"/>
  <c r="L121" i="17" s="1"/>
  <c r="L122" i="17" s="1"/>
  <c r="L123" i="17" s="1"/>
  <c r="L124" i="17" s="1"/>
  <c r="L125" i="17" s="1"/>
  <c r="L126" i="17" s="1"/>
  <c r="L127" i="17" s="1"/>
  <c r="L128" i="17" s="1"/>
  <c r="L129" i="17" s="1"/>
  <c r="L130" i="17" s="1"/>
  <c r="L131" i="17" s="1"/>
  <c r="L132" i="17" s="1"/>
  <c r="L133" i="17" s="1"/>
  <c r="L134" i="17" s="1"/>
  <c r="L135" i="17" s="1"/>
  <c r="L136" i="17" s="1"/>
  <c r="L39" i="17"/>
  <c r="L40" i="17" s="1"/>
  <c r="L41" i="17" s="1"/>
  <c r="L44" i="17" s="1"/>
  <c r="L45" i="17" s="1"/>
  <c r="L48" i="17" s="1"/>
  <c r="L49" i="17" s="1"/>
  <c r="L50" i="17" s="1"/>
  <c r="L51" i="17" s="1"/>
  <c r="L52" i="17" s="1"/>
  <c r="L53" i="17" s="1"/>
  <c r="L54" i="17" s="1"/>
  <c r="L55" i="17" s="1"/>
  <c r="L56" i="17" s="1"/>
  <c r="L57" i="17" s="1"/>
  <c r="L58" i="17" s="1"/>
  <c r="L59" i="17" s="1"/>
  <c r="L60" i="17" s="1"/>
  <c r="L61" i="17" s="1"/>
  <c r="L62" i="17" s="1"/>
  <c r="L63" i="17" s="1"/>
  <c r="L64" i="17" s="1"/>
  <c r="L65" i="17" s="1"/>
  <c r="L66" i="17" s="1"/>
  <c r="L67" i="17" s="1"/>
  <c r="L68" i="17" s="1"/>
  <c r="L69" i="17" s="1"/>
  <c r="L70" i="17" s="1"/>
  <c r="L71" i="17" s="1"/>
  <c r="L72" i="17" s="1"/>
  <c r="L73" i="17" s="1"/>
  <c r="L74" i="17" s="1"/>
  <c r="L75" i="17" s="1"/>
  <c r="L76" i="17" s="1"/>
  <c r="L77" i="17" s="1"/>
  <c r="L78" i="17" s="1"/>
  <c r="L79" i="17" s="1"/>
  <c r="L80" i="17" s="1"/>
  <c r="L81" i="17" s="1"/>
  <c r="L82" i="17" s="1"/>
  <c r="L83" i="17" s="1"/>
  <c r="L84" i="17" s="1"/>
  <c r="L85" i="17" s="1"/>
  <c r="L86" i="17" s="1"/>
  <c r="L87" i="17" s="1"/>
  <c r="L88" i="17" s="1"/>
  <c r="L89" i="17" s="1"/>
  <c r="L90" i="17" s="1"/>
  <c r="L91" i="17" s="1"/>
  <c r="L92" i="17" s="1"/>
  <c r="L93" i="17" s="1"/>
  <c r="L94" i="17" s="1"/>
  <c r="L95" i="17" s="1"/>
  <c r="L96" i="17" s="1"/>
  <c r="L97" i="17" s="1"/>
  <c r="L98" i="17" s="1"/>
  <c r="L99" i="17" s="1"/>
  <c r="L100" i="17" s="1"/>
  <c r="L101" i="17" s="1"/>
  <c r="L102" i="17" s="1"/>
  <c r="L5" i="17"/>
  <c r="L6" i="17" s="1"/>
  <c r="L7" i="17" s="1"/>
  <c r="L8" i="17" s="1"/>
  <c r="L9" i="17" s="1"/>
  <c r="L12" i="17" s="1"/>
  <c r="L13" i="17" s="1"/>
  <c r="L14" i="17" s="1"/>
  <c r="L15" i="17" s="1"/>
  <c r="L16" i="17" s="1"/>
  <c r="L17" i="17" s="1"/>
  <c r="L18" i="17" s="1"/>
  <c r="L19" i="17" s="1"/>
  <c r="L20" i="17" s="1"/>
  <c r="L21" i="17" s="1"/>
  <c r="L22" i="17" s="1"/>
  <c r="L23" i="17" s="1"/>
  <c r="L24" i="17" s="1"/>
  <c r="L25" i="17" s="1"/>
  <c r="L26" i="17" s="1"/>
  <c r="L27" i="17" s="1"/>
  <c r="L28" i="17" s="1"/>
  <c r="L29" i="17" s="1"/>
  <c r="L30" i="17" s="1"/>
  <c r="L31" i="17" s="1"/>
  <c r="L32" i="17" s="1"/>
  <c r="L33" i="17" s="1"/>
  <c r="L34" i="17" s="1"/>
  <c r="L35" i="17" s="1"/>
  <c r="L36" i="17" s="1"/>
  <c r="L81" i="16"/>
  <c r="L82" i="16" s="1"/>
  <c r="L83" i="16" s="1"/>
  <c r="L84" i="16" s="1"/>
  <c r="L85" i="16" s="1"/>
  <c r="L86" i="16" s="1"/>
  <c r="L87" i="16" s="1"/>
  <c r="L88" i="16" s="1"/>
  <c r="L89" i="16" s="1"/>
  <c r="L90" i="16" s="1"/>
  <c r="L91" i="16" s="1"/>
  <c r="L92" i="16" s="1"/>
  <c r="L93" i="16" s="1"/>
  <c r="L94" i="16" s="1"/>
  <c r="L95" i="16" s="1"/>
  <c r="L96" i="16" s="1"/>
  <c r="L97" i="16" s="1"/>
  <c r="L98" i="16" s="1"/>
  <c r="L99" i="16" s="1"/>
  <c r="L100" i="16" s="1"/>
  <c r="L58" i="16"/>
  <c r="L59" i="16" s="1"/>
  <c r="L60" i="16" s="1"/>
  <c r="L61" i="16" s="1"/>
  <c r="L62" i="16" s="1"/>
  <c r="L63" i="16" s="1"/>
  <c r="L64" i="16" s="1"/>
  <c r="L65" i="16" s="1"/>
  <c r="L66" i="16" s="1"/>
  <c r="L67" i="16" s="1"/>
  <c r="L68" i="16" s="1"/>
  <c r="L69" i="16" s="1"/>
  <c r="L70" i="16" s="1"/>
  <c r="L71" i="16" s="1"/>
  <c r="L72" i="16" s="1"/>
  <c r="L73" i="16" s="1"/>
  <c r="L74" i="16" s="1"/>
  <c r="L75" i="16" s="1"/>
  <c r="L76" i="16" s="1"/>
  <c r="L77" i="16" s="1"/>
  <c r="L78" i="16" s="1"/>
  <c r="L30" i="16"/>
  <c r="L31" i="16" s="1"/>
  <c r="L32" i="16" s="1"/>
  <c r="L33" i="16" s="1"/>
  <c r="L34" i="16" s="1"/>
  <c r="L35" i="16" s="1"/>
  <c r="L36" i="16" s="1"/>
  <c r="L37" i="16" s="1"/>
  <c r="L38" i="16" s="1"/>
  <c r="L39" i="16" s="1"/>
  <c r="L40" i="16" s="1"/>
  <c r="L41" i="16" s="1"/>
  <c r="L42" i="16" s="1"/>
  <c r="L43" i="16" s="1"/>
  <c r="L44" i="16" s="1"/>
  <c r="L45" i="16" s="1"/>
  <c r="L46" i="16" s="1"/>
  <c r="L47" i="16" s="1"/>
  <c r="L48" i="16" s="1"/>
  <c r="L49" i="16" s="1"/>
  <c r="L50" i="16" s="1"/>
  <c r="L51" i="16" s="1"/>
  <c r="L52" i="16" s="1"/>
  <c r="L53" i="16" s="1"/>
  <c r="L54" i="16" s="1"/>
  <c r="L55" i="16" s="1"/>
  <c r="L4" i="16"/>
  <c r="L5" i="16" s="1"/>
  <c r="L6" i="16" s="1"/>
  <c r="L7" i="16" s="1"/>
  <c r="L8" i="16" s="1"/>
  <c r="L9" i="16" s="1"/>
  <c r="L10" i="16" s="1"/>
  <c r="L11" i="16" s="1"/>
  <c r="L12" i="16" s="1"/>
  <c r="L13" i="16" s="1"/>
  <c r="L14" i="16" s="1"/>
  <c r="L15" i="16" s="1"/>
  <c r="L16" i="16" s="1"/>
  <c r="L17" i="16" s="1"/>
  <c r="L18" i="16" s="1"/>
  <c r="L19" i="16" s="1"/>
  <c r="L20" i="16" s="1"/>
  <c r="L21" i="16" s="1"/>
  <c r="L22" i="16" s="1"/>
  <c r="L23" i="16" s="1"/>
  <c r="L24" i="16" s="1"/>
  <c r="L25" i="16" s="1"/>
  <c r="L26" i="16" s="1"/>
  <c r="L27" i="16" s="1"/>
  <c r="K12" i="16"/>
  <c r="J12" i="16"/>
  <c r="I12" i="16"/>
  <c r="H12" i="16"/>
  <c r="G12" i="16"/>
  <c r="K17" i="13"/>
  <c r="J17" i="13"/>
  <c r="I17" i="13"/>
  <c r="H17" i="13"/>
  <c r="G17" i="13"/>
  <c r="K16" i="13"/>
  <c r="J16" i="13"/>
  <c r="I16" i="13"/>
  <c r="H16" i="13"/>
  <c r="G16" i="13"/>
  <c r="K15" i="13"/>
  <c r="J15" i="13"/>
  <c r="I15" i="13"/>
  <c r="H15" i="13"/>
  <c r="G15" i="13"/>
  <c r="K14" i="13"/>
  <c r="J14" i="13"/>
  <c r="I14" i="13"/>
  <c r="H14" i="13"/>
  <c r="G14" i="13"/>
  <c r="K13" i="13"/>
  <c r="J13" i="13"/>
  <c r="I13" i="13"/>
  <c r="H13" i="13"/>
  <c r="G13" i="13"/>
  <c r="K12" i="13"/>
  <c r="J12" i="13"/>
  <c r="I12" i="13"/>
  <c r="H12" i="13"/>
  <c r="G12" i="13"/>
  <c r="K10" i="13"/>
  <c r="J10" i="13"/>
  <c r="I10" i="13"/>
  <c r="H10" i="13"/>
  <c r="G10" i="13"/>
  <c r="K9" i="13"/>
  <c r="J9" i="13"/>
  <c r="I9" i="13"/>
  <c r="H9" i="13"/>
  <c r="G9" i="13"/>
  <c r="K8" i="13"/>
  <c r="J8" i="13"/>
  <c r="I8" i="13"/>
  <c r="H8" i="13"/>
  <c r="G8" i="13"/>
  <c r="K7" i="13"/>
  <c r="J7" i="13"/>
  <c r="I7" i="13"/>
  <c r="H7" i="13"/>
  <c r="G7" i="13"/>
  <c r="K6" i="13"/>
  <c r="J6" i="13"/>
  <c r="I6" i="13"/>
  <c r="H6" i="13"/>
  <c r="G6" i="13"/>
  <c r="K5" i="13"/>
  <c r="J5" i="13"/>
  <c r="I5" i="13"/>
  <c r="H5" i="13"/>
  <c r="G5" i="13"/>
  <c r="K4" i="13"/>
  <c r="J4" i="13"/>
  <c r="I4" i="13"/>
  <c r="H4" i="13"/>
  <c r="G4" i="13"/>
  <c r="K3" i="13"/>
  <c r="J3" i="13"/>
  <c r="I3" i="13"/>
  <c r="H3" i="13"/>
  <c r="G3" i="13"/>
  <c r="L23" i="15"/>
  <c r="L24" i="15" s="1"/>
  <c r="L25" i="15" s="1"/>
  <c r="L28" i="15"/>
  <c r="L29" i="15" s="1"/>
  <c r="L30" i="15" s="1"/>
  <c r="L32" i="15" s="1"/>
  <c r="L33" i="15" s="1"/>
  <c r="L34" i="15" s="1"/>
  <c r="L35" i="15" s="1"/>
  <c r="L36" i="15" s="1"/>
  <c r="L37" i="15" s="1"/>
  <c r="L38" i="15" s="1"/>
  <c r="L15" i="15"/>
  <c r="L16" i="15" s="1"/>
  <c r="L17" i="15" s="1"/>
  <c r="L18" i="15" s="1"/>
  <c r="L19" i="15" s="1"/>
  <c r="L20" i="15" s="1"/>
  <c r="L21" i="15" s="1"/>
  <c r="L22" i="15" s="1"/>
  <c r="K105" i="9"/>
  <c r="K106" i="9" s="1"/>
  <c r="K107" i="9" s="1"/>
  <c r="K108" i="9" s="1"/>
  <c r="K109" i="9" s="1"/>
  <c r="K110" i="9" s="1"/>
  <c r="K111" i="9" s="1"/>
  <c r="K112" i="9" s="1"/>
  <c r="K113" i="9" s="1"/>
  <c r="K114" i="9" s="1"/>
  <c r="K115" i="9" s="1"/>
  <c r="K116" i="9" s="1"/>
  <c r="K117" i="9" s="1"/>
  <c r="K118" i="9" s="1"/>
  <c r="K119" i="9" s="1"/>
  <c r="K120" i="9" s="1"/>
  <c r="K121" i="9" s="1"/>
  <c r="K122" i="9" s="1"/>
  <c r="K123" i="9" s="1"/>
  <c r="K124" i="9" s="1"/>
  <c r="K125" i="9" s="1"/>
  <c r="K126" i="9" s="1"/>
  <c r="K127" i="9" s="1"/>
  <c r="K128" i="9" s="1"/>
  <c r="K129" i="9" s="1"/>
  <c r="K130" i="9" s="1"/>
  <c r="K132" i="9" s="1"/>
  <c r="K133" i="9" s="1"/>
  <c r="K134" i="9" s="1"/>
  <c r="K135" i="9" s="1"/>
  <c r="K136" i="9" s="1"/>
  <c r="K81" i="9"/>
  <c r="K82" i="9" s="1"/>
  <c r="K83" i="9" s="1"/>
  <c r="K84" i="9" s="1"/>
  <c r="K85" i="9" s="1"/>
  <c r="K86" i="9" s="1"/>
  <c r="K87" i="9" s="1"/>
  <c r="K88" i="9" s="1"/>
  <c r="K89" i="9" s="1"/>
  <c r="K90" i="9" s="1"/>
  <c r="K91" i="9" s="1"/>
  <c r="K92" i="9" s="1"/>
  <c r="K93" i="9" s="1"/>
  <c r="K94" i="9" s="1"/>
  <c r="K95" i="9" s="1"/>
  <c r="K96" i="9" s="1"/>
  <c r="K97" i="9" s="1"/>
  <c r="K98" i="9" s="1"/>
  <c r="K99" i="9" s="1"/>
  <c r="K100" i="9" s="1"/>
  <c r="K131" i="9" s="1"/>
  <c r="K3" i="9"/>
  <c r="K4" i="9" s="1"/>
  <c r="K5" i="9" s="1"/>
  <c r="K6" i="9" s="1"/>
  <c r="K7" i="9" s="1"/>
  <c r="K8" i="9" s="1"/>
  <c r="K9" i="9" s="1"/>
  <c r="K10" i="9" s="1"/>
  <c r="K11" i="9" s="1"/>
  <c r="K12" i="9" s="1"/>
  <c r="K13" i="9" s="1"/>
  <c r="K14" i="9" s="1"/>
  <c r="K15" i="9" s="1"/>
  <c r="K16" i="9" s="1"/>
  <c r="K17" i="9" s="1"/>
  <c r="K18" i="9" s="1"/>
  <c r="K19" i="9" s="1"/>
  <c r="K20" i="9" s="1"/>
  <c r="K21" i="9" s="1"/>
  <c r="K22" i="9" s="1"/>
  <c r="K23" i="9" s="1"/>
  <c r="K24" i="9" s="1"/>
  <c r="K25" i="9" s="1"/>
  <c r="K26" i="9" s="1"/>
  <c r="K27" i="9" s="1"/>
  <c r="K28" i="9" s="1"/>
  <c r="K29" i="9" s="1"/>
  <c r="K30" i="9" s="1"/>
  <c r="K34" i="8"/>
  <c r="K35" i="8" s="1"/>
  <c r="K36" i="8" s="1"/>
  <c r="K37" i="8" s="1"/>
  <c r="K38" i="8" s="1"/>
  <c r="K39" i="8" s="1"/>
  <c r="K40" i="8" s="1"/>
  <c r="K41" i="8" s="1"/>
  <c r="K42" i="8" s="1"/>
  <c r="K43" i="8" s="1"/>
  <c r="K44" i="8" s="1"/>
  <c r="K45" i="8" s="1"/>
  <c r="K12" i="8"/>
  <c r="K13" i="8" s="1"/>
  <c r="K14" i="8" s="1"/>
  <c r="K15" i="8" s="1"/>
  <c r="K16" i="8" s="1"/>
  <c r="K17" i="8" s="1"/>
  <c r="K18" i="8" s="1"/>
  <c r="K19" i="8" s="1"/>
  <c r="K20" i="8" s="1"/>
  <c r="K21" i="8" s="1"/>
  <c r="K61" i="6"/>
  <c r="K62" i="6" s="1"/>
  <c r="K63" i="6" s="1"/>
  <c r="K64" i="6" s="1"/>
  <c r="K65" i="6" s="1"/>
  <c r="K66" i="6" s="1"/>
  <c r="K67" i="6" s="1"/>
  <c r="K68" i="6" s="1"/>
  <c r="K69" i="6" s="1"/>
  <c r="K70" i="6" s="1"/>
  <c r="K71" i="6" s="1"/>
  <c r="K72" i="6" s="1"/>
  <c r="K73" i="6" s="1"/>
  <c r="K74" i="6" s="1"/>
  <c r="K75" i="6" s="1"/>
  <c r="K76" i="6" s="1"/>
  <c r="K77" i="6" s="1"/>
  <c r="K42" i="6"/>
  <c r="K43" i="6" s="1"/>
  <c r="K44" i="6" s="1"/>
  <c r="K45" i="6" s="1"/>
  <c r="K46" i="6" s="1"/>
  <c r="K47" i="6" s="1"/>
  <c r="K48" i="6" s="1"/>
  <c r="K49" i="6" s="1"/>
  <c r="K50" i="6" s="1"/>
  <c r="K51" i="6" s="1"/>
  <c r="K52" i="6" s="1"/>
  <c r="K53" i="6" s="1"/>
  <c r="K54" i="6" s="1"/>
  <c r="K55" i="6" s="1"/>
  <c r="K56" i="6" s="1"/>
  <c r="K57" i="6" s="1"/>
  <c r="K58" i="6" s="1"/>
  <c r="K20" i="6"/>
  <c r="K21" i="6" s="1"/>
  <c r="K31" i="6" s="1"/>
  <c r="K23" i="6" s="1"/>
  <c r="K24" i="6" s="1"/>
  <c r="K25" i="6" s="1"/>
  <c r="K26" i="6" s="1"/>
  <c r="K27" i="6" s="1"/>
  <c r="K28" i="6" s="1"/>
  <c r="K29" i="6" s="1"/>
  <c r="K30" i="6" s="1"/>
  <c r="K22" i="6" s="1"/>
  <c r="K32" i="6" s="1"/>
  <c r="K33" i="6" s="1"/>
  <c r="K34" i="6" s="1"/>
  <c r="K35" i="6" s="1"/>
  <c r="K36" i="6" s="1"/>
  <c r="K37" i="6" s="1"/>
  <c r="K38" i="6" s="1"/>
  <c r="K39" i="6" s="1"/>
  <c r="K3" i="6"/>
  <c r="K4" i="6" s="1"/>
  <c r="K5" i="6" s="1"/>
  <c r="K6" i="6" s="1"/>
  <c r="K7" i="6" s="1"/>
  <c r="K8" i="6" s="1"/>
  <c r="K9" i="6" s="1"/>
  <c r="K10" i="6" s="1"/>
  <c r="K11" i="6" s="1"/>
  <c r="K12" i="6" s="1"/>
  <c r="K13" i="6" s="1"/>
  <c r="K14" i="6" s="1"/>
  <c r="K15" i="6" s="1"/>
  <c r="K16" i="6" s="1"/>
  <c r="K20" i="5"/>
  <c r="K21" i="5" s="1"/>
  <c r="K22" i="5" s="1"/>
  <c r="K23" i="5" s="1"/>
  <c r="K24" i="5" s="1"/>
  <c r="K25" i="5" s="1"/>
  <c r="K26" i="5" s="1"/>
  <c r="K27" i="5" s="1"/>
  <c r="K28" i="5" s="1"/>
  <c r="K29" i="5" s="1"/>
  <c r="K19" i="5"/>
  <c r="K3" i="5"/>
  <c r="K4" i="5" s="1"/>
  <c r="K5" i="5" s="1"/>
  <c r="K6" i="5" s="1"/>
  <c r="K114" i="4"/>
  <c r="K115" i="4" s="1"/>
  <c r="K116" i="4" s="1"/>
  <c r="K117" i="4" s="1"/>
  <c r="K118" i="4" s="1"/>
  <c r="K119" i="4" s="1"/>
  <c r="K120" i="4" s="1"/>
  <c r="K121" i="4" s="1"/>
  <c r="K122" i="4" s="1"/>
  <c r="K123" i="4" s="1"/>
  <c r="K124" i="4" s="1"/>
  <c r="K125" i="4" s="1"/>
  <c r="K126" i="4" s="1"/>
  <c r="K127" i="4" s="1"/>
  <c r="K128" i="4" s="1"/>
  <c r="K129" i="4" s="1"/>
  <c r="K130" i="4" s="1"/>
  <c r="K131" i="4" s="1"/>
  <c r="K132" i="4" s="1"/>
  <c r="K133" i="4" s="1"/>
  <c r="K134" i="4" s="1"/>
  <c r="K135" i="4" s="1"/>
  <c r="K136" i="4" s="1"/>
  <c r="K137" i="4" s="1"/>
  <c r="K138" i="4" s="1"/>
  <c r="K139" i="4" s="1"/>
  <c r="K140" i="4" s="1"/>
  <c r="K141" i="4" s="1"/>
  <c r="K142" i="4" s="1"/>
  <c r="K143" i="4" s="1"/>
  <c r="K144" i="4" s="1"/>
  <c r="K145" i="4" s="1"/>
  <c r="K146" i="4" s="1"/>
  <c r="K147" i="4" s="1"/>
  <c r="K150" i="4" s="1"/>
  <c r="K151" i="4" s="1"/>
  <c r="K152" i="4" s="1"/>
  <c r="K153" i="4" s="1"/>
  <c r="K154" i="4" s="1"/>
  <c r="K155" i="4" s="1"/>
  <c r="K156" i="4" s="1"/>
  <c r="K157" i="4" s="1"/>
  <c r="K83" i="4"/>
  <c r="K84" i="4" s="1"/>
  <c r="K85" i="4" s="1"/>
  <c r="K86" i="4" s="1"/>
  <c r="K87" i="4" s="1"/>
  <c r="K88" i="4" s="1"/>
  <c r="K89" i="4" s="1"/>
  <c r="K90" i="4" s="1"/>
  <c r="K91" i="4" s="1"/>
  <c r="K92" i="4" s="1"/>
  <c r="K93" i="4" s="1"/>
  <c r="K94" i="4" s="1"/>
  <c r="K95" i="4" s="1"/>
  <c r="K96" i="4" s="1"/>
  <c r="K97" i="4" s="1"/>
  <c r="K98" i="4" s="1"/>
  <c r="K99" i="4" s="1"/>
  <c r="K100" i="4" s="1"/>
  <c r="K101" i="4" s="1"/>
  <c r="K102" i="4" s="1"/>
  <c r="K103" i="4" s="1"/>
  <c r="K104" i="4" s="1"/>
  <c r="K105" i="4" s="1"/>
  <c r="K106" i="4" s="1"/>
  <c r="K107" i="4" s="1"/>
  <c r="K108" i="4" s="1"/>
  <c r="K109" i="4" s="1"/>
  <c r="K148" i="4" s="1"/>
  <c r="K149" i="4" s="1"/>
  <c r="K29" i="4"/>
  <c r="K30" i="4" s="1"/>
  <c r="K31" i="4" s="1"/>
  <c r="K32" i="4" s="1"/>
  <c r="K33" i="4" s="1"/>
  <c r="K34" i="4" s="1"/>
  <c r="K35" i="4" s="1"/>
  <c r="K36" i="4" s="1"/>
  <c r="K37" i="4" s="1"/>
  <c r="K38" i="4" s="1"/>
  <c r="K39" i="4" s="1"/>
  <c r="K40" i="4" s="1"/>
  <c r="K41" i="4" s="1"/>
  <c r="K42" i="4" s="1"/>
  <c r="K43" i="4" s="1"/>
  <c r="K44" i="4" s="1"/>
  <c r="K45" i="4" s="1"/>
  <c r="K46" i="4" s="1"/>
  <c r="K47" i="4" s="1"/>
  <c r="K48" i="4" s="1"/>
  <c r="K49" i="4" s="1"/>
  <c r="K50" i="4" s="1"/>
  <c r="K51" i="4" s="1"/>
  <c r="K52" i="4" s="1"/>
  <c r="K53" i="4" s="1"/>
  <c r="K54" i="4" s="1"/>
  <c r="K55" i="4" s="1"/>
  <c r="K56" i="4" s="1"/>
  <c r="K57" i="4" s="1"/>
  <c r="K58" i="4" s="1"/>
  <c r="K59" i="4" s="1"/>
  <c r="K60" i="4" s="1"/>
  <c r="K61" i="4" s="1"/>
  <c r="K62" i="4" s="1"/>
  <c r="K63" i="4" s="1"/>
  <c r="K64" i="4" s="1"/>
  <c r="K65" i="4" s="1"/>
  <c r="K66" i="4" s="1"/>
  <c r="K67" i="4" s="1"/>
  <c r="K68" i="4" s="1"/>
  <c r="K69" i="4" s="1"/>
  <c r="K70" i="4" s="1"/>
  <c r="K71" i="4" s="1"/>
  <c r="K72" i="4" s="1"/>
  <c r="K73" i="4" s="1"/>
  <c r="K74" i="4" s="1"/>
  <c r="K75" i="4" s="1"/>
  <c r="K76" i="4" s="1"/>
  <c r="K77" i="4" s="1"/>
  <c r="K78" i="4" s="1"/>
  <c r="K79" i="4" s="1"/>
  <c r="K80" i="4" s="1"/>
  <c r="K3" i="4"/>
  <c r="K15" i="3"/>
  <c r="K16" i="3" s="1"/>
  <c r="K17" i="3" s="1"/>
  <c r="K18" i="3" s="1"/>
  <c r="K19" i="3" s="1"/>
  <c r="K20" i="3" s="1"/>
  <c r="K21" i="3" s="1"/>
  <c r="K22" i="3" s="1"/>
  <c r="K23" i="3" s="1"/>
  <c r="K24" i="3" s="1"/>
  <c r="K25" i="3" s="1"/>
  <c r="K26" i="3" s="1"/>
  <c r="K27" i="3" s="1"/>
  <c r="K28" i="3" s="1"/>
  <c r="K29" i="3" s="1"/>
  <c r="K30" i="3" s="1"/>
  <c r="K5" i="3"/>
  <c r="K6" i="3" s="1"/>
  <c r="K7" i="3" s="1"/>
  <c r="K8" i="3" s="1"/>
  <c r="K9" i="3" s="1"/>
  <c r="K10" i="3" s="1"/>
  <c r="K11" i="3" s="1"/>
  <c r="K12" i="3" s="1"/>
  <c r="J26" i="3"/>
  <c r="I26" i="3"/>
  <c r="H26" i="3"/>
  <c r="G26" i="3"/>
  <c r="F26" i="3"/>
  <c r="J25" i="3"/>
  <c r="I25" i="3"/>
  <c r="H25" i="3"/>
  <c r="G25" i="3"/>
  <c r="F25" i="3"/>
  <c r="J23" i="3"/>
  <c r="I23" i="3"/>
  <c r="H23" i="3"/>
  <c r="G23" i="3"/>
  <c r="F23" i="3"/>
  <c r="J27" i="3"/>
  <c r="I27" i="3"/>
  <c r="H27" i="3"/>
  <c r="G27" i="3"/>
  <c r="F27" i="3"/>
  <c r="J29" i="3"/>
  <c r="I29" i="3"/>
  <c r="H29" i="3"/>
  <c r="G29" i="3"/>
  <c r="F29" i="3"/>
  <c r="J17" i="3"/>
  <c r="I17" i="3"/>
  <c r="H17" i="3"/>
  <c r="G17" i="3"/>
  <c r="F17" i="3"/>
  <c r="J24" i="3"/>
  <c r="I24" i="3"/>
  <c r="H24" i="3"/>
  <c r="G24" i="3"/>
  <c r="F24" i="3"/>
  <c r="K174" i="17"/>
  <c r="J174" i="17"/>
  <c r="I174" i="17"/>
  <c r="H174" i="17"/>
  <c r="G174" i="17"/>
  <c r="K153" i="17"/>
  <c r="J153" i="17"/>
  <c r="I153" i="17"/>
  <c r="H153" i="17"/>
  <c r="G153" i="17"/>
  <c r="K155" i="17"/>
  <c r="J155" i="17"/>
  <c r="I155" i="17"/>
  <c r="H155" i="17"/>
  <c r="G155" i="17"/>
  <c r="K157" i="17"/>
  <c r="J157" i="17"/>
  <c r="I157" i="17"/>
  <c r="H157" i="17"/>
  <c r="G157" i="17"/>
  <c r="K175" i="17"/>
  <c r="J175" i="17"/>
  <c r="I175" i="17"/>
  <c r="H175" i="17"/>
  <c r="G175" i="17"/>
  <c r="K3" i="17"/>
  <c r="J3" i="17"/>
  <c r="I3" i="17"/>
  <c r="H3" i="17"/>
  <c r="G3" i="17"/>
  <c r="K66" i="17"/>
  <c r="J66" i="17"/>
  <c r="I66" i="17"/>
  <c r="H66" i="17"/>
  <c r="G66" i="17"/>
  <c r="K40" i="17"/>
  <c r="J40" i="17"/>
  <c r="I40" i="17"/>
  <c r="H40" i="17"/>
  <c r="G40" i="17"/>
  <c r="K126" i="17"/>
  <c r="J126" i="17"/>
  <c r="I126" i="17"/>
  <c r="H126" i="17"/>
  <c r="G126" i="17"/>
  <c r="K110" i="17"/>
  <c r="J110" i="17"/>
  <c r="I110" i="17"/>
  <c r="H110" i="17"/>
  <c r="G110" i="17"/>
  <c r="K141" i="17"/>
  <c r="J141" i="17"/>
  <c r="I141" i="17"/>
  <c r="H141" i="17"/>
  <c r="G141" i="17"/>
  <c r="K162" i="17"/>
  <c r="J162" i="17"/>
  <c r="I162" i="17"/>
  <c r="H162" i="17"/>
  <c r="G162" i="17"/>
  <c r="K164" i="17"/>
  <c r="J164" i="17"/>
  <c r="I164" i="17"/>
  <c r="H164" i="17"/>
  <c r="G164" i="17"/>
  <c r="K52" i="17"/>
  <c r="J52" i="17"/>
  <c r="I52" i="17"/>
  <c r="H52" i="17"/>
  <c r="G52" i="17"/>
  <c r="K143" i="17"/>
  <c r="J143" i="17"/>
  <c r="I143" i="17"/>
  <c r="H143" i="17"/>
  <c r="G143" i="17"/>
  <c r="K159" i="17"/>
  <c r="J159" i="17"/>
  <c r="I159" i="17"/>
  <c r="H159" i="17"/>
  <c r="G159" i="17"/>
  <c r="K129" i="17"/>
  <c r="J129" i="17"/>
  <c r="I129" i="17"/>
  <c r="H129" i="17"/>
  <c r="G129" i="17"/>
  <c r="K167" i="17"/>
  <c r="J167" i="17"/>
  <c r="I167" i="17"/>
  <c r="H167" i="17"/>
  <c r="G167" i="17"/>
  <c r="K118" i="17"/>
  <c r="J118" i="17"/>
  <c r="I118" i="17"/>
  <c r="H118" i="17"/>
  <c r="G118" i="17"/>
  <c r="K148" i="17"/>
  <c r="J148" i="17"/>
  <c r="I148" i="17"/>
  <c r="H148" i="17"/>
  <c r="G148" i="17"/>
  <c r="K171" i="17"/>
  <c r="J171" i="17"/>
  <c r="I171" i="17"/>
  <c r="H171" i="17"/>
  <c r="G171" i="17"/>
  <c r="K39" i="17"/>
  <c r="J39" i="17"/>
  <c r="I39" i="17"/>
  <c r="H39" i="17"/>
  <c r="G39" i="17"/>
  <c r="K62" i="17"/>
  <c r="J62" i="17"/>
  <c r="I62" i="17"/>
  <c r="H62" i="17"/>
  <c r="G62" i="17"/>
  <c r="K18" i="17"/>
  <c r="J18" i="17"/>
  <c r="I18" i="17"/>
  <c r="H18" i="17"/>
  <c r="G18" i="17"/>
  <c r="K79" i="17"/>
  <c r="J79" i="17"/>
  <c r="I79" i="17"/>
  <c r="H79" i="17"/>
  <c r="G79" i="17"/>
  <c r="K61" i="17"/>
  <c r="J61" i="17"/>
  <c r="I61" i="17"/>
  <c r="H61" i="17"/>
  <c r="G61" i="17"/>
  <c r="K50" i="17"/>
  <c r="J50" i="17"/>
  <c r="I50" i="17"/>
  <c r="H50" i="17"/>
  <c r="G50" i="17"/>
  <c r="K54" i="17"/>
  <c r="J54" i="17"/>
  <c r="I54" i="17"/>
  <c r="H54" i="17"/>
  <c r="G54" i="17"/>
  <c r="K46" i="17"/>
  <c r="J46" i="17"/>
  <c r="I46" i="17"/>
  <c r="H46" i="17"/>
  <c r="G46" i="17"/>
  <c r="K125" i="17"/>
  <c r="J125" i="17"/>
  <c r="I125" i="17"/>
  <c r="H125" i="17"/>
  <c r="G125" i="17"/>
  <c r="K150" i="17"/>
  <c r="J150" i="17"/>
  <c r="I150" i="17"/>
  <c r="H150" i="17"/>
  <c r="G150" i="17"/>
  <c r="K108" i="17"/>
  <c r="J108" i="17"/>
  <c r="I108" i="17"/>
  <c r="H108" i="17"/>
  <c r="G108" i="17"/>
  <c r="K133" i="17"/>
  <c r="J133" i="17"/>
  <c r="I133" i="17"/>
  <c r="H133" i="17"/>
  <c r="G133" i="17"/>
  <c r="K111" i="17"/>
  <c r="J111" i="17"/>
  <c r="I111" i="17"/>
  <c r="H111" i="17"/>
  <c r="G111" i="17"/>
  <c r="K135" i="17"/>
  <c r="J135" i="17"/>
  <c r="I135" i="17"/>
  <c r="H135" i="17"/>
  <c r="G135" i="17"/>
  <c r="K113" i="17"/>
  <c r="J113" i="17"/>
  <c r="I113" i="17"/>
  <c r="H113" i="17"/>
  <c r="G113" i="17"/>
  <c r="K140" i="17"/>
  <c r="J140" i="17"/>
  <c r="I140" i="17"/>
  <c r="H140" i="17"/>
  <c r="G140" i="17"/>
  <c r="K105" i="17"/>
  <c r="J105" i="17"/>
  <c r="I105" i="17"/>
  <c r="H105" i="17"/>
  <c r="G105" i="17"/>
  <c r="K151" i="17"/>
  <c r="J151" i="17"/>
  <c r="I151" i="17"/>
  <c r="H151" i="17"/>
  <c r="G151" i="17"/>
  <c r="K146" i="17"/>
  <c r="J146" i="17"/>
  <c r="I146" i="17"/>
  <c r="H146" i="17"/>
  <c r="G146" i="17"/>
  <c r="K173" i="17"/>
  <c r="J173" i="17"/>
  <c r="I173" i="17"/>
  <c r="H173" i="17"/>
  <c r="G173" i="17"/>
  <c r="K169" i="17"/>
  <c r="J169" i="17"/>
  <c r="I169" i="17"/>
  <c r="H169" i="17"/>
  <c r="G169" i="17"/>
  <c r="K168" i="17"/>
  <c r="J168" i="17"/>
  <c r="I168" i="17"/>
  <c r="H168" i="17"/>
  <c r="G168" i="17"/>
  <c r="K109" i="17"/>
  <c r="J109" i="17"/>
  <c r="I109" i="17"/>
  <c r="H109" i="17"/>
  <c r="G109" i="17"/>
  <c r="K119" i="17"/>
  <c r="J119" i="17"/>
  <c r="I119" i="17"/>
  <c r="H119" i="17"/>
  <c r="G119" i="17"/>
  <c r="K166" i="17"/>
  <c r="J166" i="17"/>
  <c r="I166" i="17"/>
  <c r="H166" i="17"/>
  <c r="G166" i="17"/>
  <c r="K124" i="17"/>
  <c r="J124" i="17"/>
  <c r="I124" i="17"/>
  <c r="H124" i="17"/>
  <c r="G124" i="17"/>
  <c r="K160" i="17"/>
  <c r="J160" i="17"/>
  <c r="I160" i="17"/>
  <c r="H160" i="17"/>
  <c r="G160" i="17"/>
  <c r="K6" i="17"/>
  <c r="J6" i="17"/>
  <c r="I6" i="17"/>
  <c r="H6" i="17"/>
  <c r="G6" i="17"/>
  <c r="K172" i="17"/>
  <c r="J172" i="17"/>
  <c r="I172" i="17"/>
  <c r="H172" i="17"/>
  <c r="G172" i="17"/>
  <c r="K144" i="17"/>
  <c r="J144" i="17"/>
  <c r="I144" i="17"/>
  <c r="H144" i="17"/>
  <c r="G144" i="17"/>
  <c r="K131" i="17"/>
  <c r="J131" i="17"/>
  <c r="I131" i="17"/>
  <c r="H131" i="17"/>
  <c r="G131" i="17"/>
  <c r="K176" i="17"/>
  <c r="J176" i="17"/>
  <c r="I176" i="17"/>
  <c r="H176" i="17"/>
  <c r="G176" i="17"/>
  <c r="K149" i="17"/>
  <c r="J149" i="17"/>
  <c r="I149" i="17"/>
  <c r="H149" i="17"/>
  <c r="G149" i="17"/>
  <c r="K116" i="17"/>
  <c r="J116" i="17"/>
  <c r="I116" i="17"/>
  <c r="H116" i="17"/>
  <c r="G116" i="17"/>
  <c r="K123" i="17"/>
  <c r="J123" i="17"/>
  <c r="I123" i="17"/>
  <c r="H123" i="17"/>
  <c r="G123" i="17"/>
  <c r="K106" i="17"/>
  <c r="J106" i="17"/>
  <c r="I106" i="17"/>
  <c r="H106" i="17"/>
  <c r="G106" i="17"/>
  <c r="K142" i="17"/>
  <c r="J142" i="17"/>
  <c r="I142" i="17"/>
  <c r="H142" i="17"/>
  <c r="G142" i="17"/>
  <c r="K117" i="17"/>
  <c r="J117" i="17"/>
  <c r="I117" i="17"/>
  <c r="H117" i="17"/>
  <c r="G117" i="17"/>
  <c r="K130" i="17"/>
  <c r="J130" i="17"/>
  <c r="I130" i="17"/>
  <c r="H130" i="17"/>
  <c r="G130" i="17"/>
  <c r="K165" i="17"/>
  <c r="J165" i="17"/>
  <c r="I165" i="17"/>
  <c r="H165" i="17"/>
  <c r="G165" i="17"/>
  <c r="K112" i="17"/>
  <c r="J112" i="17"/>
  <c r="I112" i="17"/>
  <c r="H112" i="17"/>
  <c r="G112" i="17"/>
  <c r="K154" i="17"/>
  <c r="J154" i="17"/>
  <c r="I154" i="17"/>
  <c r="H154" i="17"/>
  <c r="G154" i="17"/>
  <c r="K56" i="17"/>
  <c r="J56" i="17"/>
  <c r="I56" i="17"/>
  <c r="H56" i="17"/>
  <c r="G56" i="17"/>
  <c r="K161" i="17"/>
  <c r="J161" i="17"/>
  <c r="I161" i="17"/>
  <c r="H161" i="17"/>
  <c r="G161" i="17"/>
  <c r="K128" i="17"/>
  <c r="J128" i="17"/>
  <c r="I128" i="17"/>
  <c r="H128" i="17"/>
  <c r="G128" i="17"/>
  <c r="K127" i="17"/>
  <c r="J127" i="17"/>
  <c r="I127" i="17"/>
  <c r="H127" i="17"/>
  <c r="G127" i="17"/>
  <c r="K152" i="17"/>
  <c r="J152" i="17"/>
  <c r="I152" i="17"/>
  <c r="H152" i="17"/>
  <c r="G152" i="17"/>
  <c r="K120" i="17"/>
  <c r="J120" i="17"/>
  <c r="I120" i="17"/>
  <c r="H120" i="17"/>
  <c r="G120" i="17"/>
  <c r="K104" i="17"/>
  <c r="J104" i="17"/>
  <c r="I104" i="17"/>
  <c r="H104" i="17"/>
  <c r="G104" i="17"/>
  <c r="K22" i="17"/>
  <c r="J22" i="17"/>
  <c r="I22" i="17"/>
  <c r="H22" i="17"/>
  <c r="G22" i="17"/>
  <c r="K145" i="17"/>
  <c r="J145" i="17"/>
  <c r="I145" i="17"/>
  <c r="H145" i="17"/>
  <c r="G145" i="17"/>
  <c r="K156" i="17"/>
  <c r="J156" i="17"/>
  <c r="I156" i="17"/>
  <c r="H156" i="17"/>
  <c r="G156" i="17"/>
  <c r="K121" i="17"/>
  <c r="J121" i="17"/>
  <c r="I121" i="17"/>
  <c r="H121" i="17"/>
  <c r="G121" i="17"/>
  <c r="K138" i="17"/>
  <c r="J138" i="17"/>
  <c r="I138" i="17"/>
  <c r="H138" i="17"/>
  <c r="G138" i="17"/>
  <c r="K122" i="17"/>
  <c r="J122" i="17"/>
  <c r="I122" i="17"/>
  <c r="H122" i="17"/>
  <c r="G122" i="17"/>
  <c r="K170" i="17"/>
  <c r="J170" i="17"/>
  <c r="I170" i="17"/>
  <c r="H170" i="17"/>
  <c r="G170" i="17"/>
  <c r="K163" i="17"/>
  <c r="J163" i="17"/>
  <c r="I163" i="17"/>
  <c r="H163" i="17"/>
  <c r="G163" i="17"/>
  <c r="K136" i="17"/>
  <c r="J136" i="17"/>
  <c r="I136" i="17"/>
  <c r="H136" i="17"/>
  <c r="G136" i="17"/>
  <c r="K115" i="17"/>
  <c r="J115" i="17"/>
  <c r="I115" i="17"/>
  <c r="H115" i="17"/>
  <c r="G115" i="17"/>
  <c r="K147" i="17"/>
  <c r="J147" i="17"/>
  <c r="I147" i="17"/>
  <c r="H147" i="17"/>
  <c r="G147" i="17"/>
  <c r="K114" i="17"/>
  <c r="J114" i="17"/>
  <c r="I114" i="17"/>
  <c r="H114" i="17"/>
  <c r="G114" i="17"/>
  <c r="K139" i="17"/>
  <c r="J139" i="17"/>
  <c r="I139" i="17"/>
  <c r="H139" i="17"/>
  <c r="G139" i="17"/>
  <c r="K78" i="17"/>
  <c r="J78" i="17"/>
  <c r="I78" i="17"/>
  <c r="H78" i="17"/>
  <c r="G78" i="17"/>
  <c r="K68" i="17"/>
  <c r="J68" i="17"/>
  <c r="I68" i="17"/>
  <c r="H68" i="17"/>
  <c r="G68" i="17"/>
  <c r="K74" i="17"/>
  <c r="J74" i="17"/>
  <c r="I74" i="17"/>
  <c r="H74" i="17"/>
  <c r="G74" i="17"/>
  <c r="K77" i="17"/>
  <c r="J77" i="17"/>
  <c r="I77" i="17"/>
  <c r="H77" i="17"/>
  <c r="G77" i="17"/>
  <c r="K53" i="17"/>
  <c r="J53" i="17"/>
  <c r="I53" i="17"/>
  <c r="H53" i="17"/>
  <c r="G53" i="17"/>
  <c r="K42" i="17"/>
  <c r="J42" i="17"/>
  <c r="I42" i="17"/>
  <c r="H42" i="17"/>
  <c r="G42" i="17"/>
  <c r="K45" i="17"/>
  <c r="J45" i="17"/>
  <c r="I45" i="17"/>
  <c r="H45" i="17"/>
  <c r="G45" i="17"/>
  <c r="K71" i="17"/>
  <c r="J71" i="17"/>
  <c r="I71" i="17"/>
  <c r="H71" i="17"/>
  <c r="G71" i="17"/>
  <c r="K23" i="17"/>
  <c r="J23" i="17"/>
  <c r="I23" i="17"/>
  <c r="H23" i="17"/>
  <c r="G23" i="17"/>
  <c r="K7" i="17"/>
  <c r="J7" i="17"/>
  <c r="I7" i="17"/>
  <c r="H7" i="17"/>
  <c r="G7" i="17"/>
  <c r="K67" i="17"/>
  <c r="J67" i="17"/>
  <c r="I67" i="17"/>
  <c r="H67" i="17"/>
  <c r="G67" i="17"/>
  <c r="K59" i="17"/>
  <c r="J59" i="17"/>
  <c r="I59" i="17"/>
  <c r="H59" i="17"/>
  <c r="G59" i="17"/>
  <c r="K58" i="17"/>
  <c r="J58" i="17"/>
  <c r="I58" i="17"/>
  <c r="H58" i="17"/>
  <c r="G58" i="17"/>
  <c r="K10" i="17"/>
  <c r="J10" i="17"/>
  <c r="I10" i="17"/>
  <c r="H10" i="17"/>
  <c r="G10" i="17"/>
  <c r="K84" i="17"/>
  <c r="J84" i="17"/>
  <c r="I84" i="17"/>
  <c r="H84" i="17"/>
  <c r="G84" i="17"/>
  <c r="K86" i="17"/>
  <c r="J86" i="17"/>
  <c r="I86" i="17"/>
  <c r="H86" i="17"/>
  <c r="G86" i="17"/>
  <c r="K99" i="17"/>
  <c r="J99" i="17"/>
  <c r="I99" i="17"/>
  <c r="H99" i="17"/>
  <c r="G99" i="17"/>
  <c r="K100" i="17"/>
  <c r="J100" i="17"/>
  <c r="I100" i="17"/>
  <c r="H100" i="17"/>
  <c r="G100" i="17"/>
  <c r="K51" i="17"/>
  <c r="J51" i="17"/>
  <c r="I51" i="17"/>
  <c r="H51" i="17"/>
  <c r="G51" i="17"/>
  <c r="K41" i="17"/>
  <c r="J41" i="17"/>
  <c r="I41" i="17"/>
  <c r="H41" i="17"/>
  <c r="G41" i="17"/>
  <c r="K90" i="17"/>
  <c r="J90" i="17"/>
  <c r="I90" i="17"/>
  <c r="H90" i="17"/>
  <c r="G90" i="17"/>
  <c r="K102" i="17"/>
  <c r="J102" i="17"/>
  <c r="I102" i="17"/>
  <c r="H102" i="17"/>
  <c r="G102" i="17"/>
  <c r="K134" i="17"/>
  <c r="J134" i="17"/>
  <c r="I134" i="17"/>
  <c r="H134" i="17"/>
  <c r="G134" i="17"/>
  <c r="K94" i="17"/>
  <c r="J94" i="17"/>
  <c r="I94" i="17"/>
  <c r="H94" i="17"/>
  <c r="G94" i="17"/>
  <c r="K34" i="17"/>
  <c r="J34" i="17"/>
  <c r="I34" i="17"/>
  <c r="H34" i="17"/>
  <c r="G34" i="17"/>
  <c r="K27" i="17"/>
  <c r="J27" i="17"/>
  <c r="I27" i="17"/>
  <c r="H27" i="17"/>
  <c r="G27" i="17"/>
  <c r="K33" i="17"/>
  <c r="J33" i="17"/>
  <c r="I33" i="17"/>
  <c r="H33" i="17"/>
  <c r="G33" i="17"/>
  <c r="K89" i="17"/>
  <c r="J89" i="17"/>
  <c r="I89" i="17"/>
  <c r="H89" i="17"/>
  <c r="G89" i="17"/>
  <c r="K70" i="17"/>
  <c r="J70" i="17"/>
  <c r="I70" i="17"/>
  <c r="H70" i="17"/>
  <c r="G70" i="17"/>
  <c r="K44" i="17"/>
  <c r="J44" i="17"/>
  <c r="I44" i="17"/>
  <c r="H44" i="17"/>
  <c r="G44" i="17"/>
  <c r="K91" i="17"/>
  <c r="J91" i="17"/>
  <c r="I91" i="17"/>
  <c r="H91" i="17"/>
  <c r="G91" i="17"/>
  <c r="K49" i="17"/>
  <c r="J49" i="17"/>
  <c r="I49" i="17"/>
  <c r="H49" i="17"/>
  <c r="G49" i="17"/>
  <c r="K14" i="17"/>
  <c r="J14" i="17"/>
  <c r="I14" i="17"/>
  <c r="H14" i="17"/>
  <c r="G14" i="17"/>
  <c r="K5" i="17"/>
  <c r="J5" i="17"/>
  <c r="I5" i="17"/>
  <c r="H5" i="17"/>
  <c r="G5" i="17"/>
  <c r="K76" i="17"/>
  <c r="J76" i="17"/>
  <c r="I76" i="17"/>
  <c r="H76" i="17"/>
  <c r="G76" i="17"/>
  <c r="K8" i="17"/>
  <c r="J8" i="17"/>
  <c r="I8" i="17"/>
  <c r="H8" i="17"/>
  <c r="G8" i="17"/>
  <c r="K21" i="17"/>
  <c r="J21" i="17"/>
  <c r="I21" i="17"/>
  <c r="H21" i="17"/>
  <c r="G21" i="17"/>
  <c r="K88" i="17"/>
  <c r="J88" i="17"/>
  <c r="I88" i="17"/>
  <c r="H88" i="17"/>
  <c r="G88" i="17"/>
  <c r="K132" i="17"/>
  <c r="J132" i="17"/>
  <c r="I132" i="17"/>
  <c r="H132" i="17"/>
  <c r="G132" i="17"/>
  <c r="K98" i="17"/>
  <c r="J98" i="17"/>
  <c r="I98" i="17"/>
  <c r="H98" i="17"/>
  <c r="G98" i="17"/>
  <c r="K63" i="17"/>
  <c r="J63" i="17"/>
  <c r="I63" i="17"/>
  <c r="H63" i="17"/>
  <c r="G63" i="17"/>
  <c r="K95" i="17"/>
  <c r="J95" i="17"/>
  <c r="I95" i="17"/>
  <c r="H95" i="17"/>
  <c r="G95" i="17"/>
  <c r="K75" i="17"/>
  <c r="J75" i="17"/>
  <c r="I75" i="17"/>
  <c r="H75" i="17"/>
  <c r="G75" i="17"/>
  <c r="K83" i="17"/>
  <c r="J83" i="17"/>
  <c r="I83" i="17"/>
  <c r="H83" i="17"/>
  <c r="G83" i="17"/>
  <c r="K4" i="17"/>
  <c r="J4" i="17"/>
  <c r="I4" i="17"/>
  <c r="H4" i="17"/>
  <c r="G4" i="17"/>
  <c r="K26" i="17"/>
  <c r="J26" i="17"/>
  <c r="I26" i="17"/>
  <c r="H26" i="17"/>
  <c r="G26" i="17"/>
  <c r="K65" i="17"/>
  <c r="J65" i="17"/>
  <c r="I65" i="17"/>
  <c r="H65" i="17"/>
  <c r="G65" i="17"/>
  <c r="K73" i="17"/>
  <c r="J73" i="17"/>
  <c r="I73" i="17"/>
  <c r="H73" i="17"/>
  <c r="G73" i="17"/>
  <c r="K85" i="17"/>
  <c r="J85" i="17"/>
  <c r="I85" i="17"/>
  <c r="H85" i="17"/>
  <c r="G85" i="17"/>
  <c r="K31" i="17"/>
  <c r="J31" i="17"/>
  <c r="I31" i="17"/>
  <c r="H31" i="17"/>
  <c r="G31" i="17"/>
  <c r="K55" i="17"/>
  <c r="J55" i="17"/>
  <c r="I55" i="17"/>
  <c r="H55" i="17"/>
  <c r="G55" i="17"/>
  <c r="K9" i="17"/>
  <c r="J9" i="17"/>
  <c r="I9" i="17"/>
  <c r="H9" i="17"/>
  <c r="G9" i="17"/>
  <c r="K32" i="17"/>
  <c r="J32" i="17"/>
  <c r="I32" i="17"/>
  <c r="H32" i="17"/>
  <c r="G32" i="17"/>
  <c r="K48" i="17"/>
  <c r="J48" i="17"/>
  <c r="I48" i="17"/>
  <c r="H48" i="17"/>
  <c r="G48" i="17"/>
  <c r="K87" i="17"/>
  <c r="J87" i="17"/>
  <c r="I87" i="17"/>
  <c r="H87" i="17"/>
  <c r="G87" i="17"/>
  <c r="K17" i="17"/>
  <c r="J17" i="17"/>
  <c r="I17" i="17"/>
  <c r="H17" i="17"/>
  <c r="G17" i="17"/>
  <c r="K16" i="17"/>
  <c r="J16" i="17"/>
  <c r="I16" i="17"/>
  <c r="H16" i="17"/>
  <c r="G16" i="17"/>
  <c r="K43" i="17"/>
  <c r="J43" i="17"/>
  <c r="I43" i="17"/>
  <c r="H43" i="17"/>
  <c r="G43" i="17"/>
  <c r="K24" i="17"/>
  <c r="J24" i="17"/>
  <c r="I24" i="17"/>
  <c r="H24" i="17"/>
  <c r="G24" i="17"/>
  <c r="K25" i="17"/>
  <c r="J25" i="17"/>
  <c r="I25" i="17"/>
  <c r="H25" i="17"/>
  <c r="G25" i="17"/>
  <c r="K19" i="17"/>
  <c r="J19" i="17"/>
  <c r="I19" i="17"/>
  <c r="H19" i="17"/>
  <c r="G19" i="17"/>
  <c r="K36" i="17"/>
  <c r="J36" i="17"/>
  <c r="I36" i="17"/>
  <c r="H36" i="17"/>
  <c r="G36" i="17"/>
  <c r="K92" i="17"/>
  <c r="J92" i="17"/>
  <c r="I92" i="17"/>
  <c r="H92" i="17"/>
  <c r="G92" i="17"/>
  <c r="K82" i="17"/>
  <c r="J82" i="17"/>
  <c r="I82" i="17"/>
  <c r="H82" i="17"/>
  <c r="G82" i="17"/>
  <c r="K60" i="17"/>
  <c r="J60" i="17"/>
  <c r="I60" i="17"/>
  <c r="H60" i="17"/>
  <c r="G60" i="17"/>
  <c r="K15" i="17"/>
  <c r="J15" i="17"/>
  <c r="I15" i="17"/>
  <c r="H15" i="17"/>
  <c r="G15" i="17"/>
  <c r="K47" i="17"/>
  <c r="J47" i="17"/>
  <c r="I47" i="17"/>
  <c r="H47" i="17"/>
  <c r="G47" i="17"/>
  <c r="K38" i="17"/>
  <c r="J38" i="17"/>
  <c r="I38" i="17"/>
  <c r="H38" i="17"/>
  <c r="G38" i="17"/>
  <c r="K96" i="17"/>
  <c r="J96" i="17"/>
  <c r="I96" i="17"/>
  <c r="H96" i="17"/>
  <c r="G96" i="17"/>
  <c r="K57" i="17"/>
  <c r="J57" i="17"/>
  <c r="I57" i="17"/>
  <c r="H57" i="17"/>
  <c r="G57" i="17"/>
  <c r="K101" i="17"/>
  <c r="J101" i="17"/>
  <c r="I101" i="17"/>
  <c r="H101" i="17"/>
  <c r="G101" i="17"/>
  <c r="K69" i="17"/>
  <c r="J69" i="17"/>
  <c r="I69" i="17"/>
  <c r="H69" i="17"/>
  <c r="G69" i="17"/>
  <c r="K29" i="17"/>
  <c r="J29" i="17"/>
  <c r="I29" i="17"/>
  <c r="H29" i="17"/>
  <c r="G29" i="17"/>
  <c r="K28" i="17"/>
  <c r="J28" i="17"/>
  <c r="I28" i="17"/>
  <c r="H28" i="17"/>
  <c r="G28" i="17"/>
  <c r="K20" i="17"/>
  <c r="J20" i="17"/>
  <c r="I20" i="17"/>
  <c r="H20" i="17"/>
  <c r="G20" i="17"/>
  <c r="K11" i="17"/>
  <c r="J11" i="17"/>
  <c r="I11" i="17"/>
  <c r="H11" i="17"/>
  <c r="G11" i="17"/>
  <c r="K13" i="17"/>
  <c r="J13" i="17"/>
  <c r="I13" i="17"/>
  <c r="H13" i="17"/>
  <c r="G13" i="17"/>
  <c r="K12" i="17"/>
  <c r="J12" i="17"/>
  <c r="I12" i="17"/>
  <c r="H12" i="17"/>
  <c r="G12" i="17"/>
  <c r="K35" i="17"/>
  <c r="J35" i="17"/>
  <c r="I35" i="17"/>
  <c r="H35" i="17"/>
  <c r="G35" i="17"/>
  <c r="K64" i="17"/>
  <c r="J64" i="17"/>
  <c r="I64" i="17"/>
  <c r="H64" i="17"/>
  <c r="G64" i="17"/>
  <c r="K72" i="17"/>
  <c r="J72" i="17"/>
  <c r="I72" i="17"/>
  <c r="H72" i="17"/>
  <c r="G72" i="17"/>
  <c r="K93" i="17"/>
  <c r="J93" i="17"/>
  <c r="I93" i="17"/>
  <c r="H93" i="17"/>
  <c r="G93" i="17"/>
  <c r="K97" i="17"/>
  <c r="J97" i="17"/>
  <c r="I97" i="17"/>
  <c r="H97" i="17"/>
  <c r="G97" i="17"/>
  <c r="K81" i="17"/>
  <c r="J81" i="17"/>
  <c r="I81" i="17"/>
  <c r="H81" i="17"/>
  <c r="G81" i="17"/>
  <c r="K30" i="17"/>
  <c r="J30" i="17"/>
  <c r="I30" i="17"/>
  <c r="H30" i="17"/>
  <c r="G30" i="17"/>
  <c r="K80" i="17"/>
  <c r="J80" i="17"/>
  <c r="I80" i="17"/>
  <c r="H80" i="17"/>
  <c r="G80" i="17"/>
  <c r="W192" i="16"/>
  <c r="V192" i="16"/>
  <c r="U192" i="16"/>
  <c r="T192" i="16"/>
  <c r="S192" i="16"/>
  <c r="R192" i="16"/>
  <c r="Q192" i="16"/>
  <c r="P192" i="16"/>
  <c r="O192" i="16"/>
  <c r="N192" i="16"/>
  <c r="M192" i="16"/>
  <c r="L192" i="16"/>
  <c r="K192" i="16"/>
  <c r="J192" i="16"/>
  <c r="I192" i="16"/>
  <c r="H192" i="16"/>
  <c r="G192" i="16"/>
  <c r="F192" i="16"/>
  <c r="E192" i="16"/>
  <c r="D192" i="16"/>
  <c r="C192" i="16"/>
  <c r="B192" i="16"/>
  <c r="W190" i="16"/>
  <c r="W194" i="16" s="1"/>
  <c r="V190" i="16"/>
  <c r="V194" i="16" s="1"/>
  <c r="U190" i="16"/>
  <c r="U194" i="16" s="1"/>
  <c r="T190" i="16"/>
  <c r="T194" i="16" s="1"/>
  <c r="S190" i="16"/>
  <c r="S194" i="16" s="1"/>
  <c r="R190" i="16"/>
  <c r="R194" i="16" s="1"/>
  <c r="Q190" i="16"/>
  <c r="Q194" i="16" s="1"/>
  <c r="P190" i="16"/>
  <c r="P194" i="16" s="1"/>
  <c r="O190" i="16"/>
  <c r="O194" i="16" s="1"/>
  <c r="N190" i="16"/>
  <c r="N194" i="16" s="1"/>
  <c r="M190" i="16"/>
  <c r="M194" i="16" s="1"/>
  <c r="L190" i="16"/>
  <c r="L194" i="16" s="1"/>
  <c r="K190" i="16"/>
  <c r="K194" i="16" s="1"/>
  <c r="J190" i="16"/>
  <c r="J194" i="16" s="1"/>
  <c r="I190" i="16"/>
  <c r="I194" i="16" s="1"/>
  <c r="H190" i="16"/>
  <c r="H194" i="16" s="1"/>
  <c r="G190" i="16"/>
  <c r="G194" i="16" s="1"/>
  <c r="F190" i="16"/>
  <c r="F194" i="16" s="1"/>
  <c r="E190" i="16"/>
  <c r="E194" i="16" s="1"/>
  <c r="D190" i="16"/>
  <c r="D194" i="16" s="1"/>
  <c r="C190" i="16"/>
  <c r="C194" i="16" s="1"/>
  <c r="B190" i="16"/>
  <c r="B194" i="16" s="1"/>
  <c r="K71" i="16"/>
  <c r="J71" i="16"/>
  <c r="I71" i="16"/>
  <c r="H71" i="16"/>
  <c r="G71" i="16"/>
  <c r="K19" i="16"/>
  <c r="J19" i="16"/>
  <c r="I19" i="16"/>
  <c r="H19" i="16"/>
  <c r="G19" i="16"/>
  <c r="K77" i="16"/>
  <c r="J77" i="16"/>
  <c r="I77" i="16"/>
  <c r="H77" i="16"/>
  <c r="G77" i="16"/>
  <c r="K23" i="16"/>
  <c r="J23" i="16"/>
  <c r="I23" i="16"/>
  <c r="H23" i="16"/>
  <c r="G23" i="16"/>
  <c r="K10" i="16"/>
  <c r="J10" i="16"/>
  <c r="I10" i="16"/>
  <c r="H10" i="16"/>
  <c r="G10" i="16"/>
  <c r="K51" i="16"/>
  <c r="J51" i="16"/>
  <c r="I51" i="16"/>
  <c r="H51" i="16"/>
  <c r="G51" i="16"/>
  <c r="K45" i="16"/>
  <c r="J45" i="16"/>
  <c r="I45" i="16"/>
  <c r="H45" i="16"/>
  <c r="G45" i="16"/>
  <c r="K40" i="16"/>
  <c r="J40" i="16"/>
  <c r="I40" i="16"/>
  <c r="H40" i="16"/>
  <c r="G40" i="16"/>
  <c r="K34" i="16"/>
  <c r="J34" i="16"/>
  <c r="I34" i="16"/>
  <c r="H34" i="16"/>
  <c r="G34" i="16"/>
  <c r="K99" i="16"/>
  <c r="J99" i="16"/>
  <c r="I99" i="16"/>
  <c r="H99" i="16"/>
  <c r="G99" i="16"/>
  <c r="K47" i="16"/>
  <c r="J47" i="16"/>
  <c r="I47" i="16"/>
  <c r="H47" i="16"/>
  <c r="G47" i="16"/>
  <c r="K31" i="16"/>
  <c r="J31" i="16"/>
  <c r="I31" i="16"/>
  <c r="H31" i="16"/>
  <c r="G31" i="16"/>
  <c r="K9" i="16"/>
  <c r="J9" i="16"/>
  <c r="I9" i="16"/>
  <c r="H9" i="16"/>
  <c r="G9" i="16"/>
  <c r="K78" i="16"/>
  <c r="J78" i="16"/>
  <c r="I78" i="16"/>
  <c r="H78" i="16"/>
  <c r="G78" i="16"/>
  <c r="K83" i="16"/>
  <c r="J83" i="16"/>
  <c r="I83" i="16"/>
  <c r="H83" i="16"/>
  <c r="G83" i="16"/>
  <c r="K41" i="16"/>
  <c r="J41" i="16"/>
  <c r="I41" i="16"/>
  <c r="H41" i="16"/>
  <c r="G41" i="16"/>
  <c r="K61" i="16"/>
  <c r="J61" i="16"/>
  <c r="I61" i="16"/>
  <c r="H61" i="16"/>
  <c r="G61" i="16"/>
  <c r="K72" i="16"/>
  <c r="J72" i="16"/>
  <c r="I72" i="16"/>
  <c r="H72" i="16"/>
  <c r="G72" i="16"/>
  <c r="K93" i="16"/>
  <c r="J93" i="16"/>
  <c r="I93" i="16"/>
  <c r="H93" i="16"/>
  <c r="G93" i="16"/>
  <c r="K94" i="16"/>
  <c r="J94" i="16"/>
  <c r="I94" i="16"/>
  <c r="H94" i="16"/>
  <c r="G94" i="16"/>
  <c r="K59" i="16"/>
  <c r="J59" i="16"/>
  <c r="I59" i="16"/>
  <c r="H59" i="16"/>
  <c r="G59" i="16"/>
  <c r="K17" i="16"/>
  <c r="J17" i="16"/>
  <c r="I17" i="16"/>
  <c r="H17" i="16"/>
  <c r="G17" i="16"/>
  <c r="K15" i="16"/>
  <c r="J15" i="16"/>
  <c r="I15" i="16"/>
  <c r="H15" i="16"/>
  <c r="G15" i="16"/>
  <c r="K39" i="16"/>
  <c r="J39" i="16"/>
  <c r="I39" i="16"/>
  <c r="H39" i="16"/>
  <c r="G39" i="16"/>
  <c r="K52" i="16"/>
  <c r="J52" i="16"/>
  <c r="I52" i="16"/>
  <c r="H52" i="16"/>
  <c r="G52" i="16"/>
  <c r="K55" i="16"/>
  <c r="J55" i="16"/>
  <c r="I55" i="16"/>
  <c r="H55" i="16"/>
  <c r="G55" i="16"/>
  <c r="K48" i="16"/>
  <c r="J48" i="16"/>
  <c r="I48" i="16"/>
  <c r="H48" i="16"/>
  <c r="G48" i="16"/>
  <c r="K36" i="16"/>
  <c r="J36" i="16"/>
  <c r="I36" i="16"/>
  <c r="H36" i="16"/>
  <c r="G36" i="16"/>
  <c r="K4" i="16"/>
  <c r="J4" i="16"/>
  <c r="I4" i="16"/>
  <c r="H4" i="16"/>
  <c r="G4" i="16"/>
  <c r="K37" i="16"/>
  <c r="J37" i="16"/>
  <c r="I37" i="16"/>
  <c r="H37" i="16"/>
  <c r="G37" i="16"/>
  <c r="K33" i="16"/>
  <c r="J33" i="16"/>
  <c r="I33" i="16"/>
  <c r="H33" i="16"/>
  <c r="G33" i="16"/>
  <c r="K43" i="16"/>
  <c r="J43" i="16"/>
  <c r="I43" i="16"/>
  <c r="H43" i="16"/>
  <c r="G43" i="16"/>
  <c r="K42" i="16"/>
  <c r="J42" i="16"/>
  <c r="I42" i="16"/>
  <c r="H42" i="16"/>
  <c r="G42" i="16"/>
  <c r="K65" i="16"/>
  <c r="J65" i="16"/>
  <c r="I65" i="16"/>
  <c r="H65" i="16"/>
  <c r="G65" i="16"/>
  <c r="K32" i="16"/>
  <c r="J32" i="16"/>
  <c r="I32" i="16"/>
  <c r="H32" i="16"/>
  <c r="G32" i="16"/>
  <c r="K38" i="16"/>
  <c r="J38" i="16"/>
  <c r="I38" i="16"/>
  <c r="H38" i="16"/>
  <c r="G38" i="16"/>
  <c r="K68" i="16"/>
  <c r="J68" i="16"/>
  <c r="I68" i="16"/>
  <c r="H68" i="16"/>
  <c r="G68" i="16"/>
  <c r="K86" i="16"/>
  <c r="J86" i="16"/>
  <c r="I86" i="16"/>
  <c r="H86" i="16"/>
  <c r="G86" i="16"/>
  <c r="K85" i="16"/>
  <c r="J85" i="16"/>
  <c r="I85" i="16"/>
  <c r="H85" i="16"/>
  <c r="G85" i="16"/>
  <c r="K84" i="16"/>
  <c r="J84" i="16"/>
  <c r="I84" i="16"/>
  <c r="H84" i="16"/>
  <c r="G84" i="16"/>
  <c r="K22" i="16"/>
  <c r="J22" i="16"/>
  <c r="I22" i="16"/>
  <c r="H22" i="16"/>
  <c r="G22" i="16"/>
  <c r="K95" i="16"/>
  <c r="J95" i="16"/>
  <c r="I95" i="16"/>
  <c r="H95" i="16"/>
  <c r="G95" i="16"/>
  <c r="K63" i="16"/>
  <c r="J63" i="16"/>
  <c r="I63" i="16"/>
  <c r="H63" i="16"/>
  <c r="G63" i="16"/>
  <c r="K96" i="16"/>
  <c r="J96" i="16"/>
  <c r="I96" i="16"/>
  <c r="H96" i="16"/>
  <c r="G96" i="16"/>
  <c r="K98" i="16"/>
  <c r="J98" i="16"/>
  <c r="I98" i="16"/>
  <c r="H98" i="16"/>
  <c r="G98" i="16"/>
  <c r="K21" i="16"/>
  <c r="J21" i="16"/>
  <c r="I21" i="16"/>
  <c r="H21" i="16"/>
  <c r="G21" i="16"/>
  <c r="K92" i="16"/>
  <c r="J92" i="16"/>
  <c r="I92" i="16"/>
  <c r="H92" i="16"/>
  <c r="G92" i="16"/>
  <c r="K91" i="16"/>
  <c r="J91" i="16"/>
  <c r="I91" i="16"/>
  <c r="H91" i="16"/>
  <c r="G91" i="16"/>
  <c r="K3" i="16"/>
  <c r="J3" i="16"/>
  <c r="I3" i="16"/>
  <c r="H3" i="16"/>
  <c r="G3" i="16"/>
  <c r="K60" i="16"/>
  <c r="J60" i="16"/>
  <c r="I60" i="16"/>
  <c r="H60" i="16"/>
  <c r="G60" i="16"/>
  <c r="K100" i="16"/>
  <c r="J100" i="16"/>
  <c r="I100" i="16"/>
  <c r="H100" i="16"/>
  <c r="G100" i="16"/>
  <c r="K73" i="16"/>
  <c r="J73" i="16"/>
  <c r="I73" i="16"/>
  <c r="H73" i="16"/>
  <c r="G73" i="16"/>
  <c r="K80" i="16"/>
  <c r="J80" i="16"/>
  <c r="I80" i="16"/>
  <c r="H80" i="16"/>
  <c r="G80" i="16"/>
  <c r="K29" i="16"/>
  <c r="J29" i="16"/>
  <c r="I29" i="16"/>
  <c r="H29" i="16"/>
  <c r="G29" i="16"/>
  <c r="K62" i="16"/>
  <c r="J62" i="16"/>
  <c r="I62" i="16"/>
  <c r="H62" i="16"/>
  <c r="G62" i="16"/>
  <c r="K76" i="16"/>
  <c r="J76" i="16"/>
  <c r="I76" i="16"/>
  <c r="H76" i="16"/>
  <c r="G76" i="16"/>
  <c r="K20" i="16"/>
  <c r="J20" i="16"/>
  <c r="I20" i="16"/>
  <c r="H20" i="16"/>
  <c r="G20" i="16"/>
  <c r="K69" i="16"/>
  <c r="J69" i="16"/>
  <c r="I69" i="16"/>
  <c r="H69" i="16"/>
  <c r="G69" i="16"/>
  <c r="K75" i="16"/>
  <c r="J75" i="16"/>
  <c r="I75" i="16"/>
  <c r="H75" i="16"/>
  <c r="G75" i="16"/>
  <c r="K66" i="16"/>
  <c r="J66" i="16"/>
  <c r="I66" i="16"/>
  <c r="H66" i="16"/>
  <c r="G66" i="16"/>
  <c r="K49" i="16"/>
  <c r="J49" i="16"/>
  <c r="I49" i="16"/>
  <c r="H49" i="16"/>
  <c r="G49" i="16"/>
  <c r="K74" i="16"/>
  <c r="J74" i="16"/>
  <c r="I74" i="16"/>
  <c r="H74" i="16"/>
  <c r="G74" i="16"/>
  <c r="K13" i="16"/>
  <c r="J13" i="16"/>
  <c r="I13" i="16"/>
  <c r="H13" i="16"/>
  <c r="G13" i="16"/>
  <c r="K11" i="16"/>
  <c r="J11" i="16"/>
  <c r="I11" i="16"/>
  <c r="H11" i="16"/>
  <c r="G11" i="16"/>
  <c r="K26" i="16"/>
  <c r="J26" i="16"/>
  <c r="I26" i="16"/>
  <c r="H26" i="16"/>
  <c r="G26" i="16"/>
  <c r="K27" i="16"/>
  <c r="J27" i="16"/>
  <c r="I27" i="16"/>
  <c r="H27" i="16"/>
  <c r="G27" i="16"/>
  <c r="K8" i="16"/>
  <c r="J8" i="16"/>
  <c r="I8" i="16"/>
  <c r="H8" i="16"/>
  <c r="G8" i="16"/>
  <c r="K53" i="16"/>
  <c r="J53" i="16"/>
  <c r="I53" i="16"/>
  <c r="H53" i="16"/>
  <c r="G53" i="16"/>
  <c r="K54" i="16"/>
  <c r="J54" i="16"/>
  <c r="I54" i="16"/>
  <c r="H54" i="16"/>
  <c r="G54" i="16"/>
  <c r="K6" i="16"/>
  <c r="J6" i="16"/>
  <c r="I6" i="16"/>
  <c r="H6" i="16"/>
  <c r="G6" i="16"/>
  <c r="K44" i="16"/>
  <c r="J44" i="16"/>
  <c r="I44" i="16"/>
  <c r="H44" i="16"/>
  <c r="G44" i="16"/>
  <c r="K46" i="16"/>
  <c r="J46" i="16"/>
  <c r="I46" i="16"/>
  <c r="H46" i="16"/>
  <c r="G46" i="16"/>
  <c r="K14" i="16"/>
  <c r="J14" i="16"/>
  <c r="I14" i="16"/>
  <c r="H14" i="16"/>
  <c r="G14" i="16"/>
  <c r="K89" i="16"/>
  <c r="J89" i="16"/>
  <c r="I89" i="16"/>
  <c r="H89" i="16"/>
  <c r="G89" i="16"/>
  <c r="K88" i="16"/>
  <c r="J88" i="16"/>
  <c r="I88" i="16"/>
  <c r="H88" i="16"/>
  <c r="G88" i="16"/>
  <c r="K24" i="16"/>
  <c r="J24" i="16"/>
  <c r="I24" i="16"/>
  <c r="H24" i="16"/>
  <c r="G24" i="16"/>
  <c r="K82" i="16"/>
  <c r="J82" i="16"/>
  <c r="I82" i="16"/>
  <c r="H82" i="16"/>
  <c r="G82" i="16"/>
  <c r="K30" i="16"/>
  <c r="J30" i="16"/>
  <c r="I30" i="16"/>
  <c r="H30" i="16"/>
  <c r="G30" i="16"/>
  <c r="K87" i="16"/>
  <c r="J87" i="16"/>
  <c r="I87" i="16"/>
  <c r="H87" i="16"/>
  <c r="G87" i="16"/>
  <c r="K18" i="16"/>
  <c r="J18" i="16"/>
  <c r="I18" i="16"/>
  <c r="H18" i="16"/>
  <c r="G18" i="16"/>
  <c r="K97" i="16"/>
  <c r="J97" i="16"/>
  <c r="I97" i="16"/>
  <c r="H97" i="16"/>
  <c r="G97" i="16"/>
  <c r="K57" i="16"/>
  <c r="J57" i="16"/>
  <c r="I57" i="16"/>
  <c r="H57" i="16"/>
  <c r="G57" i="16"/>
  <c r="K50" i="16"/>
  <c r="J50" i="16"/>
  <c r="I50" i="16"/>
  <c r="H50" i="16"/>
  <c r="G50" i="16"/>
  <c r="K58" i="16"/>
  <c r="J58" i="16"/>
  <c r="I58" i="16"/>
  <c r="H58" i="16"/>
  <c r="G58" i="16"/>
  <c r="K81" i="16"/>
  <c r="J81" i="16"/>
  <c r="I81" i="16"/>
  <c r="H81" i="16"/>
  <c r="G81" i="16"/>
  <c r="K67" i="16"/>
  <c r="J67" i="16"/>
  <c r="I67" i="16"/>
  <c r="H67" i="16"/>
  <c r="G67" i="16"/>
  <c r="K16" i="16"/>
  <c r="J16" i="16"/>
  <c r="I16" i="16"/>
  <c r="H16" i="16"/>
  <c r="G16" i="16"/>
  <c r="K7" i="16"/>
  <c r="J7" i="16"/>
  <c r="I7" i="16"/>
  <c r="H7" i="16"/>
  <c r="G7" i="16"/>
  <c r="K35" i="16"/>
  <c r="J35" i="16"/>
  <c r="I35" i="16"/>
  <c r="H35" i="16"/>
  <c r="G35" i="16"/>
  <c r="K5" i="16"/>
  <c r="J5" i="16"/>
  <c r="I5" i="16"/>
  <c r="H5" i="16"/>
  <c r="G5" i="16"/>
  <c r="K70" i="16"/>
  <c r="J70" i="16"/>
  <c r="I70" i="16"/>
  <c r="H70" i="16"/>
  <c r="G70" i="16"/>
  <c r="K64" i="16"/>
  <c r="J64" i="16"/>
  <c r="I64" i="16"/>
  <c r="H64" i="16"/>
  <c r="G64" i="16"/>
  <c r="K25" i="16"/>
  <c r="J25" i="16"/>
  <c r="I25" i="16"/>
  <c r="H25" i="16"/>
  <c r="G25" i="16"/>
  <c r="K90" i="16"/>
  <c r="J90" i="16"/>
  <c r="I90" i="16"/>
  <c r="H90" i="16"/>
  <c r="G90" i="16"/>
  <c r="W199" i="15"/>
  <c r="V199" i="15"/>
  <c r="U199" i="15"/>
  <c r="T199" i="15"/>
  <c r="S199" i="15"/>
  <c r="R199" i="15"/>
  <c r="Q199" i="15"/>
  <c r="P199" i="15"/>
  <c r="O199" i="15"/>
  <c r="N199" i="15"/>
  <c r="M199" i="15"/>
  <c r="L199" i="15"/>
  <c r="K199" i="15"/>
  <c r="J199" i="15"/>
  <c r="I199" i="15"/>
  <c r="H199" i="15"/>
  <c r="G199" i="15"/>
  <c r="F199" i="15"/>
  <c r="E199" i="15"/>
  <c r="D199" i="15"/>
  <c r="C199" i="15"/>
  <c r="B199" i="15"/>
  <c r="W197" i="15"/>
  <c r="W201" i="15" s="1"/>
  <c r="V197" i="15"/>
  <c r="V201" i="15" s="1"/>
  <c r="U197" i="15"/>
  <c r="U201" i="15" s="1"/>
  <c r="T197" i="15"/>
  <c r="T201" i="15" s="1"/>
  <c r="S197" i="15"/>
  <c r="S201" i="15" s="1"/>
  <c r="R197" i="15"/>
  <c r="R201" i="15" s="1"/>
  <c r="Q197" i="15"/>
  <c r="Q201" i="15" s="1"/>
  <c r="P197" i="15"/>
  <c r="P201" i="15" s="1"/>
  <c r="O197" i="15"/>
  <c r="O201" i="15" s="1"/>
  <c r="N197" i="15"/>
  <c r="N201" i="15" s="1"/>
  <c r="M197" i="15"/>
  <c r="M201" i="15" s="1"/>
  <c r="L197" i="15"/>
  <c r="L201" i="15" s="1"/>
  <c r="K197" i="15"/>
  <c r="K201" i="15" s="1"/>
  <c r="J197" i="15"/>
  <c r="J201" i="15" s="1"/>
  <c r="I197" i="15"/>
  <c r="I201" i="15" s="1"/>
  <c r="H197" i="15"/>
  <c r="H201" i="15" s="1"/>
  <c r="G197" i="15"/>
  <c r="G201" i="15" s="1"/>
  <c r="F197" i="15"/>
  <c r="F201" i="15" s="1"/>
  <c r="E197" i="15"/>
  <c r="E201" i="15" s="1"/>
  <c r="D197" i="15"/>
  <c r="D201" i="15" s="1"/>
  <c r="C197" i="15"/>
  <c r="C201" i="15" s="1"/>
  <c r="B197" i="15"/>
  <c r="B201" i="15" s="1"/>
  <c r="K16" i="15"/>
  <c r="J16" i="15"/>
  <c r="I16" i="15"/>
  <c r="H16" i="15"/>
  <c r="G16" i="15"/>
  <c r="K36" i="15"/>
  <c r="J36" i="15"/>
  <c r="I36" i="15"/>
  <c r="H36" i="15"/>
  <c r="G36" i="15"/>
  <c r="K33" i="15"/>
  <c r="J33" i="15"/>
  <c r="I33" i="15"/>
  <c r="H33" i="15"/>
  <c r="G33" i="15"/>
  <c r="K30" i="15"/>
  <c r="J30" i="15"/>
  <c r="I30" i="15"/>
  <c r="H30" i="15"/>
  <c r="G30" i="15"/>
  <c r="K14" i="15"/>
  <c r="J14" i="15"/>
  <c r="I14" i="15"/>
  <c r="H14" i="15"/>
  <c r="G14" i="15"/>
  <c r="K15" i="15"/>
  <c r="J15" i="15"/>
  <c r="I15" i="15"/>
  <c r="H15" i="15"/>
  <c r="G15" i="15"/>
  <c r="K20" i="15"/>
  <c r="J20" i="15"/>
  <c r="I20" i="15"/>
  <c r="H20" i="15"/>
  <c r="G20" i="15"/>
  <c r="K21" i="15"/>
  <c r="J21" i="15"/>
  <c r="I21" i="15"/>
  <c r="H21" i="15"/>
  <c r="G21" i="15"/>
  <c r="K24" i="15"/>
  <c r="J24" i="15"/>
  <c r="I24" i="15"/>
  <c r="H24" i="15"/>
  <c r="G24" i="15"/>
  <c r="K38" i="15"/>
  <c r="J38" i="15"/>
  <c r="I38" i="15"/>
  <c r="H38" i="15"/>
  <c r="G38" i="15"/>
  <c r="K32" i="15"/>
  <c r="J32" i="15"/>
  <c r="I32" i="15"/>
  <c r="H32" i="15"/>
  <c r="G32" i="15"/>
  <c r="K35" i="15"/>
  <c r="J35" i="15"/>
  <c r="I35" i="15"/>
  <c r="H35" i="15"/>
  <c r="G35" i="15"/>
  <c r="K31" i="15"/>
  <c r="J31" i="15"/>
  <c r="I31" i="15"/>
  <c r="H31" i="15"/>
  <c r="G31" i="15"/>
  <c r="K25" i="15"/>
  <c r="J25" i="15"/>
  <c r="I25" i="15"/>
  <c r="H25" i="15"/>
  <c r="G25" i="15"/>
  <c r="K11" i="15"/>
  <c r="J11" i="15"/>
  <c r="I11" i="15"/>
  <c r="H11" i="15"/>
  <c r="G11" i="15"/>
  <c r="K18" i="15"/>
  <c r="J18" i="15"/>
  <c r="I18" i="15"/>
  <c r="H18" i="15"/>
  <c r="G18" i="15"/>
  <c r="K17" i="15"/>
  <c r="J17" i="15"/>
  <c r="I17" i="15"/>
  <c r="H17" i="15"/>
  <c r="G17" i="15"/>
  <c r="K37" i="15"/>
  <c r="J37" i="15"/>
  <c r="I37" i="15"/>
  <c r="H37" i="15"/>
  <c r="G37" i="15"/>
  <c r="K34" i="15"/>
  <c r="J34" i="15"/>
  <c r="I34" i="15"/>
  <c r="H34" i="15"/>
  <c r="G34" i="15"/>
  <c r="K12" i="15"/>
  <c r="J12" i="15"/>
  <c r="I12" i="15"/>
  <c r="H12" i="15"/>
  <c r="G12" i="15"/>
  <c r="K3" i="15"/>
  <c r="J3" i="15"/>
  <c r="I3" i="15"/>
  <c r="H3" i="15"/>
  <c r="G3" i="15"/>
  <c r="K22" i="15"/>
  <c r="J22" i="15"/>
  <c r="I22" i="15"/>
  <c r="H22" i="15"/>
  <c r="G22" i="15"/>
  <c r="K7" i="15"/>
  <c r="J7" i="15"/>
  <c r="I7" i="15"/>
  <c r="H7" i="15"/>
  <c r="G7" i="15"/>
  <c r="K13" i="15"/>
  <c r="J13" i="15"/>
  <c r="I13" i="15"/>
  <c r="H13" i="15"/>
  <c r="G13" i="15"/>
  <c r="K6" i="15"/>
  <c r="J6" i="15"/>
  <c r="I6" i="15"/>
  <c r="H6" i="15"/>
  <c r="G6" i="15"/>
  <c r="K19" i="15"/>
  <c r="J19" i="15"/>
  <c r="I19" i="15"/>
  <c r="H19" i="15"/>
  <c r="G19" i="15"/>
  <c r="K4" i="15"/>
  <c r="J4" i="15"/>
  <c r="I4" i="15"/>
  <c r="H4" i="15"/>
  <c r="G4" i="15"/>
  <c r="K29" i="15"/>
  <c r="J29" i="15"/>
  <c r="I29" i="15"/>
  <c r="H29" i="15"/>
  <c r="G29" i="15"/>
  <c r="K5" i="15"/>
  <c r="J5" i="15"/>
  <c r="I5" i="15"/>
  <c r="H5" i="15"/>
  <c r="G5" i="15"/>
  <c r="K27" i="15"/>
  <c r="J27" i="15"/>
  <c r="I27" i="15"/>
  <c r="H27" i="15"/>
  <c r="G27" i="15"/>
  <c r="K28" i="15"/>
  <c r="J28" i="15"/>
  <c r="I28" i="15"/>
  <c r="H28" i="15"/>
  <c r="G28" i="15"/>
  <c r="K10" i="15"/>
  <c r="J10" i="15"/>
  <c r="I10" i="15"/>
  <c r="H10" i="15"/>
  <c r="G10" i="15"/>
  <c r="K23" i="15"/>
  <c r="J23" i="15"/>
  <c r="I23" i="15"/>
  <c r="H23" i="15"/>
  <c r="G23" i="15"/>
  <c r="W242" i="14"/>
  <c r="V242" i="14"/>
  <c r="U242" i="14"/>
  <c r="T242" i="14"/>
  <c r="S242" i="14"/>
  <c r="R242" i="14"/>
  <c r="Q242" i="14"/>
  <c r="P242" i="14"/>
  <c r="O242" i="14"/>
  <c r="N242" i="14"/>
  <c r="M242" i="14"/>
  <c r="L242" i="14"/>
  <c r="K242" i="14"/>
  <c r="J242" i="14"/>
  <c r="I242" i="14"/>
  <c r="H242" i="14"/>
  <c r="G242" i="14"/>
  <c r="F242" i="14"/>
  <c r="E242" i="14"/>
  <c r="D242" i="14"/>
  <c r="C242" i="14"/>
  <c r="B242" i="14"/>
  <c r="W240" i="14"/>
  <c r="W244" i="14" s="1"/>
  <c r="V240" i="14"/>
  <c r="V244" i="14" s="1"/>
  <c r="U240" i="14"/>
  <c r="U244" i="14" s="1"/>
  <c r="T240" i="14"/>
  <c r="T244" i="14" s="1"/>
  <c r="S240" i="14"/>
  <c r="S244" i="14" s="1"/>
  <c r="R240" i="14"/>
  <c r="R244" i="14" s="1"/>
  <c r="Q240" i="14"/>
  <c r="Q244" i="14" s="1"/>
  <c r="P240" i="14"/>
  <c r="P244" i="14" s="1"/>
  <c r="O240" i="14"/>
  <c r="O244" i="14" s="1"/>
  <c r="N240" i="14"/>
  <c r="N244" i="14" s="1"/>
  <c r="M240" i="14"/>
  <c r="M244" i="14" s="1"/>
  <c r="L240" i="14"/>
  <c r="L244" i="14" s="1"/>
  <c r="K240" i="14"/>
  <c r="K244" i="14" s="1"/>
  <c r="J240" i="14"/>
  <c r="J244" i="14" s="1"/>
  <c r="I240" i="14"/>
  <c r="I244" i="14" s="1"/>
  <c r="H240" i="14"/>
  <c r="H244" i="14" s="1"/>
  <c r="G240" i="14"/>
  <c r="G244" i="14" s="1"/>
  <c r="F240" i="14"/>
  <c r="F244" i="14" s="1"/>
  <c r="E240" i="14"/>
  <c r="E244" i="14" s="1"/>
  <c r="D240" i="14"/>
  <c r="D244" i="14" s="1"/>
  <c r="C240" i="14"/>
  <c r="C244" i="14" s="1"/>
  <c r="B240" i="14"/>
  <c r="B244" i="14" s="1"/>
  <c r="K12" i="14"/>
  <c r="J12" i="14"/>
  <c r="I12" i="14"/>
  <c r="H12" i="14"/>
  <c r="G12" i="14"/>
  <c r="K52" i="14"/>
  <c r="J52" i="14"/>
  <c r="I52" i="14"/>
  <c r="H52" i="14"/>
  <c r="G52" i="14"/>
  <c r="K47" i="14"/>
  <c r="J47" i="14"/>
  <c r="I47" i="14"/>
  <c r="H47" i="14"/>
  <c r="G47" i="14"/>
  <c r="K48" i="14"/>
  <c r="J48" i="14"/>
  <c r="I48" i="14"/>
  <c r="H48" i="14"/>
  <c r="G48" i="14"/>
  <c r="K57" i="14"/>
  <c r="J57" i="14"/>
  <c r="I57" i="14"/>
  <c r="H57" i="14"/>
  <c r="G57" i="14"/>
  <c r="K44" i="14"/>
  <c r="J44" i="14"/>
  <c r="I44" i="14"/>
  <c r="H44" i="14"/>
  <c r="G44" i="14"/>
  <c r="K9" i="14"/>
  <c r="J9" i="14"/>
  <c r="I9" i="14"/>
  <c r="H9" i="14"/>
  <c r="G9" i="14"/>
  <c r="K6" i="14"/>
  <c r="J6" i="14"/>
  <c r="I6" i="14"/>
  <c r="H6" i="14"/>
  <c r="G6" i="14"/>
  <c r="K51" i="14"/>
  <c r="J51" i="14"/>
  <c r="I51" i="14"/>
  <c r="H51" i="14"/>
  <c r="G51" i="14"/>
  <c r="K55" i="14"/>
  <c r="J55" i="14"/>
  <c r="I55" i="14"/>
  <c r="H55" i="14"/>
  <c r="G55" i="14"/>
  <c r="K11" i="14"/>
  <c r="J11" i="14"/>
  <c r="I11" i="14"/>
  <c r="H11" i="14"/>
  <c r="G11" i="14"/>
  <c r="K54" i="14"/>
  <c r="J54" i="14"/>
  <c r="I54" i="14"/>
  <c r="H54" i="14"/>
  <c r="G54" i="14"/>
  <c r="K8" i="14"/>
  <c r="J8" i="14"/>
  <c r="I8" i="14"/>
  <c r="H8" i="14"/>
  <c r="G8" i="14"/>
  <c r="K10" i="14"/>
  <c r="J10" i="14"/>
  <c r="I10" i="14"/>
  <c r="H10" i="14"/>
  <c r="G10" i="14"/>
  <c r="K56" i="14"/>
  <c r="J56" i="14"/>
  <c r="I56" i="14"/>
  <c r="H56" i="14"/>
  <c r="G56" i="14"/>
  <c r="K50" i="14"/>
  <c r="J50" i="14"/>
  <c r="I50" i="14"/>
  <c r="H50" i="14"/>
  <c r="G50" i="14"/>
  <c r="K49" i="14"/>
  <c r="J49" i="14"/>
  <c r="I49" i="14"/>
  <c r="H49" i="14"/>
  <c r="G49" i="14"/>
  <c r="K14" i="14"/>
  <c r="J14" i="14"/>
  <c r="I14" i="14"/>
  <c r="H14" i="14"/>
  <c r="G14" i="14"/>
  <c r="K16" i="14"/>
  <c r="J16" i="14"/>
  <c r="I16" i="14"/>
  <c r="H16" i="14"/>
  <c r="G16" i="14"/>
  <c r="K45" i="14"/>
  <c r="J45" i="14"/>
  <c r="I45" i="14"/>
  <c r="H45" i="14"/>
  <c r="G45" i="14"/>
  <c r="K13" i="14"/>
  <c r="J13" i="14"/>
  <c r="I13" i="14"/>
  <c r="H13" i="14"/>
  <c r="G13" i="14"/>
  <c r="K7" i="14"/>
  <c r="J7" i="14"/>
  <c r="I7" i="14"/>
  <c r="H7" i="14"/>
  <c r="G7" i="14"/>
  <c r="K15" i="14"/>
  <c r="J15" i="14"/>
  <c r="I15" i="14"/>
  <c r="H15" i="14"/>
  <c r="G15" i="14"/>
  <c r="K53" i="14"/>
  <c r="J53" i="14"/>
  <c r="I53" i="14"/>
  <c r="H53" i="14"/>
  <c r="G53" i="14"/>
  <c r="K46" i="14"/>
  <c r="J46" i="14"/>
  <c r="I46" i="14"/>
  <c r="H46" i="14"/>
  <c r="G46" i="14"/>
  <c r="K36" i="14"/>
  <c r="J36" i="14"/>
  <c r="I36" i="14"/>
  <c r="H36" i="14"/>
  <c r="G36" i="14"/>
  <c r="K65" i="14"/>
  <c r="J65" i="14"/>
  <c r="I65" i="14"/>
  <c r="H65" i="14"/>
  <c r="G65" i="14"/>
  <c r="K73" i="14"/>
  <c r="J73" i="14"/>
  <c r="I73" i="14"/>
  <c r="H73" i="14"/>
  <c r="G73" i="14"/>
  <c r="K75" i="14"/>
  <c r="J75" i="14"/>
  <c r="I75" i="14"/>
  <c r="H75" i="14"/>
  <c r="G75" i="14"/>
  <c r="K25" i="14"/>
  <c r="J25" i="14"/>
  <c r="I25" i="14"/>
  <c r="H25" i="14"/>
  <c r="G25" i="14"/>
  <c r="K31" i="14"/>
  <c r="J31" i="14"/>
  <c r="I31" i="14"/>
  <c r="H31" i="14"/>
  <c r="G31" i="14"/>
  <c r="K70" i="14"/>
  <c r="J70" i="14"/>
  <c r="I70" i="14"/>
  <c r="H70" i="14"/>
  <c r="G70" i="14"/>
  <c r="K72" i="14"/>
  <c r="J72" i="14"/>
  <c r="I72" i="14"/>
  <c r="H72" i="14"/>
  <c r="G72" i="14"/>
  <c r="K35" i="14"/>
  <c r="J35" i="14"/>
  <c r="I35" i="14"/>
  <c r="H35" i="14"/>
  <c r="G35" i="14"/>
  <c r="K78" i="14"/>
  <c r="J78" i="14"/>
  <c r="I78" i="14"/>
  <c r="H78" i="14"/>
  <c r="G78" i="14"/>
  <c r="K29" i="14"/>
  <c r="J29" i="14"/>
  <c r="I29" i="14"/>
  <c r="H29" i="14"/>
  <c r="G29" i="14"/>
  <c r="K40" i="14"/>
  <c r="J40" i="14"/>
  <c r="I40" i="14"/>
  <c r="H40" i="14"/>
  <c r="G40" i="14"/>
  <c r="K4" i="14"/>
  <c r="J4" i="14"/>
  <c r="I4" i="14"/>
  <c r="H4" i="14"/>
  <c r="G4" i="14"/>
  <c r="K3" i="14"/>
  <c r="J3" i="14"/>
  <c r="I3" i="14"/>
  <c r="H3" i="14"/>
  <c r="G3" i="14"/>
  <c r="K67" i="14"/>
  <c r="J67" i="14"/>
  <c r="I67" i="14"/>
  <c r="H67" i="14"/>
  <c r="G67" i="14"/>
  <c r="K19" i="14"/>
  <c r="J19" i="14"/>
  <c r="I19" i="14"/>
  <c r="H19" i="14"/>
  <c r="G19" i="14"/>
  <c r="K63" i="14"/>
  <c r="J63" i="14"/>
  <c r="I63" i="14"/>
  <c r="H63" i="14"/>
  <c r="G63" i="14"/>
  <c r="K41" i="14"/>
  <c r="J41" i="14"/>
  <c r="I41" i="14"/>
  <c r="H41" i="14"/>
  <c r="G41" i="14"/>
  <c r="K71" i="14"/>
  <c r="J71" i="14"/>
  <c r="I71" i="14"/>
  <c r="H71" i="14"/>
  <c r="G71" i="14"/>
  <c r="K77" i="14"/>
  <c r="J77" i="14"/>
  <c r="I77" i="14"/>
  <c r="H77" i="14"/>
  <c r="G77" i="14"/>
  <c r="K64" i="14"/>
  <c r="J64" i="14"/>
  <c r="I64" i="14"/>
  <c r="H64" i="14"/>
  <c r="G64" i="14"/>
  <c r="K74" i="14"/>
  <c r="J74" i="14"/>
  <c r="I74" i="14"/>
  <c r="H74" i="14"/>
  <c r="G74" i="14"/>
  <c r="K79" i="14"/>
  <c r="J79" i="14"/>
  <c r="I79" i="14"/>
  <c r="H79" i="14"/>
  <c r="G79" i="14"/>
  <c r="K37" i="14"/>
  <c r="J37" i="14"/>
  <c r="I37" i="14"/>
  <c r="H37" i="14"/>
  <c r="G37" i="14"/>
  <c r="K39" i="14"/>
  <c r="J39" i="14"/>
  <c r="I39" i="14"/>
  <c r="H39" i="14"/>
  <c r="G39" i="14"/>
  <c r="K42" i="14"/>
  <c r="J42" i="14"/>
  <c r="I42" i="14"/>
  <c r="H42" i="14"/>
  <c r="G42" i="14"/>
  <c r="K66" i="14"/>
  <c r="J66" i="14"/>
  <c r="I66" i="14"/>
  <c r="H66" i="14"/>
  <c r="G66" i="14"/>
  <c r="K27" i="14"/>
  <c r="J27" i="14"/>
  <c r="I27" i="14"/>
  <c r="H27" i="14"/>
  <c r="G27" i="14"/>
  <c r="K60" i="14"/>
  <c r="J60" i="14"/>
  <c r="I60" i="14"/>
  <c r="H60" i="14"/>
  <c r="G60" i="14"/>
  <c r="K26" i="14"/>
  <c r="J26" i="14"/>
  <c r="I26" i="14"/>
  <c r="H26" i="14"/>
  <c r="G26" i="14"/>
  <c r="K23" i="14"/>
  <c r="J23" i="14"/>
  <c r="I23" i="14"/>
  <c r="H23" i="14"/>
  <c r="G23" i="14"/>
  <c r="K30" i="14"/>
  <c r="J30" i="14"/>
  <c r="I30" i="14"/>
  <c r="H30" i="14"/>
  <c r="G30" i="14"/>
  <c r="K21" i="14"/>
  <c r="J21" i="14"/>
  <c r="I21" i="14"/>
  <c r="H21" i="14"/>
  <c r="G21" i="14"/>
  <c r="K38" i="14"/>
  <c r="J38" i="14"/>
  <c r="I38" i="14"/>
  <c r="H38" i="14"/>
  <c r="G38" i="14"/>
  <c r="K61" i="14"/>
  <c r="J61" i="14"/>
  <c r="I61" i="14"/>
  <c r="H61" i="14"/>
  <c r="G61" i="14"/>
  <c r="K32" i="14"/>
  <c r="J32" i="14"/>
  <c r="I32" i="14"/>
  <c r="H32" i="14"/>
  <c r="G32" i="14"/>
  <c r="K62" i="14"/>
  <c r="J62" i="14"/>
  <c r="I62" i="14"/>
  <c r="H62" i="14"/>
  <c r="G62" i="14"/>
  <c r="K76" i="14"/>
  <c r="J76" i="14"/>
  <c r="I76" i="14"/>
  <c r="H76" i="14"/>
  <c r="G76" i="14"/>
  <c r="K18" i="14"/>
  <c r="J18" i="14"/>
  <c r="I18" i="14"/>
  <c r="H18" i="14"/>
  <c r="G18" i="14"/>
  <c r="K34" i="14"/>
  <c r="J34" i="14"/>
  <c r="I34" i="14"/>
  <c r="H34" i="14"/>
  <c r="G34" i="14"/>
  <c r="K69" i="14"/>
  <c r="J69" i="14"/>
  <c r="I69" i="14"/>
  <c r="H69" i="14"/>
  <c r="G69" i="14"/>
  <c r="K68" i="14"/>
  <c r="J68" i="14"/>
  <c r="I68" i="14"/>
  <c r="H68" i="14"/>
  <c r="G68" i="14"/>
  <c r="K20" i="14"/>
  <c r="J20" i="14"/>
  <c r="I20" i="14"/>
  <c r="H20" i="14"/>
  <c r="G20" i="14"/>
  <c r="K33" i="14"/>
  <c r="J33" i="14"/>
  <c r="I33" i="14"/>
  <c r="H33" i="14"/>
  <c r="G33" i="14"/>
  <c r="K22" i="14"/>
  <c r="J22" i="14"/>
  <c r="I22" i="14"/>
  <c r="H22" i="14"/>
  <c r="G22" i="14"/>
  <c r="K59" i="14"/>
  <c r="J59" i="14"/>
  <c r="I59" i="14"/>
  <c r="H59" i="14"/>
  <c r="G59" i="14"/>
  <c r="K28" i="14"/>
  <c r="J28" i="14"/>
  <c r="I28" i="14"/>
  <c r="H28" i="14"/>
  <c r="G28" i="14"/>
  <c r="K24" i="14"/>
  <c r="J24" i="14"/>
  <c r="I24" i="14"/>
  <c r="H24" i="14"/>
  <c r="G24" i="14"/>
  <c r="W22" i="12"/>
  <c r="U22" i="12"/>
  <c r="S22" i="12"/>
  <c r="Q22" i="12"/>
  <c r="J17" i="12"/>
  <c r="N17" i="12" s="1"/>
  <c r="I17" i="12"/>
  <c r="H17" i="12"/>
  <c r="G17" i="12"/>
  <c r="F17" i="12"/>
  <c r="W21" i="12"/>
  <c r="U21" i="12"/>
  <c r="S21" i="12"/>
  <c r="Q21" i="12"/>
  <c r="J22" i="12"/>
  <c r="N22" i="12" s="1"/>
  <c r="I22" i="12"/>
  <c r="H22" i="12"/>
  <c r="G22" i="12"/>
  <c r="F22" i="12"/>
  <c r="W20" i="12"/>
  <c r="U20" i="12"/>
  <c r="S20" i="12"/>
  <c r="Q20" i="12"/>
  <c r="J21" i="12"/>
  <c r="N21" i="12" s="1"/>
  <c r="I21" i="12"/>
  <c r="H21" i="12"/>
  <c r="G21" i="12"/>
  <c r="F21" i="12"/>
  <c r="W19" i="12"/>
  <c r="U19" i="12"/>
  <c r="S19" i="12"/>
  <c r="Q19" i="12"/>
  <c r="J20" i="12"/>
  <c r="N20" i="12" s="1"/>
  <c r="I20" i="12"/>
  <c r="H20" i="12"/>
  <c r="G20" i="12"/>
  <c r="F20" i="12"/>
  <c r="W17" i="12"/>
  <c r="U17" i="12"/>
  <c r="S17" i="12"/>
  <c r="Q17" i="12"/>
  <c r="J19" i="12"/>
  <c r="N19" i="12" s="1"/>
  <c r="I19" i="12"/>
  <c r="H19" i="12"/>
  <c r="G19" i="12"/>
  <c r="F19" i="12"/>
  <c r="W16" i="12"/>
  <c r="U16" i="12"/>
  <c r="S16" i="12"/>
  <c r="Q16" i="12"/>
  <c r="J16" i="12"/>
  <c r="N16" i="12" s="1"/>
  <c r="I16" i="12"/>
  <c r="H16" i="12"/>
  <c r="G16" i="12"/>
  <c r="F16" i="12"/>
  <c r="W15" i="12"/>
  <c r="U15" i="12"/>
  <c r="S15" i="12"/>
  <c r="Q15" i="12"/>
  <c r="J15" i="12"/>
  <c r="N15" i="12" s="1"/>
  <c r="I15" i="12"/>
  <c r="H15" i="12"/>
  <c r="G15" i="12"/>
  <c r="F15" i="12"/>
  <c r="W14" i="12"/>
  <c r="U14" i="12"/>
  <c r="S14" i="12"/>
  <c r="Q14" i="12"/>
  <c r="J14" i="12"/>
  <c r="N14" i="12" s="1"/>
  <c r="I14" i="12"/>
  <c r="H14" i="12"/>
  <c r="G14" i="12"/>
  <c r="F14" i="12"/>
  <c r="W12" i="12"/>
  <c r="U12" i="12"/>
  <c r="S12" i="12"/>
  <c r="Q12" i="12"/>
  <c r="J12" i="12"/>
  <c r="N12" i="12" s="1"/>
  <c r="I12" i="12"/>
  <c r="H12" i="12"/>
  <c r="G12" i="12"/>
  <c r="F12" i="12"/>
  <c r="W11" i="12"/>
  <c r="U11" i="12"/>
  <c r="S11" i="12"/>
  <c r="Q11" i="12"/>
  <c r="J11" i="12"/>
  <c r="N11" i="12" s="1"/>
  <c r="I11" i="12"/>
  <c r="H11" i="12"/>
  <c r="G11" i="12"/>
  <c r="F11" i="12"/>
  <c r="W10" i="12"/>
  <c r="U10" i="12"/>
  <c r="S10" i="12"/>
  <c r="Q10" i="12"/>
  <c r="J10" i="12"/>
  <c r="N10" i="12" s="1"/>
  <c r="I10" i="12"/>
  <c r="H10" i="12"/>
  <c r="G10" i="12"/>
  <c r="F10" i="12"/>
  <c r="W9" i="12"/>
  <c r="U9" i="12"/>
  <c r="S9" i="12"/>
  <c r="Q9" i="12"/>
  <c r="J5" i="12"/>
  <c r="N5" i="12" s="1"/>
  <c r="I5" i="12"/>
  <c r="H5" i="12"/>
  <c r="G5" i="12"/>
  <c r="F5" i="12"/>
  <c r="W8" i="12"/>
  <c r="U8" i="12"/>
  <c r="S8" i="12"/>
  <c r="Q8" i="12"/>
  <c r="J9" i="12"/>
  <c r="N9" i="12" s="1"/>
  <c r="I9" i="12"/>
  <c r="H9" i="12"/>
  <c r="G9" i="12"/>
  <c r="F9" i="12"/>
  <c r="W7" i="12"/>
  <c r="U7" i="12"/>
  <c r="S7" i="12"/>
  <c r="Q7" i="12"/>
  <c r="J4" i="12"/>
  <c r="N4" i="12" s="1"/>
  <c r="I4" i="12"/>
  <c r="H4" i="12"/>
  <c r="G4" i="12"/>
  <c r="F4" i="12"/>
  <c r="W5" i="12"/>
  <c r="U5" i="12"/>
  <c r="S5" i="12"/>
  <c r="Q5" i="12"/>
  <c r="J8" i="12"/>
  <c r="N8" i="12" s="1"/>
  <c r="I8" i="12"/>
  <c r="H8" i="12"/>
  <c r="G8" i="12"/>
  <c r="F8" i="12"/>
  <c r="W4" i="12"/>
  <c r="U4" i="12"/>
  <c r="S4" i="12"/>
  <c r="Q4" i="12"/>
  <c r="J7" i="12"/>
  <c r="N7" i="12" s="1"/>
  <c r="I7" i="12"/>
  <c r="H7" i="12"/>
  <c r="G7" i="12"/>
  <c r="F7" i="12"/>
  <c r="W3" i="12"/>
  <c r="U3" i="12"/>
  <c r="S3" i="12"/>
  <c r="Q3" i="12"/>
  <c r="J3" i="12"/>
  <c r="N3" i="12" s="1"/>
  <c r="I3" i="12"/>
  <c r="H3" i="12"/>
  <c r="G3" i="12"/>
  <c r="F3" i="12"/>
  <c r="W188" i="11"/>
  <c r="V188" i="11"/>
  <c r="U188" i="11"/>
  <c r="T188" i="11"/>
  <c r="S188" i="11"/>
  <c r="R188" i="11"/>
  <c r="Q188" i="11"/>
  <c r="P188" i="11"/>
  <c r="O188" i="11"/>
  <c r="N188" i="11"/>
  <c r="M188" i="11"/>
  <c r="L188" i="11"/>
  <c r="K188" i="11"/>
  <c r="J188" i="11"/>
  <c r="I188" i="11"/>
  <c r="H188" i="11"/>
  <c r="G188" i="11"/>
  <c r="F188" i="11"/>
  <c r="E188" i="11"/>
  <c r="D188" i="11"/>
  <c r="C188" i="11"/>
  <c r="B188" i="11"/>
  <c r="W186" i="11"/>
  <c r="W190" i="11" s="1"/>
  <c r="V186" i="11"/>
  <c r="V190" i="11" s="1"/>
  <c r="U186" i="11"/>
  <c r="U190" i="11" s="1"/>
  <c r="T186" i="11"/>
  <c r="T190" i="11" s="1"/>
  <c r="S186" i="11"/>
  <c r="S190" i="11" s="1"/>
  <c r="R186" i="11"/>
  <c r="R190" i="11" s="1"/>
  <c r="Q186" i="11"/>
  <c r="Q190" i="11" s="1"/>
  <c r="P186" i="11"/>
  <c r="P190" i="11" s="1"/>
  <c r="O186" i="11"/>
  <c r="O190" i="11" s="1"/>
  <c r="N186" i="11"/>
  <c r="N190" i="11" s="1"/>
  <c r="M186" i="11"/>
  <c r="M190" i="11" s="1"/>
  <c r="L186" i="11"/>
  <c r="L190" i="11" s="1"/>
  <c r="K186" i="11"/>
  <c r="K190" i="11" s="1"/>
  <c r="J186" i="11"/>
  <c r="J190" i="11" s="1"/>
  <c r="I186" i="11"/>
  <c r="I190" i="11" s="1"/>
  <c r="H186" i="11"/>
  <c r="H190" i="11" s="1"/>
  <c r="G186" i="11"/>
  <c r="G190" i="11" s="1"/>
  <c r="F186" i="11"/>
  <c r="F190" i="11" s="1"/>
  <c r="E186" i="11"/>
  <c r="E190" i="11" s="1"/>
  <c r="D186" i="11"/>
  <c r="D190" i="11" s="1"/>
  <c r="C186" i="11"/>
  <c r="C190" i="11" s="1"/>
  <c r="B186" i="11"/>
  <c r="B190" i="11" s="1"/>
  <c r="J25" i="11"/>
  <c r="I25" i="11"/>
  <c r="H25" i="11"/>
  <c r="G25" i="11"/>
  <c r="F25" i="11"/>
  <c r="J24" i="11"/>
  <c r="I24" i="11"/>
  <c r="H24" i="11"/>
  <c r="G24" i="11"/>
  <c r="F24" i="11"/>
  <c r="J23" i="11"/>
  <c r="I23" i="11"/>
  <c r="H23" i="11"/>
  <c r="G23" i="11"/>
  <c r="F23" i="11"/>
  <c r="J14" i="11"/>
  <c r="I14" i="11"/>
  <c r="H14" i="11"/>
  <c r="G14" i="11"/>
  <c r="F14" i="11"/>
  <c r="J13" i="11"/>
  <c r="I13" i="11"/>
  <c r="H13" i="11"/>
  <c r="G13" i="11"/>
  <c r="F13" i="11"/>
  <c r="J12" i="11"/>
  <c r="I12" i="11"/>
  <c r="H12" i="11"/>
  <c r="G12" i="11"/>
  <c r="F12" i="11"/>
  <c r="J11" i="11"/>
  <c r="I11" i="11"/>
  <c r="H11" i="11"/>
  <c r="G11" i="11"/>
  <c r="F11" i="11"/>
  <c r="J6" i="11"/>
  <c r="I6" i="11"/>
  <c r="H6" i="11"/>
  <c r="G6" i="11"/>
  <c r="F6" i="11"/>
  <c r="J5" i="11"/>
  <c r="I5" i="11"/>
  <c r="H5" i="11"/>
  <c r="G5" i="11"/>
  <c r="F5" i="11"/>
  <c r="J22" i="11"/>
  <c r="I22" i="11"/>
  <c r="H22" i="11"/>
  <c r="G22" i="11"/>
  <c r="F22" i="11"/>
  <c r="J10" i="11"/>
  <c r="I10" i="11"/>
  <c r="H10" i="11"/>
  <c r="G10" i="11"/>
  <c r="F10" i="11"/>
  <c r="J4" i="11"/>
  <c r="I4" i="11"/>
  <c r="H4" i="11"/>
  <c r="G4" i="11"/>
  <c r="F4" i="11"/>
  <c r="J9" i="11"/>
  <c r="I9" i="11"/>
  <c r="H9" i="11"/>
  <c r="G9" i="11"/>
  <c r="F9" i="11"/>
  <c r="J8" i="11"/>
  <c r="I8" i="11"/>
  <c r="H8" i="11"/>
  <c r="G8" i="11"/>
  <c r="F8" i="11"/>
  <c r="J20" i="11"/>
  <c r="I20" i="11"/>
  <c r="H20" i="11"/>
  <c r="G20" i="11"/>
  <c r="F20" i="11"/>
  <c r="J3" i="11"/>
  <c r="I3" i="11"/>
  <c r="H3" i="11"/>
  <c r="G3" i="11"/>
  <c r="F3" i="11"/>
  <c r="J2" i="11"/>
  <c r="I2" i="11"/>
  <c r="H2" i="11"/>
  <c r="G2" i="11"/>
  <c r="F2" i="11"/>
  <c r="J19" i="11"/>
  <c r="I19" i="11"/>
  <c r="H19" i="11"/>
  <c r="G19" i="11"/>
  <c r="F19" i="11"/>
  <c r="J18" i="11"/>
  <c r="I18" i="11"/>
  <c r="H18" i="11"/>
  <c r="G18" i="11"/>
  <c r="F18" i="11"/>
  <c r="J17" i="11"/>
  <c r="I17" i="11"/>
  <c r="H17" i="11"/>
  <c r="G17" i="11"/>
  <c r="F17" i="11"/>
  <c r="J16" i="11"/>
  <c r="I16" i="11"/>
  <c r="H16" i="11"/>
  <c r="G16" i="11"/>
  <c r="F16" i="11"/>
  <c r="J80" i="9"/>
  <c r="I80" i="9"/>
  <c r="H80" i="9"/>
  <c r="G80" i="9"/>
  <c r="F80" i="9"/>
  <c r="J81" i="9"/>
  <c r="I81" i="9"/>
  <c r="H81" i="9"/>
  <c r="G81" i="9"/>
  <c r="F81" i="9"/>
  <c r="J90" i="9"/>
  <c r="I90" i="9"/>
  <c r="H90" i="9"/>
  <c r="G90" i="9"/>
  <c r="F90" i="9"/>
  <c r="J82" i="9"/>
  <c r="I82" i="9"/>
  <c r="H82" i="9"/>
  <c r="G82" i="9"/>
  <c r="F82" i="9"/>
  <c r="J99" i="9"/>
  <c r="I99" i="9"/>
  <c r="H99" i="9"/>
  <c r="G99" i="9"/>
  <c r="F99" i="9"/>
  <c r="J98" i="9"/>
  <c r="I98" i="9"/>
  <c r="H98" i="9"/>
  <c r="G98" i="9"/>
  <c r="F98" i="9"/>
  <c r="J85" i="9"/>
  <c r="I85" i="9"/>
  <c r="H85" i="9"/>
  <c r="G85" i="9"/>
  <c r="F85" i="9"/>
  <c r="J86" i="9"/>
  <c r="I86" i="9"/>
  <c r="H86" i="9"/>
  <c r="G86" i="9"/>
  <c r="F86" i="9"/>
  <c r="J91" i="9"/>
  <c r="I91" i="9"/>
  <c r="H91" i="9"/>
  <c r="G91" i="9"/>
  <c r="F91" i="9"/>
  <c r="J95" i="9"/>
  <c r="I95" i="9"/>
  <c r="H95" i="9"/>
  <c r="G95" i="9"/>
  <c r="F95" i="9"/>
  <c r="J96" i="9"/>
  <c r="I96" i="9"/>
  <c r="H96" i="9"/>
  <c r="G96" i="9"/>
  <c r="F96" i="9"/>
  <c r="J84" i="9"/>
  <c r="I84" i="9"/>
  <c r="H84" i="9"/>
  <c r="G84" i="9"/>
  <c r="F84" i="9"/>
  <c r="J89" i="9"/>
  <c r="I89" i="9"/>
  <c r="H89" i="9"/>
  <c r="G89" i="9"/>
  <c r="F89" i="9"/>
  <c r="J93" i="9"/>
  <c r="I93" i="9"/>
  <c r="H93" i="9"/>
  <c r="G93" i="9"/>
  <c r="F93" i="9"/>
  <c r="J87" i="9"/>
  <c r="I87" i="9"/>
  <c r="H87" i="9"/>
  <c r="G87" i="9"/>
  <c r="F87" i="9"/>
  <c r="J102" i="9"/>
  <c r="I102" i="9"/>
  <c r="H102" i="9"/>
  <c r="G102" i="9"/>
  <c r="F102" i="9"/>
  <c r="J88" i="9"/>
  <c r="I88" i="9"/>
  <c r="H88" i="9"/>
  <c r="G88" i="9"/>
  <c r="F88" i="9"/>
  <c r="J83" i="9"/>
  <c r="I83" i="9"/>
  <c r="H83" i="9"/>
  <c r="G83" i="9"/>
  <c r="F83" i="9"/>
  <c r="J100" i="9"/>
  <c r="I100" i="9"/>
  <c r="H100" i="9"/>
  <c r="G100" i="9"/>
  <c r="F100" i="9"/>
  <c r="J97" i="9"/>
  <c r="I97" i="9"/>
  <c r="H97" i="9"/>
  <c r="G97" i="9"/>
  <c r="F97" i="9"/>
  <c r="J94" i="9"/>
  <c r="I94" i="9"/>
  <c r="H94" i="9"/>
  <c r="G94" i="9"/>
  <c r="F94" i="9"/>
  <c r="J101" i="9"/>
  <c r="I101" i="9"/>
  <c r="H101" i="9"/>
  <c r="G101" i="9"/>
  <c r="F101" i="9"/>
  <c r="J92" i="9"/>
  <c r="I92" i="9"/>
  <c r="H92" i="9"/>
  <c r="G92" i="9"/>
  <c r="F92" i="9"/>
  <c r="J128" i="9"/>
  <c r="I128" i="9"/>
  <c r="H128" i="9"/>
  <c r="G128" i="9"/>
  <c r="F128" i="9"/>
  <c r="J105" i="9"/>
  <c r="I105" i="9"/>
  <c r="H105" i="9"/>
  <c r="G105" i="9"/>
  <c r="F105" i="9"/>
  <c r="J104" i="9"/>
  <c r="I104" i="9"/>
  <c r="H104" i="9"/>
  <c r="G104" i="9"/>
  <c r="F104" i="9"/>
  <c r="J113" i="9"/>
  <c r="I113" i="9"/>
  <c r="H113" i="9"/>
  <c r="G113" i="9"/>
  <c r="F113" i="9"/>
  <c r="J109" i="9"/>
  <c r="I109" i="9"/>
  <c r="H109" i="9"/>
  <c r="G109" i="9"/>
  <c r="F109" i="9"/>
  <c r="J107" i="9"/>
  <c r="I107" i="9"/>
  <c r="H107" i="9"/>
  <c r="G107" i="9"/>
  <c r="F107" i="9"/>
  <c r="J126" i="9"/>
  <c r="I126" i="9"/>
  <c r="H126" i="9"/>
  <c r="G126" i="9"/>
  <c r="F126" i="9"/>
  <c r="J135" i="9"/>
  <c r="I135" i="9"/>
  <c r="H135" i="9"/>
  <c r="G135" i="9"/>
  <c r="F135" i="9"/>
  <c r="J125" i="9"/>
  <c r="I125" i="9"/>
  <c r="H125" i="9"/>
  <c r="G125" i="9"/>
  <c r="F125" i="9"/>
  <c r="J116" i="9"/>
  <c r="I116" i="9"/>
  <c r="H116" i="9"/>
  <c r="G116" i="9"/>
  <c r="F116" i="9"/>
  <c r="J130" i="9"/>
  <c r="I130" i="9"/>
  <c r="H130" i="9"/>
  <c r="G130" i="9"/>
  <c r="F130" i="9"/>
  <c r="J123" i="9"/>
  <c r="I123" i="9"/>
  <c r="H123" i="9"/>
  <c r="G123" i="9"/>
  <c r="F123" i="9"/>
  <c r="J119" i="9"/>
  <c r="I119" i="9"/>
  <c r="H119" i="9"/>
  <c r="G119" i="9"/>
  <c r="F119" i="9"/>
  <c r="J108" i="9"/>
  <c r="I108" i="9"/>
  <c r="H108" i="9"/>
  <c r="G108" i="9"/>
  <c r="F108" i="9"/>
  <c r="J131" i="9"/>
  <c r="I131" i="9"/>
  <c r="H131" i="9"/>
  <c r="G131" i="9"/>
  <c r="F131" i="9"/>
  <c r="J111" i="9"/>
  <c r="I111" i="9"/>
  <c r="H111" i="9"/>
  <c r="G111" i="9"/>
  <c r="F111" i="9"/>
  <c r="J120" i="9"/>
  <c r="I120" i="9"/>
  <c r="H120" i="9"/>
  <c r="G120" i="9"/>
  <c r="F120" i="9"/>
  <c r="J124" i="9"/>
  <c r="I124" i="9"/>
  <c r="H124" i="9"/>
  <c r="G124" i="9"/>
  <c r="F124" i="9"/>
  <c r="J122" i="9"/>
  <c r="I122" i="9"/>
  <c r="H122" i="9"/>
  <c r="G122" i="9"/>
  <c r="F122" i="9"/>
  <c r="J115" i="9"/>
  <c r="I115" i="9"/>
  <c r="H115" i="9"/>
  <c r="G115" i="9"/>
  <c r="F115" i="9"/>
  <c r="J121" i="9"/>
  <c r="I121" i="9"/>
  <c r="H121" i="9"/>
  <c r="G121" i="9"/>
  <c r="F121" i="9"/>
  <c r="J106" i="9"/>
  <c r="I106" i="9"/>
  <c r="H106" i="9"/>
  <c r="G106" i="9"/>
  <c r="F106" i="9"/>
  <c r="J118" i="9"/>
  <c r="I118" i="9"/>
  <c r="H118" i="9"/>
  <c r="G118" i="9"/>
  <c r="F118" i="9"/>
  <c r="J129" i="9"/>
  <c r="I129" i="9"/>
  <c r="H129" i="9"/>
  <c r="G129" i="9"/>
  <c r="F129" i="9"/>
  <c r="J110" i="9"/>
  <c r="I110" i="9"/>
  <c r="H110" i="9"/>
  <c r="G110" i="9"/>
  <c r="F110" i="9"/>
  <c r="J114" i="9"/>
  <c r="I114" i="9"/>
  <c r="H114" i="9"/>
  <c r="G114" i="9"/>
  <c r="F114" i="9"/>
  <c r="J134" i="9"/>
  <c r="I134" i="9"/>
  <c r="H134" i="9"/>
  <c r="G134" i="9"/>
  <c r="F134" i="9"/>
  <c r="J112" i="9"/>
  <c r="I112" i="9"/>
  <c r="H112" i="9"/>
  <c r="G112" i="9"/>
  <c r="F112" i="9"/>
  <c r="J132" i="9"/>
  <c r="I132" i="9"/>
  <c r="H132" i="9"/>
  <c r="G132" i="9"/>
  <c r="F132" i="9"/>
  <c r="J117" i="9"/>
  <c r="I117" i="9"/>
  <c r="H117" i="9"/>
  <c r="G117" i="9"/>
  <c r="F117" i="9"/>
  <c r="J127" i="9"/>
  <c r="I127" i="9"/>
  <c r="H127" i="9"/>
  <c r="G127" i="9"/>
  <c r="F127" i="9"/>
  <c r="J133" i="9"/>
  <c r="I133" i="9"/>
  <c r="H133" i="9"/>
  <c r="G133" i="9"/>
  <c r="F133" i="9"/>
  <c r="J136" i="9"/>
  <c r="I136" i="9"/>
  <c r="H136" i="9"/>
  <c r="G136" i="9"/>
  <c r="F136" i="9"/>
  <c r="J4" i="9"/>
  <c r="I4" i="9"/>
  <c r="H4" i="9"/>
  <c r="G4" i="9"/>
  <c r="F4" i="9"/>
  <c r="J12" i="9"/>
  <c r="I12" i="9"/>
  <c r="H12" i="9"/>
  <c r="G12" i="9"/>
  <c r="F12" i="9"/>
  <c r="J3" i="9"/>
  <c r="I3" i="9"/>
  <c r="H3" i="9"/>
  <c r="G3" i="9"/>
  <c r="F3" i="9"/>
  <c r="J5" i="9"/>
  <c r="I5" i="9"/>
  <c r="H5" i="9"/>
  <c r="G5" i="9"/>
  <c r="F5" i="9"/>
  <c r="J7" i="9"/>
  <c r="I7" i="9"/>
  <c r="H7" i="9"/>
  <c r="G7" i="9"/>
  <c r="F7" i="9"/>
  <c r="J2" i="9"/>
  <c r="I2" i="9"/>
  <c r="H2" i="9"/>
  <c r="G2" i="9"/>
  <c r="F2" i="9"/>
  <c r="J9" i="9"/>
  <c r="I9" i="9"/>
  <c r="H9" i="9"/>
  <c r="G9" i="9"/>
  <c r="F9" i="9"/>
  <c r="J19" i="9"/>
  <c r="I19" i="9"/>
  <c r="H19" i="9"/>
  <c r="G19" i="9"/>
  <c r="F19" i="9"/>
  <c r="J11" i="9"/>
  <c r="I11" i="9"/>
  <c r="H11" i="9"/>
  <c r="G11" i="9"/>
  <c r="F11" i="9"/>
  <c r="J8" i="9"/>
  <c r="I8" i="9"/>
  <c r="H8" i="9"/>
  <c r="G8" i="9"/>
  <c r="F8" i="9"/>
  <c r="J18" i="9"/>
  <c r="I18" i="9"/>
  <c r="H18" i="9"/>
  <c r="G18" i="9"/>
  <c r="F18" i="9"/>
  <c r="J22" i="9"/>
  <c r="I22" i="9"/>
  <c r="H22" i="9"/>
  <c r="G22" i="9"/>
  <c r="F22" i="9"/>
  <c r="J10" i="9"/>
  <c r="I10" i="9"/>
  <c r="H10" i="9"/>
  <c r="G10" i="9"/>
  <c r="F10" i="9"/>
  <c r="J13" i="9"/>
  <c r="I13" i="9"/>
  <c r="H13" i="9"/>
  <c r="G13" i="9"/>
  <c r="F13" i="9"/>
  <c r="J26" i="9"/>
  <c r="I26" i="9"/>
  <c r="H26" i="9"/>
  <c r="G26" i="9"/>
  <c r="F26" i="9"/>
  <c r="J17" i="9"/>
  <c r="I17" i="9"/>
  <c r="H17" i="9"/>
  <c r="G17" i="9"/>
  <c r="F17" i="9"/>
  <c r="J15" i="9"/>
  <c r="I15" i="9"/>
  <c r="H15" i="9"/>
  <c r="G15" i="9"/>
  <c r="F15" i="9"/>
  <c r="J20" i="9"/>
  <c r="I20" i="9"/>
  <c r="H20" i="9"/>
  <c r="G20" i="9"/>
  <c r="F20" i="9"/>
  <c r="J24" i="9"/>
  <c r="I24" i="9"/>
  <c r="H24" i="9"/>
  <c r="G24" i="9"/>
  <c r="F24" i="9"/>
  <c r="J6" i="9"/>
  <c r="I6" i="9"/>
  <c r="H6" i="9"/>
  <c r="G6" i="9"/>
  <c r="F6" i="9"/>
  <c r="J14" i="9"/>
  <c r="I14" i="9"/>
  <c r="H14" i="9"/>
  <c r="G14" i="9"/>
  <c r="F14" i="9"/>
  <c r="J28" i="9"/>
  <c r="I28" i="9"/>
  <c r="H28" i="9"/>
  <c r="G28" i="9"/>
  <c r="F28" i="9"/>
  <c r="J25" i="9"/>
  <c r="I25" i="9"/>
  <c r="H25" i="9"/>
  <c r="G25" i="9"/>
  <c r="F25" i="9"/>
  <c r="J29" i="9"/>
  <c r="I29" i="9"/>
  <c r="H29" i="9"/>
  <c r="G29" i="9"/>
  <c r="F29" i="9"/>
  <c r="J16" i="9"/>
  <c r="I16" i="9"/>
  <c r="H16" i="9"/>
  <c r="G16" i="9"/>
  <c r="F16" i="9"/>
  <c r="J27" i="9"/>
  <c r="I27" i="9"/>
  <c r="H27" i="9"/>
  <c r="G27" i="9"/>
  <c r="F27" i="9"/>
  <c r="J23" i="9"/>
  <c r="I23" i="9"/>
  <c r="H23" i="9"/>
  <c r="G23" i="9"/>
  <c r="F23" i="9"/>
  <c r="J30" i="9"/>
  <c r="I30" i="9"/>
  <c r="H30" i="9"/>
  <c r="G30" i="9"/>
  <c r="F30" i="9"/>
  <c r="J21" i="9"/>
  <c r="I21" i="9"/>
  <c r="H21" i="9"/>
  <c r="G21" i="9"/>
  <c r="F21" i="9"/>
  <c r="J75" i="9"/>
  <c r="I75" i="9"/>
  <c r="H75" i="9"/>
  <c r="G75" i="9"/>
  <c r="F75" i="9"/>
  <c r="J71" i="9"/>
  <c r="I71" i="9"/>
  <c r="H71" i="9"/>
  <c r="G71" i="9"/>
  <c r="F71" i="9"/>
  <c r="J41" i="9"/>
  <c r="I41" i="9"/>
  <c r="H41" i="9"/>
  <c r="G41" i="9"/>
  <c r="F41" i="9"/>
  <c r="J32" i="9"/>
  <c r="I32" i="9"/>
  <c r="H32" i="9"/>
  <c r="G32" i="9"/>
  <c r="F32" i="9"/>
  <c r="J52" i="9"/>
  <c r="I52" i="9"/>
  <c r="H52" i="9"/>
  <c r="G52" i="9"/>
  <c r="F52" i="9"/>
  <c r="J35" i="9"/>
  <c r="I35" i="9"/>
  <c r="H35" i="9"/>
  <c r="G35" i="9"/>
  <c r="F35" i="9"/>
  <c r="J51" i="9"/>
  <c r="I51" i="9"/>
  <c r="H51" i="9"/>
  <c r="G51" i="9"/>
  <c r="F51" i="9"/>
  <c r="J42" i="9"/>
  <c r="I42" i="9"/>
  <c r="H42" i="9"/>
  <c r="G42" i="9"/>
  <c r="F42" i="9"/>
  <c r="J33" i="9"/>
  <c r="I33" i="9"/>
  <c r="H33" i="9"/>
  <c r="G33" i="9"/>
  <c r="F33" i="9"/>
  <c r="J34" i="9"/>
  <c r="I34" i="9"/>
  <c r="H34" i="9"/>
  <c r="G34" i="9"/>
  <c r="F34" i="9"/>
  <c r="J66" i="9"/>
  <c r="I66" i="9"/>
  <c r="H66" i="9"/>
  <c r="G66" i="9"/>
  <c r="F66" i="9"/>
  <c r="J73" i="9"/>
  <c r="I73" i="9"/>
  <c r="H73" i="9"/>
  <c r="G73" i="9"/>
  <c r="F73" i="9"/>
  <c r="J44" i="9"/>
  <c r="I44" i="9"/>
  <c r="H44" i="9"/>
  <c r="G44" i="9"/>
  <c r="F44" i="9"/>
  <c r="J53" i="9"/>
  <c r="I53" i="9"/>
  <c r="H53" i="9"/>
  <c r="G53" i="9"/>
  <c r="F53" i="9"/>
  <c r="J45" i="9"/>
  <c r="I45" i="9"/>
  <c r="H45" i="9"/>
  <c r="G45" i="9"/>
  <c r="F45" i="9"/>
  <c r="J59" i="9"/>
  <c r="I59" i="9"/>
  <c r="H59" i="9"/>
  <c r="G59" i="9"/>
  <c r="F59" i="9"/>
  <c r="J57" i="9"/>
  <c r="I57" i="9"/>
  <c r="H57" i="9"/>
  <c r="G57" i="9"/>
  <c r="F57" i="9"/>
  <c r="J47" i="9"/>
  <c r="I47" i="9"/>
  <c r="H47" i="9"/>
  <c r="G47" i="9"/>
  <c r="F47" i="9"/>
  <c r="J67" i="9"/>
  <c r="I67" i="9"/>
  <c r="H67" i="9"/>
  <c r="G67" i="9"/>
  <c r="F67" i="9"/>
  <c r="J55" i="9"/>
  <c r="I55" i="9"/>
  <c r="H55" i="9"/>
  <c r="G55" i="9"/>
  <c r="F55" i="9"/>
  <c r="J36" i="9"/>
  <c r="I36" i="9"/>
  <c r="H36" i="9"/>
  <c r="G36" i="9"/>
  <c r="F36" i="9"/>
  <c r="J43" i="9"/>
  <c r="I43" i="9"/>
  <c r="H43" i="9"/>
  <c r="G43" i="9"/>
  <c r="F43" i="9"/>
  <c r="J40" i="9"/>
  <c r="I40" i="9"/>
  <c r="H40" i="9"/>
  <c r="G40" i="9"/>
  <c r="F40" i="9"/>
  <c r="J65" i="9"/>
  <c r="I65" i="9"/>
  <c r="H65" i="9"/>
  <c r="G65" i="9"/>
  <c r="F65" i="9"/>
  <c r="J74" i="9"/>
  <c r="I74" i="9"/>
  <c r="H74" i="9"/>
  <c r="G74" i="9"/>
  <c r="F74" i="9"/>
  <c r="J37" i="9"/>
  <c r="I37" i="9"/>
  <c r="H37" i="9"/>
  <c r="G37" i="9"/>
  <c r="F37" i="9"/>
  <c r="J58" i="9"/>
  <c r="I58" i="9"/>
  <c r="H58" i="9"/>
  <c r="G58" i="9"/>
  <c r="F58" i="9"/>
  <c r="J56" i="9"/>
  <c r="I56" i="9"/>
  <c r="H56" i="9"/>
  <c r="G56" i="9"/>
  <c r="F56" i="9"/>
  <c r="J49" i="9"/>
  <c r="I49" i="9"/>
  <c r="H49" i="9"/>
  <c r="G49" i="9"/>
  <c r="F49" i="9"/>
  <c r="J61" i="9"/>
  <c r="I61" i="9"/>
  <c r="H61" i="9"/>
  <c r="G61" i="9"/>
  <c r="F61" i="9"/>
  <c r="J38" i="9"/>
  <c r="I38" i="9"/>
  <c r="H38" i="9"/>
  <c r="G38" i="9"/>
  <c r="F38" i="9"/>
  <c r="J64" i="9"/>
  <c r="I64" i="9"/>
  <c r="H64" i="9"/>
  <c r="G64" i="9"/>
  <c r="F64" i="9"/>
  <c r="J62" i="9"/>
  <c r="I62" i="9"/>
  <c r="H62" i="9"/>
  <c r="G62" i="9"/>
  <c r="F62" i="9"/>
  <c r="J77" i="9"/>
  <c r="I77" i="9"/>
  <c r="H77" i="9"/>
  <c r="G77" i="9"/>
  <c r="F77" i="9"/>
  <c r="J48" i="9"/>
  <c r="I48" i="9"/>
  <c r="H48" i="9"/>
  <c r="G48" i="9"/>
  <c r="F48" i="9"/>
  <c r="J63" i="9"/>
  <c r="I63" i="9"/>
  <c r="H63" i="9"/>
  <c r="G63" i="9"/>
  <c r="F63" i="9"/>
  <c r="J76" i="9"/>
  <c r="I76" i="9"/>
  <c r="H76" i="9"/>
  <c r="G76" i="9"/>
  <c r="F76" i="9"/>
  <c r="J68" i="9"/>
  <c r="I68" i="9"/>
  <c r="H68" i="9"/>
  <c r="G68" i="9"/>
  <c r="F68" i="9"/>
  <c r="J39" i="9"/>
  <c r="I39" i="9"/>
  <c r="H39" i="9"/>
  <c r="G39" i="9"/>
  <c r="F39" i="9"/>
  <c r="J69" i="9"/>
  <c r="I69" i="9"/>
  <c r="H69" i="9"/>
  <c r="G69" i="9"/>
  <c r="F69" i="9"/>
  <c r="J70" i="9"/>
  <c r="I70" i="9"/>
  <c r="H70" i="9"/>
  <c r="G70" i="9"/>
  <c r="F70" i="9"/>
  <c r="J50" i="9"/>
  <c r="I50" i="9"/>
  <c r="H50" i="9"/>
  <c r="G50" i="9"/>
  <c r="F50" i="9"/>
  <c r="J60" i="9"/>
  <c r="I60" i="9"/>
  <c r="H60" i="9"/>
  <c r="G60" i="9"/>
  <c r="F60" i="9"/>
  <c r="J54" i="9"/>
  <c r="I54" i="9"/>
  <c r="H54" i="9"/>
  <c r="G54" i="9"/>
  <c r="F54" i="9"/>
  <c r="J46" i="9"/>
  <c r="I46" i="9"/>
  <c r="H46" i="9"/>
  <c r="G46" i="9"/>
  <c r="F46" i="9"/>
  <c r="J72" i="9"/>
  <c r="I72" i="9"/>
  <c r="H72" i="9"/>
  <c r="G72" i="9"/>
  <c r="F72" i="9"/>
  <c r="J78" i="9"/>
  <c r="I78" i="9"/>
  <c r="H78" i="9"/>
  <c r="G78" i="9"/>
  <c r="F78" i="9"/>
  <c r="W143" i="8"/>
  <c r="V143" i="8"/>
  <c r="U143" i="8"/>
  <c r="T143" i="8"/>
  <c r="S143" i="8"/>
  <c r="R143" i="8"/>
  <c r="Q143" i="8"/>
  <c r="P143" i="8"/>
  <c r="O143" i="8"/>
  <c r="N143" i="8"/>
  <c r="M143" i="8"/>
  <c r="L143" i="8"/>
  <c r="K143" i="8"/>
  <c r="J143" i="8"/>
  <c r="I143" i="8"/>
  <c r="H143" i="8"/>
  <c r="G143" i="8"/>
  <c r="F143" i="8"/>
  <c r="E143" i="8"/>
  <c r="D143" i="8"/>
  <c r="C143" i="8"/>
  <c r="B143" i="8"/>
  <c r="W141" i="8"/>
  <c r="W145" i="8" s="1"/>
  <c r="V141" i="8"/>
  <c r="V145" i="8" s="1"/>
  <c r="U141" i="8"/>
  <c r="U145" i="8" s="1"/>
  <c r="T141" i="8"/>
  <c r="T145" i="8" s="1"/>
  <c r="S141" i="8"/>
  <c r="S145" i="8" s="1"/>
  <c r="R141" i="8"/>
  <c r="R145" i="8" s="1"/>
  <c r="Q141" i="8"/>
  <c r="Q145" i="8" s="1"/>
  <c r="P141" i="8"/>
  <c r="P145" i="8" s="1"/>
  <c r="O141" i="8"/>
  <c r="O145" i="8" s="1"/>
  <c r="N141" i="8"/>
  <c r="N145" i="8" s="1"/>
  <c r="M141" i="8"/>
  <c r="M145" i="8" s="1"/>
  <c r="L141" i="8"/>
  <c r="L145" i="8" s="1"/>
  <c r="K141" i="8"/>
  <c r="K145" i="8" s="1"/>
  <c r="J141" i="8"/>
  <c r="J145" i="8" s="1"/>
  <c r="I141" i="8"/>
  <c r="I145" i="8" s="1"/>
  <c r="H141" i="8"/>
  <c r="H145" i="8" s="1"/>
  <c r="G141" i="8"/>
  <c r="G145" i="8" s="1"/>
  <c r="F141" i="8"/>
  <c r="F145" i="8" s="1"/>
  <c r="E141" i="8"/>
  <c r="E145" i="8" s="1"/>
  <c r="D141" i="8"/>
  <c r="D145" i="8" s="1"/>
  <c r="C141" i="8"/>
  <c r="C145" i="8" s="1"/>
  <c r="B141" i="8"/>
  <c r="B145" i="8" s="1"/>
  <c r="J45" i="8"/>
  <c r="I45" i="8"/>
  <c r="H45" i="8"/>
  <c r="G45" i="8"/>
  <c r="F45" i="8"/>
  <c r="J44" i="8"/>
  <c r="I44" i="8"/>
  <c r="H44" i="8"/>
  <c r="G44" i="8"/>
  <c r="F44" i="8"/>
  <c r="J43" i="8"/>
  <c r="I43" i="8"/>
  <c r="H43" i="8"/>
  <c r="G43" i="8"/>
  <c r="F43" i="8"/>
  <c r="J42" i="8"/>
  <c r="I42" i="8"/>
  <c r="H42" i="8"/>
  <c r="G42" i="8"/>
  <c r="F42" i="8"/>
  <c r="J41" i="8"/>
  <c r="I41" i="8"/>
  <c r="H41" i="8"/>
  <c r="G41" i="8"/>
  <c r="F41" i="8"/>
  <c r="J40" i="8"/>
  <c r="I40" i="8"/>
  <c r="H40" i="8"/>
  <c r="G40" i="8"/>
  <c r="F40" i="8"/>
  <c r="J39" i="8"/>
  <c r="I39" i="8"/>
  <c r="H39" i="8"/>
  <c r="G39" i="8"/>
  <c r="F39" i="8"/>
  <c r="J38" i="8"/>
  <c r="I38" i="8"/>
  <c r="H38" i="8"/>
  <c r="G38" i="8"/>
  <c r="F38" i="8"/>
  <c r="J37" i="8"/>
  <c r="I37" i="8"/>
  <c r="H37" i="8"/>
  <c r="G37" i="8"/>
  <c r="F37" i="8"/>
  <c r="J36" i="8"/>
  <c r="I36" i="8"/>
  <c r="H36" i="8"/>
  <c r="G36" i="8"/>
  <c r="F36" i="8"/>
  <c r="J31" i="8"/>
  <c r="I31" i="8"/>
  <c r="H31" i="8"/>
  <c r="G31" i="8"/>
  <c r="F31" i="8"/>
  <c r="J30" i="8"/>
  <c r="I30" i="8"/>
  <c r="H30" i="8"/>
  <c r="G30" i="8"/>
  <c r="F30" i="8"/>
  <c r="J29" i="8"/>
  <c r="I29" i="8"/>
  <c r="H29" i="8"/>
  <c r="G29" i="8"/>
  <c r="F29" i="8"/>
  <c r="J35" i="8"/>
  <c r="I35" i="8"/>
  <c r="H35" i="8"/>
  <c r="G35" i="8"/>
  <c r="F35" i="8"/>
  <c r="J28" i="8"/>
  <c r="I28" i="8"/>
  <c r="H28" i="8"/>
  <c r="G28" i="8"/>
  <c r="F28" i="8"/>
  <c r="J27" i="8"/>
  <c r="I27" i="8"/>
  <c r="H27" i="8"/>
  <c r="G27" i="8"/>
  <c r="F27" i="8"/>
  <c r="J34" i="8"/>
  <c r="I34" i="8"/>
  <c r="H34" i="8"/>
  <c r="G34" i="8"/>
  <c r="F34" i="8"/>
  <c r="J33" i="8"/>
  <c r="I33" i="8"/>
  <c r="H33" i="8"/>
  <c r="G33" i="8"/>
  <c r="F33" i="8"/>
  <c r="J26" i="8"/>
  <c r="I26" i="8"/>
  <c r="H26" i="8"/>
  <c r="G26" i="8"/>
  <c r="F26" i="8"/>
  <c r="J25" i="8"/>
  <c r="I25" i="8"/>
  <c r="H25" i="8"/>
  <c r="G25" i="8"/>
  <c r="F25" i="8"/>
  <c r="J24" i="8"/>
  <c r="I24" i="8"/>
  <c r="H24" i="8"/>
  <c r="G24" i="8"/>
  <c r="F24" i="8"/>
  <c r="J23" i="8"/>
  <c r="I23" i="8"/>
  <c r="H23" i="8"/>
  <c r="G23" i="8"/>
  <c r="F23" i="8"/>
  <c r="J21" i="8"/>
  <c r="I21" i="8"/>
  <c r="H21" i="8"/>
  <c r="G21" i="8"/>
  <c r="F21" i="8"/>
  <c r="J9" i="8"/>
  <c r="I9" i="8"/>
  <c r="H9" i="8"/>
  <c r="G9" i="8"/>
  <c r="F9" i="8"/>
  <c r="J20" i="8"/>
  <c r="I20" i="8"/>
  <c r="H20" i="8"/>
  <c r="G20" i="8"/>
  <c r="F20" i="8"/>
  <c r="J19" i="8"/>
  <c r="I19" i="8"/>
  <c r="H19" i="8"/>
  <c r="G19" i="8"/>
  <c r="F19" i="8"/>
  <c r="J8" i="8"/>
  <c r="I8" i="8"/>
  <c r="H8" i="8"/>
  <c r="G8" i="8"/>
  <c r="F8" i="8"/>
  <c r="J7" i="8"/>
  <c r="I7" i="8"/>
  <c r="H7" i="8"/>
  <c r="G7" i="8"/>
  <c r="F7" i="8"/>
  <c r="J18" i="8"/>
  <c r="I18" i="8"/>
  <c r="H18" i="8"/>
  <c r="G18" i="8"/>
  <c r="F18" i="8"/>
  <c r="J17" i="8"/>
  <c r="I17" i="8"/>
  <c r="H17" i="8"/>
  <c r="G17" i="8"/>
  <c r="F17" i="8"/>
  <c r="J16" i="8"/>
  <c r="I16" i="8"/>
  <c r="H16" i="8"/>
  <c r="G16" i="8"/>
  <c r="F16" i="8"/>
  <c r="J15" i="8"/>
  <c r="I15" i="8"/>
  <c r="H15" i="8"/>
  <c r="G15" i="8"/>
  <c r="F15" i="8"/>
  <c r="J6" i="8"/>
  <c r="I6" i="8"/>
  <c r="H6" i="8"/>
  <c r="G6" i="8"/>
  <c r="F6" i="8"/>
  <c r="J14" i="8"/>
  <c r="I14" i="8"/>
  <c r="H14" i="8"/>
  <c r="G14" i="8"/>
  <c r="F14" i="8"/>
  <c r="J13" i="8"/>
  <c r="I13" i="8"/>
  <c r="H13" i="8"/>
  <c r="G13" i="8"/>
  <c r="F13" i="8"/>
  <c r="J5" i="8"/>
  <c r="I5" i="8"/>
  <c r="H5" i="8"/>
  <c r="G5" i="8"/>
  <c r="F5" i="8"/>
  <c r="J12" i="8"/>
  <c r="I12" i="8"/>
  <c r="H12" i="8"/>
  <c r="G12" i="8"/>
  <c r="F12" i="8"/>
  <c r="J4" i="8"/>
  <c r="I4" i="8"/>
  <c r="H4" i="8"/>
  <c r="G4" i="8"/>
  <c r="F4" i="8"/>
  <c r="J3" i="8"/>
  <c r="I3" i="8"/>
  <c r="H3" i="8"/>
  <c r="G3" i="8"/>
  <c r="F3" i="8"/>
  <c r="J11" i="8"/>
  <c r="I11" i="8"/>
  <c r="H11" i="8"/>
  <c r="G11" i="8"/>
  <c r="F11" i="8"/>
  <c r="J2" i="8"/>
  <c r="I2" i="8"/>
  <c r="H2" i="8"/>
  <c r="G2" i="8"/>
  <c r="F2" i="8"/>
  <c r="J22" i="7"/>
  <c r="N22" i="7" s="1"/>
  <c r="I22" i="7"/>
  <c r="H22" i="7"/>
  <c r="G22" i="7"/>
  <c r="F22" i="7"/>
  <c r="J25" i="7"/>
  <c r="N25" i="7" s="1"/>
  <c r="I25" i="7"/>
  <c r="H25" i="7"/>
  <c r="G25" i="7"/>
  <c r="F25" i="7"/>
  <c r="J26" i="7"/>
  <c r="N26" i="7" s="1"/>
  <c r="I26" i="7"/>
  <c r="H26" i="7"/>
  <c r="G26" i="7"/>
  <c r="F26" i="7"/>
  <c r="J32" i="7"/>
  <c r="N32" i="7" s="1"/>
  <c r="I32" i="7"/>
  <c r="H32" i="7"/>
  <c r="G32" i="7"/>
  <c r="F32" i="7"/>
  <c r="J20" i="7"/>
  <c r="N20" i="7" s="1"/>
  <c r="I20" i="7"/>
  <c r="H20" i="7"/>
  <c r="G20" i="7"/>
  <c r="F20" i="7"/>
  <c r="J21" i="7"/>
  <c r="N21" i="7" s="1"/>
  <c r="I21" i="7"/>
  <c r="H21" i="7"/>
  <c r="G21" i="7"/>
  <c r="F21" i="7"/>
  <c r="J23" i="7"/>
  <c r="N23" i="7" s="1"/>
  <c r="I23" i="7"/>
  <c r="H23" i="7"/>
  <c r="G23" i="7"/>
  <c r="F23" i="7"/>
  <c r="J24" i="7"/>
  <c r="N24" i="7" s="1"/>
  <c r="I24" i="7"/>
  <c r="H24" i="7"/>
  <c r="G24" i="7"/>
  <c r="F24" i="7"/>
  <c r="J35" i="7"/>
  <c r="N35" i="7" s="1"/>
  <c r="I35" i="7"/>
  <c r="H35" i="7"/>
  <c r="G35" i="7"/>
  <c r="F35" i="7"/>
  <c r="J31" i="7"/>
  <c r="N31" i="7" s="1"/>
  <c r="I31" i="7"/>
  <c r="H31" i="7"/>
  <c r="G31" i="7"/>
  <c r="F31" i="7"/>
  <c r="J36" i="7"/>
  <c r="N36" i="7" s="1"/>
  <c r="I36" i="7"/>
  <c r="H36" i="7"/>
  <c r="G36" i="7"/>
  <c r="F36" i="7"/>
  <c r="J33" i="7"/>
  <c r="N33" i="7" s="1"/>
  <c r="I33" i="7"/>
  <c r="H33" i="7"/>
  <c r="G33" i="7"/>
  <c r="F33" i="7"/>
  <c r="J28" i="7"/>
  <c r="N28" i="7" s="1"/>
  <c r="I28" i="7"/>
  <c r="H28" i="7"/>
  <c r="G28" i="7"/>
  <c r="F28" i="7"/>
  <c r="W39" i="7"/>
  <c r="U39" i="7"/>
  <c r="S39" i="7"/>
  <c r="Q39" i="7"/>
  <c r="J30" i="7"/>
  <c r="N30" i="7" s="1"/>
  <c r="I30" i="7"/>
  <c r="H30" i="7"/>
  <c r="G30" i="7"/>
  <c r="F30" i="7"/>
  <c r="W38" i="7"/>
  <c r="U38" i="7"/>
  <c r="S38" i="7"/>
  <c r="Q38" i="7"/>
  <c r="J29" i="7"/>
  <c r="N29" i="7" s="1"/>
  <c r="I29" i="7"/>
  <c r="H29" i="7"/>
  <c r="G29" i="7"/>
  <c r="F29" i="7"/>
  <c r="W37" i="7"/>
  <c r="U37" i="7"/>
  <c r="S37" i="7"/>
  <c r="Q37" i="7"/>
  <c r="J38" i="7"/>
  <c r="N38" i="7" s="1"/>
  <c r="I38" i="7"/>
  <c r="H38" i="7"/>
  <c r="G38" i="7"/>
  <c r="F38" i="7"/>
  <c r="W36" i="7"/>
  <c r="U36" i="7"/>
  <c r="S36" i="7"/>
  <c r="Q36" i="7"/>
  <c r="W35" i="7"/>
  <c r="U35" i="7"/>
  <c r="S35" i="7"/>
  <c r="Q35" i="7"/>
  <c r="W34" i="7"/>
  <c r="U34" i="7"/>
  <c r="S34" i="7"/>
  <c r="Q34" i="7"/>
  <c r="W33" i="7"/>
  <c r="U33" i="7"/>
  <c r="S33" i="7"/>
  <c r="Q33" i="7"/>
  <c r="W32" i="7"/>
  <c r="U32" i="7"/>
  <c r="S32" i="7"/>
  <c r="Q32" i="7"/>
  <c r="W31" i="7"/>
  <c r="U31" i="7"/>
  <c r="S31" i="7"/>
  <c r="Q31" i="7"/>
  <c r="J39" i="7"/>
  <c r="N39" i="7" s="1"/>
  <c r="I39" i="7"/>
  <c r="H39" i="7"/>
  <c r="G39" i="7"/>
  <c r="F39" i="7"/>
  <c r="W30" i="7"/>
  <c r="U30" i="7"/>
  <c r="S30" i="7"/>
  <c r="Q30" i="7"/>
  <c r="J34" i="7"/>
  <c r="N34" i="7" s="1"/>
  <c r="I34" i="7"/>
  <c r="H34" i="7"/>
  <c r="G34" i="7"/>
  <c r="F34" i="7"/>
  <c r="W29" i="7"/>
  <c r="U29" i="7"/>
  <c r="S29" i="7"/>
  <c r="Q29" i="7"/>
  <c r="J37" i="7"/>
  <c r="N37" i="7" s="1"/>
  <c r="I37" i="7"/>
  <c r="H37" i="7"/>
  <c r="G37" i="7"/>
  <c r="F37" i="7"/>
  <c r="W28" i="7"/>
  <c r="U28" i="7"/>
  <c r="S28" i="7"/>
  <c r="Q28" i="7"/>
  <c r="W26" i="7"/>
  <c r="U26" i="7"/>
  <c r="S26" i="7"/>
  <c r="Q26" i="7"/>
  <c r="W25" i="7"/>
  <c r="U25" i="7"/>
  <c r="S25" i="7"/>
  <c r="Q25" i="7"/>
  <c r="J8" i="7"/>
  <c r="N8" i="7" s="1"/>
  <c r="I8" i="7"/>
  <c r="H8" i="7"/>
  <c r="G8" i="7"/>
  <c r="F8" i="7"/>
  <c r="W24" i="7"/>
  <c r="U24" i="7"/>
  <c r="S24" i="7"/>
  <c r="Q24" i="7"/>
  <c r="J3" i="7"/>
  <c r="N3" i="7" s="1"/>
  <c r="I3" i="7"/>
  <c r="H3" i="7"/>
  <c r="G3" i="7"/>
  <c r="F3" i="7"/>
  <c r="W23" i="7"/>
  <c r="U23" i="7"/>
  <c r="S23" i="7"/>
  <c r="Q23" i="7"/>
  <c r="J5" i="7"/>
  <c r="N5" i="7" s="1"/>
  <c r="I5" i="7"/>
  <c r="H5" i="7"/>
  <c r="G5" i="7"/>
  <c r="F5" i="7"/>
  <c r="W22" i="7"/>
  <c r="U22" i="7"/>
  <c r="S22" i="7"/>
  <c r="Q22" i="7"/>
  <c r="J6" i="7"/>
  <c r="N6" i="7" s="1"/>
  <c r="I6" i="7"/>
  <c r="H6" i="7"/>
  <c r="G6" i="7"/>
  <c r="F6" i="7"/>
  <c r="W21" i="7"/>
  <c r="U21" i="7"/>
  <c r="S21" i="7"/>
  <c r="Q21" i="7"/>
  <c r="J4" i="7"/>
  <c r="N4" i="7" s="1"/>
  <c r="I4" i="7"/>
  <c r="H4" i="7"/>
  <c r="G4" i="7"/>
  <c r="F4" i="7"/>
  <c r="W20" i="7"/>
  <c r="U20" i="7"/>
  <c r="S20" i="7"/>
  <c r="Q20" i="7"/>
  <c r="J7" i="7"/>
  <c r="N7" i="7" s="1"/>
  <c r="I7" i="7"/>
  <c r="H7" i="7"/>
  <c r="G7" i="7"/>
  <c r="F7" i="7"/>
  <c r="W19" i="7"/>
  <c r="U19" i="7"/>
  <c r="S19" i="7"/>
  <c r="Q19" i="7"/>
  <c r="W18" i="7"/>
  <c r="U18" i="7"/>
  <c r="S18" i="7"/>
  <c r="Q18" i="7"/>
  <c r="W17" i="7"/>
  <c r="U17" i="7"/>
  <c r="S17" i="7"/>
  <c r="Q17" i="7"/>
  <c r="J18" i="7"/>
  <c r="N18" i="7" s="1"/>
  <c r="I18" i="7"/>
  <c r="H18" i="7"/>
  <c r="G18" i="7"/>
  <c r="F18" i="7"/>
  <c r="W16" i="7"/>
  <c r="U16" i="7"/>
  <c r="S16" i="7"/>
  <c r="Q16" i="7"/>
  <c r="J16" i="7"/>
  <c r="N16" i="7" s="1"/>
  <c r="I16" i="7"/>
  <c r="H16" i="7"/>
  <c r="G16" i="7"/>
  <c r="F16" i="7"/>
  <c r="W15" i="7"/>
  <c r="U15" i="7"/>
  <c r="S15" i="7"/>
  <c r="Q15" i="7"/>
  <c r="J13" i="7"/>
  <c r="N13" i="7" s="1"/>
  <c r="I13" i="7"/>
  <c r="H13" i="7"/>
  <c r="G13" i="7"/>
  <c r="F13" i="7"/>
  <c r="W14" i="7"/>
  <c r="U14" i="7"/>
  <c r="S14" i="7"/>
  <c r="Q14" i="7"/>
  <c r="J12" i="7"/>
  <c r="N12" i="7" s="1"/>
  <c r="I12" i="7"/>
  <c r="H12" i="7"/>
  <c r="G12" i="7"/>
  <c r="F12" i="7"/>
  <c r="W13" i="7"/>
  <c r="U13" i="7"/>
  <c r="S13" i="7"/>
  <c r="Q13" i="7"/>
  <c r="J10" i="7"/>
  <c r="N10" i="7" s="1"/>
  <c r="I10" i="7"/>
  <c r="H10" i="7"/>
  <c r="G10" i="7"/>
  <c r="F10" i="7"/>
  <c r="W12" i="7"/>
  <c r="U12" i="7"/>
  <c r="S12" i="7"/>
  <c r="Q12" i="7"/>
  <c r="J11" i="7"/>
  <c r="N11" i="7" s="1"/>
  <c r="I11" i="7"/>
  <c r="H11" i="7"/>
  <c r="G11" i="7"/>
  <c r="F11" i="7"/>
  <c r="W11" i="7"/>
  <c r="U11" i="7"/>
  <c r="S11" i="7"/>
  <c r="Q11" i="7"/>
  <c r="W10" i="7"/>
  <c r="U10" i="7"/>
  <c r="S10" i="7"/>
  <c r="Q10" i="7"/>
  <c r="W8" i="7"/>
  <c r="U8" i="7"/>
  <c r="S8" i="7"/>
  <c r="Q8" i="7"/>
  <c r="W7" i="7"/>
  <c r="U7" i="7"/>
  <c r="S7" i="7"/>
  <c r="Q7" i="7"/>
  <c r="W6" i="7"/>
  <c r="U6" i="7"/>
  <c r="S6" i="7"/>
  <c r="Q6" i="7"/>
  <c r="J15" i="7"/>
  <c r="I15" i="7"/>
  <c r="H15" i="7"/>
  <c r="G15" i="7"/>
  <c r="F15" i="7"/>
  <c r="W5" i="7"/>
  <c r="U5" i="7"/>
  <c r="S5" i="7"/>
  <c r="Q5" i="7"/>
  <c r="J19" i="7"/>
  <c r="N19" i="7" s="1"/>
  <c r="I19" i="7"/>
  <c r="H19" i="7"/>
  <c r="G19" i="7"/>
  <c r="F19" i="7"/>
  <c r="W4" i="7"/>
  <c r="U4" i="7"/>
  <c r="S4" i="7"/>
  <c r="Q4" i="7"/>
  <c r="J17" i="7"/>
  <c r="N17" i="7" s="1"/>
  <c r="I17" i="7"/>
  <c r="H17" i="7"/>
  <c r="G17" i="7"/>
  <c r="F17" i="7"/>
  <c r="W3" i="7"/>
  <c r="U3" i="7"/>
  <c r="S3" i="7"/>
  <c r="Q3" i="7"/>
  <c r="J14" i="7"/>
  <c r="I14" i="7"/>
  <c r="H14" i="7"/>
  <c r="G14" i="7"/>
  <c r="F14" i="7"/>
  <c r="J49" i="6"/>
  <c r="I49" i="6"/>
  <c r="H49" i="6"/>
  <c r="G49" i="6"/>
  <c r="F49" i="6"/>
  <c r="J54" i="6"/>
  <c r="I54" i="6"/>
  <c r="H54" i="6"/>
  <c r="G54" i="6"/>
  <c r="F54" i="6"/>
  <c r="J48" i="6"/>
  <c r="I48" i="6"/>
  <c r="H48" i="6"/>
  <c r="G48" i="6"/>
  <c r="F48" i="6"/>
  <c r="J44" i="6"/>
  <c r="I44" i="6"/>
  <c r="H44" i="6"/>
  <c r="G44" i="6"/>
  <c r="F44" i="6"/>
  <c r="J41" i="6"/>
  <c r="I41" i="6"/>
  <c r="H41" i="6"/>
  <c r="G41" i="6"/>
  <c r="F41" i="6"/>
  <c r="J53" i="6"/>
  <c r="I53" i="6"/>
  <c r="H53" i="6"/>
  <c r="G53" i="6"/>
  <c r="F53" i="6"/>
  <c r="J58" i="6"/>
  <c r="I58" i="6"/>
  <c r="H58" i="6"/>
  <c r="G58" i="6"/>
  <c r="F58" i="6"/>
  <c r="J52" i="6"/>
  <c r="I52" i="6"/>
  <c r="H52" i="6"/>
  <c r="G52" i="6"/>
  <c r="F52" i="6"/>
  <c r="J46" i="6"/>
  <c r="I46" i="6"/>
  <c r="H46" i="6"/>
  <c r="G46" i="6"/>
  <c r="F46" i="6"/>
  <c r="J56" i="6"/>
  <c r="I56" i="6"/>
  <c r="H56" i="6"/>
  <c r="G56" i="6"/>
  <c r="F56" i="6"/>
  <c r="J50" i="6"/>
  <c r="I50" i="6"/>
  <c r="H50" i="6"/>
  <c r="G50" i="6"/>
  <c r="F50" i="6"/>
  <c r="J55" i="6"/>
  <c r="I55" i="6"/>
  <c r="H55" i="6"/>
  <c r="G55" i="6"/>
  <c r="F55" i="6"/>
  <c r="J45" i="6"/>
  <c r="I45" i="6"/>
  <c r="H45" i="6"/>
  <c r="G45" i="6"/>
  <c r="F45" i="6"/>
  <c r="J51" i="6"/>
  <c r="I51" i="6"/>
  <c r="H51" i="6"/>
  <c r="G51" i="6"/>
  <c r="F51" i="6"/>
  <c r="J43" i="6"/>
  <c r="I43" i="6"/>
  <c r="H43" i="6"/>
  <c r="G43" i="6"/>
  <c r="F43" i="6"/>
  <c r="J42" i="6"/>
  <c r="I42" i="6"/>
  <c r="H42" i="6"/>
  <c r="G42" i="6"/>
  <c r="F42" i="6"/>
  <c r="J57" i="6"/>
  <c r="I57" i="6"/>
  <c r="H57" i="6"/>
  <c r="G57" i="6"/>
  <c r="F57" i="6"/>
  <c r="J47" i="6"/>
  <c r="I47" i="6"/>
  <c r="H47" i="6"/>
  <c r="G47" i="6"/>
  <c r="F47" i="6"/>
  <c r="J64" i="6"/>
  <c r="I64" i="6"/>
  <c r="H64" i="6"/>
  <c r="G64" i="6"/>
  <c r="F64" i="6"/>
  <c r="J60" i="6"/>
  <c r="I60" i="6"/>
  <c r="H60" i="6"/>
  <c r="G60" i="6"/>
  <c r="F60" i="6"/>
  <c r="J76" i="6"/>
  <c r="I76" i="6"/>
  <c r="H76" i="6"/>
  <c r="G76" i="6"/>
  <c r="F76" i="6"/>
  <c r="J62" i="6"/>
  <c r="I62" i="6"/>
  <c r="H62" i="6"/>
  <c r="G62" i="6"/>
  <c r="F62" i="6"/>
  <c r="J71" i="6"/>
  <c r="I71" i="6"/>
  <c r="H71" i="6"/>
  <c r="G71" i="6"/>
  <c r="F71" i="6"/>
  <c r="J61" i="6"/>
  <c r="I61" i="6"/>
  <c r="H61" i="6"/>
  <c r="G61" i="6"/>
  <c r="F61" i="6"/>
  <c r="J68" i="6"/>
  <c r="I68" i="6"/>
  <c r="H68" i="6"/>
  <c r="G68" i="6"/>
  <c r="F68" i="6"/>
  <c r="J67" i="6"/>
  <c r="I67" i="6"/>
  <c r="H67" i="6"/>
  <c r="G67" i="6"/>
  <c r="F67" i="6"/>
  <c r="J70" i="6"/>
  <c r="I70" i="6"/>
  <c r="H70" i="6"/>
  <c r="G70" i="6"/>
  <c r="F70" i="6"/>
  <c r="J74" i="6"/>
  <c r="I74" i="6"/>
  <c r="H74" i="6"/>
  <c r="G74" i="6"/>
  <c r="F74" i="6"/>
  <c r="J66" i="6"/>
  <c r="I66" i="6"/>
  <c r="H66" i="6"/>
  <c r="G66" i="6"/>
  <c r="F66" i="6"/>
  <c r="J73" i="6"/>
  <c r="I73" i="6"/>
  <c r="H73" i="6"/>
  <c r="G73" i="6"/>
  <c r="F73" i="6"/>
  <c r="J75" i="6"/>
  <c r="I75" i="6"/>
  <c r="H75" i="6"/>
  <c r="G75" i="6"/>
  <c r="F75" i="6"/>
  <c r="J63" i="6"/>
  <c r="I63" i="6"/>
  <c r="H63" i="6"/>
  <c r="G63" i="6"/>
  <c r="F63" i="6"/>
  <c r="J65" i="6"/>
  <c r="I65" i="6"/>
  <c r="H65" i="6"/>
  <c r="G65" i="6"/>
  <c r="F65" i="6"/>
  <c r="J69" i="6"/>
  <c r="I69" i="6"/>
  <c r="H69" i="6"/>
  <c r="G69" i="6"/>
  <c r="F69" i="6"/>
  <c r="J77" i="6"/>
  <c r="I77" i="6"/>
  <c r="H77" i="6"/>
  <c r="G77" i="6"/>
  <c r="F77" i="6"/>
  <c r="J72" i="6"/>
  <c r="I72" i="6"/>
  <c r="H72" i="6"/>
  <c r="G72" i="6"/>
  <c r="F72" i="6"/>
  <c r="J7" i="6"/>
  <c r="I7" i="6"/>
  <c r="H7" i="6"/>
  <c r="G7" i="6"/>
  <c r="F7" i="6"/>
  <c r="J12" i="6"/>
  <c r="I12" i="6"/>
  <c r="H12" i="6"/>
  <c r="G12" i="6"/>
  <c r="F12" i="6"/>
  <c r="J3" i="6"/>
  <c r="I3" i="6"/>
  <c r="H3" i="6"/>
  <c r="G3" i="6"/>
  <c r="F3" i="6"/>
  <c r="J15" i="6"/>
  <c r="I15" i="6"/>
  <c r="H15" i="6"/>
  <c r="G15" i="6"/>
  <c r="F15" i="6"/>
  <c r="J9" i="6"/>
  <c r="I9" i="6"/>
  <c r="H9" i="6"/>
  <c r="G9" i="6"/>
  <c r="F9" i="6"/>
  <c r="J10" i="6"/>
  <c r="I10" i="6"/>
  <c r="H10" i="6"/>
  <c r="G10" i="6"/>
  <c r="F10" i="6"/>
  <c r="J2" i="6"/>
  <c r="I2" i="6"/>
  <c r="H2" i="6"/>
  <c r="G2" i="6"/>
  <c r="F2" i="6"/>
  <c r="J6" i="6"/>
  <c r="I6" i="6"/>
  <c r="H6" i="6"/>
  <c r="G6" i="6"/>
  <c r="F6" i="6"/>
  <c r="J17" i="6"/>
  <c r="I17" i="6"/>
  <c r="H17" i="6"/>
  <c r="G17" i="6"/>
  <c r="F17" i="6"/>
  <c r="J16" i="6"/>
  <c r="I16" i="6"/>
  <c r="H16" i="6"/>
  <c r="G16" i="6"/>
  <c r="F16" i="6"/>
  <c r="J13" i="6"/>
  <c r="I13" i="6"/>
  <c r="H13" i="6"/>
  <c r="G13" i="6"/>
  <c r="F13" i="6"/>
  <c r="J14" i="6"/>
  <c r="I14" i="6"/>
  <c r="H14" i="6"/>
  <c r="G14" i="6"/>
  <c r="F14" i="6"/>
  <c r="J8" i="6"/>
  <c r="I8" i="6"/>
  <c r="H8" i="6"/>
  <c r="G8" i="6"/>
  <c r="F8" i="6"/>
  <c r="J5" i="6"/>
  <c r="I5" i="6"/>
  <c r="H5" i="6"/>
  <c r="G5" i="6"/>
  <c r="F5" i="6"/>
  <c r="J11" i="6"/>
  <c r="I11" i="6"/>
  <c r="H11" i="6"/>
  <c r="G11" i="6"/>
  <c r="F11" i="6"/>
  <c r="J4" i="6"/>
  <c r="I4" i="6"/>
  <c r="H4" i="6"/>
  <c r="G4" i="6"/>
  <c r="F4" i="6"/>
  <c r="J20" i="6"/>
  <c r="I20" i="6"/>
  <c r="H20" i="6"/>
  <c r="G20" i="6"/>
  <c r="F20" i="6"/>
  <c r="J21" i="6"/>
  <c r="I21" i="6"/>
  <c r="H21" i="6"/>
  <c r="G21" i="6"/>
  <c r="F21" i="6"/>
  <c r="J24" i="6"/>
  <c r="I24" i="6"/>
  <c r="H24" i="6"/>
  <c r="G24" i="6"/>
  <c r="F24" i="6"/>
  <c r="J32" i="6"/>
  <c r="I32" i="6"/>
  <c r="H32" i="6"/>
  <c r="G32" i="6"/>
  <c r="F32" i="6"/>
  <c r="J36" i="6"/>
  <c r="I36" i="6"/>
  <c r="H36" i="6"/>
  <c r="G36" i="6"/>
  <c r="F36" i="6"/>
  <c r="J23" i="6"/>
  <c r="I23" i="6"/>
  <c r="H23" i="6"/>
  <c r="G23" i="6"/>
  <c r="F23" i="6"/>
  <c r="J33" i="6"/>
  <c r="I33" i="6"/>
  <c r="H33" i="6"/>
  <c r="G33" i="6"/>
  <c r="F33" i="6"/>
  <c r="J37" i="6"/>
  <c r="I37" i="6"/>
  <c r="H37" i="6"/>
  <c r="G37" i="6"/>
  <c r="F37" i="6"/>
  <c r="J19" i="6"/>
  <c r="I19" i="6"/>
  <c r="H19" i="6"/>
  <c r="G19" i="6"/>
  <c r="F19" i="6"/>
  <c r="J34" i="6"/>
  <c r="I34" i="6"/>
  <c r="H34" i="6"/>
  <c r="G34" i="6"/>
  <c r="F34" i="6"/>
  <c r="J39" i="6"/>
  <c r="I39" i="6"/>
  <c r="H39" i="6"/>
  <c r="G39" i="6"/>
  <c r="F39" i="6"/>
  <c r="J26" i="6"/>
  <c r="I26" i="6"/>
  <c r="H26" i="6"/>
  <c r="G26" i="6"/>
  <c r="F26" i="6"/>
  <c r="J29" i="6"/>
  <c r="I29" i="6"/>
  <c r="H29" i="6"/>
  <c r="G29" i="6"/>
  <c r="F29" i="6"/>
  <c r="J35" i="6"/>
  <c r="I35" i="6"/>
  <c r="H35" i="6"/>
  <c r="G35" i="6"/>
  <c r="F35" i="6"/>
  <c r="J27" i="6"/>
  <c r="I27" i="6"/>
  <c r="H27" i="6"/>
  <c r="G27" i="6"/>
  <c r="F27" i="6"/>
  <c r="J38" i="6"/>
  <c r="I38" i="6"/>
  <c r="H38" i="6"/>
  <c r="G38" i="6"/>
  <c r="F38" i="6"/>
  <c r="J25" i="6"/>
  <c r="I25" i="6"/>
  <c r="H25" i="6"/>
  <c r="G25" i="6"/>
  <c r="F25" i="6"/>
  <c r="J22" i="6"/>
  <c r="I22" i="6"/>
  <c r="H22" i="6"/>
  <c r="G22" i="6"/>
  <c r="F22" i="6"/>
  <c r="J31" i="6"/>
  <c r="I31" i="6"/>
  <c r="H31" i="6"/>
  <c r="G31" i="6"/>
  <c r="F31" i="6"/>
  <c r="J30" i="6"/>
  <c r="I30" i="6"/>
  <c r="H30" i="6"/>
  <c r="G30" i="6"/>
  <c r="F30" i="6"/>
  <c r="J28" i="6"/>
  <c r="I28" i="6"/>
  <c r="H28" i="6"/>
  <c r="G28" i="6"/>
  <c r="F28" i="6"/>
  <c r="W196" i="5"/>
  <c r="V196" i="5"/>
  <c r="U196" i="5"/>
  <c r="T196" i="5"/>
  <c r="S196" i="5"/>
  <c r="R196" i="5"/>
  <c r="Q196" i="5"/>
  <c r="P196" i="5"/>
  <c r="O196" i="5"/>
  <c r="N196" i="5"/>
  <c r="M196" i="5"/>
  <c r="L196" i="5"/>
  <c r="K196" i="5"/>
  <c r="J196" i="5"/>
  <c r="I196" i="5"/>
  <c r="H196" i="5"/>
  <c r="G196" i="5"/>
  <c r="F196" i="5"/>
  <c r="E196" i="5"/>
  <c r="D196" i="5"/>
  <c r="C196" i="5"/>
  <c r="B196" i="5"/>
  <c r="W194" i="5"/>
  <c r="W198" i="5" s="1"/>
  <c r="V194" i="5"/>
  <c r="V198" i="5" s="1"/>
  <c r="U194" i="5"/>
  <c r="U198" i="5" s="1"/>
  <c r="T194" i="5"/>
  <c r="T198" i="5" s="1"/>
  <c r="S194" i="5"/>
  <c r="S198" i="5" s="1"/>
  <c r="R194" i="5"/>
  <c r="R198" i="5" s="1"/>
  <c r="Q194" i="5"/>
  <c r="Q198" i="5" s="1"/>
  <c r="P194" i="5"/>
  <c r="P198" i="5" s="1"/>
  <c r="O194" i="5"/>
  <c r="O198" i="5" s="1"/>
  <c r="N194" i="5"/>
  <c r="N198" i="5" s="1"/>
  <c r="M194" i="5"/>
  <c r="M198" i="5" s="1"/>
  <c r="L194" i="5"/>
  <c r="L198" i="5" s="1"/>
  <c r="K194" i="5"/>
  <c r="K198" i="5" s="1"/>
  <c r="J194" i="5"/>
  <c r="J198" i="5" s="1"/>
  <c r="I194" i="5"/>
  <c r="I198" i="5" s="1"/>
  <c r="H194" i="5"/>
  <c r="H198" i="5" s="1"/>
  <c r="G194" i="5"/>
  <c r="G198" i="5" s="1"/>
  <c r="F194" i="5"/>
  <c r="F198" i="5" s="1"/>
  <c r="E194" i="5"/>
  <c r="E198" i="5" s="1"/>
  <c r="D194" i="5"/>
  <c r="D198" i="5" s="1"/>
  <c r="C194" i="5"/>
  <c r="C198" i="5" s="1"/>
  <c r="B194" i="5"/>
  <c r="B198" i="5" s="1"/>
  <c r="J29" i="5"/>
  <c r="I29" i="5"/>
  <c r="H29" i="5"/>
  <c r="G29" i="5"/>
  <c r="F29" i="5"/>
  <c r="J28" i="5"/>
  <c r="I28" i="5"/>
  <c r="H28" i="5"/>
  <c r="G28" i="5"/>
  <c r="F28" i="5"/>
  <c r="J36" i="5"/>
  <c r="I36" i="5"/>
  <c r="H36" i="5"/>
  <c r="G36" i="5"/>
  <c r="F36" i="5"/>
  <c r="J35" i="5"/>
  <c r="I35" i="5"/>
  <c r="H35" i="5"/>
  <c r="G35" i="5"/>
  <c r="F35" i="5"/>
  <c r="J34" i="5"/>
  <c r="I34" i="5"/>
  <c r="H34" i="5"/>
  <c r="G34" i="5"/>
  <c r="F34" i="5"/>
  <c r="J33" i="5"/>
  <c r="I33" i="5"/>
  <c r="H33" i="5"/>
  <c r="G33" i="5"/>
  <c r="F33" i="5"/>
  <c r="J27" i="5"/>
  <c r="I27" i="5"/>
  <c r="H27" i="5"/>
  <c r="G27" i="5"/>
  <c r="F27" i="5"/>
  <c r="J26" i="5"/>
  <c r="I26" i="5"/>
  <c r="H26" i="5"/>
  <c r="G26" i="5"/>
  <c r="F26" i="5"/>
  <c r="J32" i="5"/>
  <c r="I32" i="5"/>
  <c r="H32" i="5"/>
  <c r="G32" i="5"/>
  <c r="F32" i="5"/>
  <c r="J25" i="5"/>
  <c r="I25" i="5"/>
  <c r="H25" i="5"/>
  <c r="G25" i="5"/>
  <c r="F25" i="5"/>
  <c r="J31" i="5"/>
  <c r="I31" i="5"/>
  <c r="H31" i="5"/>
  <c r="G31" i="5"/>
  <c r="F31" i="5"/>
  <c r="J24" i="5"/>
  <c r="I24" i="5"/>
  <c r="H24" i="5"/>
  <c r="G24" i="5"/>
  <c r="F24" i="5"/>
  <c r="J23" i="5"/>
  <c r="I23" i="5"/>
  <c r="H23" i="5"/>
  <c r="G23" i="5"/>
  <c r="F23" i="5"/>
  <c r="J22" i="5"/>
  <c r="I22" i="5"/>
  <c r="H22" i="5"/>
  <c r="G22" i="5"/>
  <c r="F22" i="5"/>
  <c r="J21" i="5"/>
  <c r="I21" i="5"/>
  <c r="H21" i="5"/>
  <c r="G21" i="5"/>
  <c r="F21" i="5"/>
  <c r="J20" i="5"/>
  <c r="I20" i="5"/>
  <c r="H20" i="5"/>
  <c r="G20" i="5"/>
  <c r="F20" i="5"/>
  <c r="J19" i="5"/>
  <c r="I19" i="5"/>
  <c r="H19" i="5"/>
  <c r="G19" i="5"/>
  <c r="F19" i="5"/>
  <c r="J18" i="5"/>
  <c r="I18" i="5"/>
  <c r="H18" i="5"/>
  <c r="G18" i="5"/>
  <c r="F18" i="5"/>
  <c r="J17" i="5"/>
  <c r="I17" i="5"/>
  <c r="H17" i="5"/>
  <c r="G17" i="5"/>
  <c r="F17" i="5"/>
  <c r="J16" i="5"/>
  <c r="I16" i="5"/>
  <c r="H16" i="5"/>
  <c r="G16" i="5"/>
  <c r="F16" i="5"/>
  <c r="J15" i="5"/>
  <c r="I15" i="5"/>
  <c r="H15" i="5"/>
  <c r="G15" i="5"/>
  <c r="F15" i="5"/>
  <c r="J14" i="5"/>
  <c r="I14" i="5"/>
  <c r="H14" i="5"/>
  <c r="G14" i="5"/>
  <c r="F14" i="5"/>
  <c r="J8" i="5"/>
  <c r="I8" i="5"/>
  <c r="H8" i="5"/>
  <c r="G8" i="5"/>
  <c r="F8" i="5"/>
  <c r="J13" i="5"/>
  <c r="I13" i="5"/>
  <c r="H13" i="5"/>
  <c r="G13" i="5"/>
  <c r="F13" i="5"/>
  <c r="J12" i="5"/>
  <c r="I12" i="5"/>
  <c r="H12" i="5"/>
  <c r="G12" i="5"/>
  <c r="F12" i="5"/>
  <c r="J7" i="5"/>
  <c r="I7" i="5"/>
  <c r="H7" i="5"/>
  <c r="G7" i="5"/>
  <c r="F7" i="5"/>
  <c r="J11" i="5"/>
  <c r="I11" i="5"/>
  <c r="H11" i="5"/>
  <c r="G11" i="5"/>
  <c r="F11" i="5"/>
  <c r="J10" i="5"/>
  <c r="I10" i="5"/>
  <c r="H10" i="5"/>
  <c r="G10" i="5"/>
  <c r="F10" i="5"/>
  <c r="J6" i="5"/>
  <c r="I6" i="5"/>
  <c r="H6" i="5"/>
  <c r="G6" i="5"/>
  <c r="F6" i="5"/>
  <c r="J5" i="5"/>
  <c r="I5" i="5"/>
  <c r="H5" i="5"/>
  <c r="G5" i="5"/>
  <c r="F5" i="5"/>
  <c r="J4" i="5"/>
  <c r="I4" i="5"/>
  <c r="H4" i="5"/>
  <c r="G4" i="5"/>
  <c r="F4" i="5"/>
  <c r="J3" i="5"/>
  <c r="I3" i="5"/>
  <c r="H3" i="5"/>
  <c r="G3" i="5"/>
  <c r="F3" i="5"/>
  <c r="J2" i="5"/>
  <c r="I2" i="5"/>
  <c r="H2" i="5"/>
  <c r="G2" i="5"/>
  <c r="F2" i="5"/>
  <c r="J96" i="4"/>
  <c r="I96" i="4"/>
  <c r="H96" i="4"/>
  <c r="G96" i="4"/>
  <c r="F96" i="4"/>
  <c r="J87" i="4"/>
  <c r="I87" i="4"/>
  <c r="H87" i="4"/>
  <c r="G87" i="4"/>
  <c r="F87" i="4"/>
  <c r="J82" i="4"/>
  <c r="I82" i="4"/>
  <c r="H82" i="4"/>
  <c r="G82" i="4"/>
  <c r="F82" i="4"/>
  <c r="J84" i="4"/>
  <c r="I84" i="4"/>
  <c r="H84" i="4"/>
  <c r="G84" i="4"/>
  <c r="F84" i="4"/>
  <c r="J91" i="4"/>
  <c r="I91" i="4"/>
  <c r="H91" i="4"/>
  <c r="G91" i="4"/>
  <c r="F91" i="4"/>
  <c r="J92" i="4"/>
  <c r="I92" i="4"/>
  <c r="H92" i="4"/>
  <c r="G92" i="4"/>
  <c r="F92" i="4"/>
  <c r="J93" i="4"/>
  <c r="I93" i="4"/>
  <c r="H93" i="4"/>
  <c r="G93" i="4"/>
  <c r="F93" i="4"/>
  <c r="J86" i="4"/>
  <c r="I86" i="4"/>
  <c r="H86" i="4"/>
  <c r="G86" i="4"/>
  <c r="F86" i="4"/>
  <c r="J85" i="4"/>
  <c r="I85" i="4"/>
  <c r="H85" i="4"/>
  <c r="G85" i="4"/>
  <c r="F85" i="4"/>
  <c r="J95" i="4"/>
  <c r="I95" i="4"/>
  <c r="H95" i="4"/>
  <c r="G95" i="4"/>
  <c r="F95" i="4"/>
  <c r="J83" i="4"/>
  <c r="I83" i="4"/>
  <c r="H83" i="4"/>
  <c r="G83" i="4"/>
  <c r="F83" i="4"/>
  <c r="J88" i="4"/>
  <c r="I88" i="4"/>
  <c r="H88" i="4"/>
  <c r="G88" i="4"/>
  <c r="F88" i="4"/>
  <c r="J89" i="4"/>
  <c r="I89" i="4"/>
  <c r="H89" i="4"/>
  <c r="G89" i="4"/>
  <c r="F89" i="4"/>
  <c r="J107" i="4"/>
  <c r="I107" i="4"/>
  <c r="H107" i="4"/>
  <c r="G107" i="4"/>
  <c r="F107" i="4"/>
  <c r="J102" i="4"/>
  <c r="I102" i="4"/>
  <c r="H102" i="4"/>
  <c r="G102" i="4"/>
  <c r="F102" i="4"/>
  <c r="J109" i="4"/>
  <c r="I109" i="4"/>
  <c r="H109" i="4"/>
  <c r="G109" i="4"/>
  <c r="F109" i="4"/>
  <c r="J99" i="4"/>
  <c r="I99" i="4"/>
  <c r="H99" i="4"/>
  <c r="G99" i="4"/>
  <c r="F99" i="4"/>
  <c r="J98" i="4"/>
  <c r="I98" i="4"/>
  <c r="H98" i="4"/>
  <c r="G98" i="4"/>
  <c r="F98" i="4"/>
  <c r="J101" i="4"/>
  <c r="I101" i="4"/>
  <c r="H101" i="4"/>
  <c r="G101" i="4"/>
  <c r="F101" i="4"/>
  <c r="J103" i="4"/>
  <c r="I103" i="4"/>
  <c r="H103" i="4"/>
  <c r="G103" i="4"/>
  <c r="F103" i="4"/>
  <c r="J106" i="4"/>
  <c r="I106" i="4"/>
  <c r="H106" i="4"/>
  <c r="G106" i="4"/>
  <c r="F106" i="4"/>
  <c r="J97" i="4"/>
  <c r="I97" i="4"/>
  <c r="H97" i="4"/>
  <c r="G97" i="4"/>
  <c r="F97" i="4"/>
  <c r="J104" i="4"/>
  <c r="I104" i="4"/>
  <c r="H104" i="4"/>
  <c r="G104" i="4"/>
  <c r="F104" i="4"/>
  <c r="J100" i="4"/>
  <c r="I100" i="4"/>
  <c r="H100" i="4"/>
  <c r="G100" i="4"/>
  <c r="F100" i="4"/>
  <c r="J105" i="4"/>
  <c r="I105" i="4"/>
  <c r="H105" i="4"/>
  <c r="G105" i="4"/>
  <c r="F105" i="4"/>
  <c r="J94" i="4"/>
  <c r="I94" i="4"/>
  <c r="H94" i="4"/>
  <c r="G94" i="4"/>
  <c r="F94" i="4"/>
  <c r="J90" i="4"/>
  <c r="I90" i="4"/>
  <c r="H90" i="4"/>
  <c r="G90" i="4"/>
  <c r="F90" i="4"/>
  <c r="J108" i="4"/>
  <c r="I108" i="4"/>
  <c r="H108" i="4"/>
  <c r="G108" i="4"/>
  <c r="F108" i="4"/>
  <c r="J115" i="4"/>
  <c r="I115" i="4"/>
  <c r="H115" i="4"/>
  <c r="G115" i="4"/>
  <c r="F115" i="4"/>
  <c r="J136" i="4"/>
  <c r="I136" i="4"/>
  <c r="H136" i="4"/>
  <c r="G136" i="4"/>
  <c r="F136" i="4"/>
  <c r="J113" i="4"/>
  <c r="I113" i="4"/>
  <c r="H113" i="4"/>
  <c r="G113" i="4"/>
  <c r="F113" i="4"/>
  <c r="J117" i="4"/>
  <c r="I117" i="4"/>
  <c r="H117" i="4"/>
  <c r="G117" i="4"/>
  <c r="F117" i="4"/>
  <c r="J124" i="4"/>
  <c r="I124" i="4"/>
  <c r="H124" i="4"/>
  <c r="G124" i="4"/>
  <c r="F124" i="4"/>
  <c r="J118" i="4"/>
  <c r="I118" i="4"/>
  <c r="H118" i="4"/>
  <c r="G118" i="4"/>
  <c r="F118" i="4"/>
  <c r="J120" i="4"/>
  <c r="I120" i="4"/>
  <c r="H120" i="4"/>
  <c r="G120" i="4"/>
  <c r="F120" i="4"/>
  <c r="J114" i="4"/>
  <c r="I114" i="4"/>
  <c r="H114" i="4"/>
  <c r="G114" i="4"/>
  <c r="F114" i="4"/>
  <c r="J128" i="4"/>
  <c r="I128" i="4"/>
  <c r="H128" i="4"/>
  <c r="G128" i="4"/>
  <c r="F128" i="4"/>
  <c r="J126" i="4"/>
  <c r="I126" i="4"/>
  <c r="H126" i="4"/>
  <c r="G126" i="4"/>
  <c r="F126" i="4"/>
  <c r="J147" i="4"/>
  <c r="I147" i="4"/>
  <c r="H147" i="4"/>
  <c r="G147" i="4"/>
  <c r="F147" i="4"/>
  <c r="J133" i="4"/>
  <c r="I133" i="4"/>
  <c r="H133" i="4"/>
  <c r="G133" i="4"/>
  <c r="F133" i="4"/>
  <c r="J135" i="4"/>
  <c r="I135" i="4"/>
  <c r="H135" i="4"/>
  <c r="G135" i="4"/>
  <c r="F135" i="4"/>
  <c r="J123" i="4"/>
  <c r="I123" i="4"/>
  <c r="H123" i="4"/>
  <c r="G123" i="4"/>
  <c r="F123" i="4"/>
  <c r="J119" i="4"/>
  <c r="I119" i="4"/>
  <c r="H119" i="4"/>
  <c r="G119" i="4"/>
  <c r="F119" i="4"/>
  <c r="J122" i="4"/>
  <c r="I122" i="4"/>
  <c r="H122" i="4"/>
  <c r="G122" i="4"/>
  <c r="F122" i="4"/>
  <c r="J116" i="4"/>
  <c r="I116" i="4"/>
  <c r="H116" i="4"/>
  <c r="G116" i="4"/>
  <c r="F116" i="4"/>
  <c r="J130" i="4"/>
  <c r="I130" i="4"/>
  <c r="H130" i="4"/>
  <c r="G130" i="4"/>
  <c r="F130" i="4"/>
  <c r="J134" i="4"/>
  <c r="I134" i="4"/>
  <c r="H134" i="4"/>
  <c r="G134" i="4"/>
  <c r="F134" i="4"/>
  <c r="J137" i="4"/>
  <c r="I137" i="4"/>
  <c r="H137" i="4"/>
  <c r="G137" i="4"/>
  <c r="F137" i="4"/>
  <c r="J144" i="4"/>
  <c r="I144" i="4"/>
  <c r="H144" i="4"/>
  <c r="G144" i="4"/>
  <c r="F144" i="4"/>
  <c r="J152" i="4"/>
  <c r="I152" i="4"/>
  <c r="H152" i="4"/>
  <c r="G152" i="4"/>
  <c r="F152" i="4"/>
  <c r="J121" i="4"/>
  <c r="I121" i="4"/>
  <c r="H121" i="4"/>
  <c r="G121" i="4"/>
  <c r="F121" i="4"/>
  <c r="J150" i="4"/>
  <c r="I150" i="4"/>
  <c r="H150" i="4"/>
  <c r="G150" i="4"/>
  <c r="F150" i="4"/>
  <c r="J129" i="4"/>
  <c r="I129" i="4"/>
  <c r="H129" i="4"/>
  <c r="G129" i="4"/>
  <c r="F129" i="4"/>
  <c r="J142" i="4"/>
  <c r="I142" i="4"/>
  <c r="H142" i="4"/>
  <c r="G142" i="4"/>
  <c r="F142" i="4"/>
  <c r="J155" i="4"/>
  <c r="I155" i="4"/>
  <c r="H155" i="4"/>
  <c r="G155" i="4"/>
  <c r="F155" i="4"/>
  <c r="J138" i="4"/>
  <c r="I138" i="4"/>
  <c r="H138" i="4"/>
  <c r="G138" i="4"/>
  <c r="F138" i="4"/>
  <c r="J141" i="4"/>
  <c r="I141" i="4"/>
  <c r="H141" i="4"/>
  <c r="G141" i="4"/>
  <c r="F141" i="4"/>
  <c r="J125" i="4"/>
  <c r="I125" i="4"/>
  <c r="H125" i="4"/>
  <c r="G125" i="4"/>
  <c r="F125" i="4"/>
  <c r="J132" i="4"/>
  <c r="I132" i="4"/>
  <c r="H132" i="4"/>
  <c r="G132" i="4"/>
  <c r="F132" i="4"/>
  <c r="J148" i="4"/>
  <c r="I148" i="4"/>
  <c r="G148" i="4"/>
  <c r="F148" i="4"/>
  <c r="J146" i="4"/>
  <c r="I146" i="4"/>
  <c r="H146" i="4"/>
  <c r="G146" i="4"/>
  <c r="F146" i="4"/>
  <c r="J145" i="4"/>
  <c r="I145" i="4"/>
  <c r="H145" i="4"/>
  <c r="G145" i="4"/>
  <c r="F145" i="4"/>
  <c r="J151" i="4"/>
  <c r="I151" i="4"/>
  <c r="H151" i="4"/>
  <c r="G151" i="4"/>
  <c r="F151" i="4"/>
  <c r="J139" i="4"/>
  <c r="I139" i="4"/>
  <c r="H139" i="4"/>
  <c r="G139" i="4"/>
  <c r="F139" i="4"/>
  <c r="J156" i="4"/>
  <c r="I156" i="4"/>
  <c r="H156" i="4"/>
  <c r="G156" i="4"/>
  <c r="F156" i="4"/>
  <c r="J149" i="4"/>
  <c r="I149" i="4"/>
  <c r="G149" i="4"/>
  <c r="F149" i="4"/>
  <c r="J143" i="4"/>
  <c r="I143" i="4"/>
  <c r="H143" i="4"/>
  <c r="G143" i="4"/>
  <c r="F143" i="4"/>
  <c r="J154" i="4"/>
  <c r="I154" i="4"/>
  <c r="H154" i="4"/>
  <c r="G154" i="4"/>
  <c r="F154" i="4"/>
  <c r="J140" i="4"/>
  <c r="I140" i="4"/>
  <c r="H140" i="4"/>
  <c r="G140" i="4"/>
  <c r="F140" i="4"/>
  <c r="J153" i="4"/>
  <c r="I153" i="4"/>
  <c r="H153" i="4"/>
  <c r="G153" i="4"/>
  <c r="F153" i="4"/>
  <c r="J131" i="4"/>
  <c r="I131" i="4"/>
  <c r="H131" i="4"/>
  <c r="G131" i="4"/>
  <c r="F131" i="4"/>
  <c r="J127" i="4"/>
  <c r="I127" i="4"/>
  <c r="H127" i="4"/>
  <c r="G127" i="4"/>
  <c r="F127" i="4"/>
  <c r="J157" i="4"/>
  <c r="I157" i="4"/>
  <c r="H157" i="4"/>
  <c r="G157" i="4"/>
  <c r="F157" i="4"/>
  <c r="J11" i="4"/>
  <c r="I11" i="4"/>
  <c r="H11" i="4"/>
  <c r="G11" i="4"/>
  <c r="F11" i="4"/>
  <c r="J3" i="4"/>
  <c r="I3" i="4"/>
  <c r="H3" i="4"/>
  <c r="G3" i="4"/>
  <c r="F3" i="4"/>
  <c r="J8" i="4"/>
  <c r="I8" i="4"/>
  <c r="H8" i="4"/>
  <c r="G8" i="4"/>
  <c r="F8" i="4"/>
  <c r="J6" i="4"/>
  <c r="I6" i="4"/>
  <c r="H6" i="4"/>
  <c r="G6" i="4"/>
  <c r="F6" i="4"/>
  <c r="J2" i="4"/>
  <c r="I2" i="4"/>
  <c r="H2" i="4"/>
  <c r="G2" i="4"/>
  <c r="F2" i="4"/>
  <c r="J26" i="4"/>
  <c r="I26" i="4"/>
  <c r="H26" i="4"/>
  <c r="G26" i="4"/>
  <c r="F26" i="4"/>
  <c r="J23" i="4"/>
  <c r="I23" i="4"/>
  <c r="H23" i="4"/>
  <c r="G23" i="4"/>
  <c r="F23" i="4"/>
  <c r="J15" i="4"/>
  <c r="I15" i="4"/>
  <c r="H15" i="4"/>
  <c r="G15" i="4"/>
  <c r="F15" i="4"/>
  <c r="J5" i="4"/>
  <c r="I5" i="4"/>
  <c r="H5" i="4"/>
  <c r="G5" i="4"/>
  <c r="F5" i="4"/>
  <c r="J18" i="4"/>
  <c r="I18" i="4"/>
  <c r="H18" i="4"/>
  <c r="G18" i="4"/>
  <c r="F18" i="4"/>
  <c r="J24" i="4"/>
  <c r="I24" i="4"/>
  <c r="H24" i="4"/>
  <c r="G24" i="4"/>
  <c r="F24" i="4"/>
  <c r="J20" i="4"/>
  <c r="I20" i="4"/>
  <c r="H20" i="4"/>
  <c r="G20" i="4"/>
  <c r="F20" i="4"/>
  <c r="J14" i="4"/>
  <c r="I14" i="4"/>
  <c r="H14" i="4"/>
  <c r="G14" i="4"/>
  <c r="F14" i="4"/>
  <c r="J13" i="4"/>
  <c r="I13" i="4"/>
  <c r="H13" i="4"/>
  <c r="G13" i="4"/>
  <c r="F13" i="4"/>
  <c r="J4" i="4"/>
  <c r="I4" i="4"/>
  <c r="H4" i="4"/>
  <c r="G4" i="4"/>
  <c r="F4" i="4"/>
  <c r="J10" i="4"/>
  <c r="I10" i="4"/>
  <c r="H10" i="4"/>
  <c r="G10" i="4"/>
  <c r="F10" i="4"/>
  <c r="J12" i="4"/>
  <c r="I12" i="4"/>
  <c r="H12" i="4"/>
  <c r="G12" i="4"/>
  <c r="F12" i="4"/>
  <c r="J22" i="4"/>
  <c r="I22" i="4"/>
  <c r="H22" i="4"/>
  <c r="G22" i="4"/>
  <c r="F22" i="4"/>
  <c r="J9" i="4"/>
  <c r="I9" i="4"/>
  <c r="H9" i="4"/>
  <c r="G9" i="4"/>
  <c r="F9" i="4"/>
  <c r="J16" i="4"/>
  <c r="I16" i="4"/>
  <c r="H16" i="4"/>
  <c r="G16" i="4"/>
  <c r="F16" i="4"/>
  <c r="J19" i="4"/>
  <c r="I19" i="4"/>
  <c r="H19" i="4"/>
  <c r="G19" i="4"/>
  <c r="F19" i="4"/>
  <c r="J21" i="4"/>
  <c r="I21" i="4"/>
  <c r="H21" i="4"/>
  <c r="G21" i="4"/>
  <c r="F21" i="4"/>
  <c r="J7" i="4"/>
  <c r="I7" i="4"/>
  <c r="H7" i="4"/>
  <c r="G7" i="4"/>
  <c r="F7" i="4"/>
  <c r="J25" i="4"/>
  <c r="I25" i="4"/>
  <c r="H25" i="4"/>
  <c r="G25" i="4"/>
  <c r="F25" i="4"/>
  <c r="J17" i="4"/>
  <c r="I17" i="4"/>
  <c r="H17" i="4"/>
  <c r="G17" i="4"/>
  <c r="F17" i="4"/>
  <c r="J52" i="4"/>
  <c r="I52" i="4"/>
  <c r="H52" i="4"/>
  <c r="G52" i="4"/>
  <c r="F52" i="4"/>
  <c r="J28" i="4"/>
  <c r="I28" i="4"/>
  <c r="H28" i="4"/>
  <c r="G28" i="4"/>
  <c r="F28" i="4"/>
  <c r="J39" i="4"/>
  <c r="I39" i="4"/>
  <c r="H39" i="4"/>
  <c r="G39" i="4"/>
  <c r="F39" i="4"/>
  <c r="J31" i="4"/>
  <c r="I31" i="4"/>
  <c r="H31" i="4"/>
  <c r="G31" i="4"/>
  <c r="F31" i="4"/>
  <c r="J40" i="4"/>
  <c r="I40" i="4"/>
  <c r="H40" i="4"/>
  <c r="G40" i="4"/>
  <c r="F40" i="4"/>
  <c r="J29" i="4"/>
  <c r="I29" i="4"/>
  <c r="H29" i="4"/>
  <c r="G29" i="4"/>
  <c r="F29" i="4"/>
  <c r="J54" i="4"/>
  <c r="I54" i="4"/>
  <c r="H54" i="4"/>
  <c r="G54" i="4"/>
  <c r="F54" i="4"/>
  <c r="J50" i="4"/>
  <c r="I50" i="4"/>
  <c r="H50" i="4"/>
  <c r="G50" i="4"/>
  <c r="F50" i="4"/>
  <c r="J66" i="4"/>
  <c r="I66" i="4"/>
  <c r="H66" i="4"/>
  <c r="G66" i="4"/>
  <c r="F66" i="4"/>
  <c r="J49" i="4"/>
  <c r="I49" i="4"/>
  <c r="H49" i="4"/>
  <c r="G49" i="4"/>
  <c r="F49" i="4"/>
  <c r="J65" i="4"/>
  <c r="I65" i="4"/>
  <c r="H65" i="4"/>
  <c r="G65" i="4"/>
  <c r="F65" i="4"/>
  <c r="J45" i="4"/>
  <c r="I45" i="4"/>
  <c r="H45" i="4"/>
  <c r="G45" i="4"/>
  <c r="F45" i="4"/>
  <c r="J38" i="4"/>
  <c r="I38" i="4"/>
  <c r="H38" i="4"/>
  <c r="G38" i="4"/>
  <c r="F38" i="4"/>
  <c r="J59" i="4"/>
  <c r="I59" i="4"/>
  <c r="H59" i="4"/>
  <c r="G59" i="4"/>
  <c r="F59" i="4"/>
  <c r="J35" i="4"/>
  <c r="I35" i="4"/>
  <c r="H35" i="4"/>
  <c r="G35" i="4"/>
  <c r="F35" i="4"/>
  <c r="J43" i="4"/>
  <c r="I43" i="4"/>
  <c r="H43" i="4"/>
  <c r="G43" i="4"/>
  <c r="F43" i="4"/>
  <c r="J63" i="4"/>
  <c r="I63" i="4"/>
  <c r="H63" i="4"/>
  <c r="G63" i="4"/>
  <c r="F63" i="4"/>
  <c r="J48" i="4"/>
  <c r="I48" i="4"/>
  <c r="H48" i="4"/>
  <c r="G48" i="4"/>
  <c r="F48" i="4"/>
  <c r="J46" i="4"/>
  <c r="I46" i="4"/>
  <c r="H46" i="4"/>
  <c r="G46" i="4"/>
  <c r="F46" i="4"/>
  <c r="J42" i="4"/>
  <c r="I42" i="4"/>
  <c r="H42" i="4"/>
  <c r="G42" i="4"/>
  <c r="F42" i="4"/>
  <c r="J41" i="4"/>
  <c r="I41" i="4"/>
  <c r="H41" i="4"/>
  <c r="G41" i="4"/>
  <c r="F41" i="4"/>
  <c r="J44" i="4"/>
  <c r="I44" i="4"/>
  <c r="H44" i="4"/>
  <c r="G44" i="4"/>
  <c r="F44" i="4"/>
  <c r="J80" i="4"/>
  <c r="I80" i="4"/>
  <c r="H80" i="4"/>
  <c r="G80" i="4"/>
  <c r="F80" i="4"/>
  <c r="J60" i="4"/>
  <c r="I60" i="4"/>
  <c r="H60" i="4"/>
  <c r="G60" i="4"/>
  <c r="F60" i="4"/>
  <c r="J64" i="4"/>
  <c r="I64" i="4"/>
  <c r="H64" i="4"/>
  <c r="G64" i="4"/>
  <c r="F64" i="4"/>
  <c r="J68" i="4"/>
  <c r="I68" i="4"/>
  <c r="H68" i="4"/>
  <c r="G68" i="4"/>
  <c r="F68" i="4"/>
  <c r="J51" i="4"/>
  <c r="I51" i="4"/>
  <c r="H51" i="4"/>
  <c r="G51" i="4"/>
  <c r="F51" i="4"/>
  <c r="J32" i="4"/>
  <c r="I32" i="4"/>
  <c r="H32" i="4"/>
  <c r="G32" i="4"/>
  <c r="F32" i="4"/>
  <c r="J55" i="4"/>
  <c r="I55" i="4"/>
  <c r="H55" i="4"/>
  <c r="G55" i="4"/>
  <c r="F55" i="4"/>
  <c r="J79" i="4"/>
  <c r="I79" i="4"/>
  <c r="H79" i="4"/>
  <c r="G79" i="4"/>
  <c r="F79" i="4"/>
  <c r="J73" i="4"/>
  <c r="I73" i="4"/>
  <c r="H73" i="4"/>
  <c r="G73" i="4"/>
  <c r="F73" i="4"/>
  <c r="J58" i="4"/>
  <c r="I58" i="4"/>
  <c r="H58" i="4"/>
  <c r="G58" i="4"/>
  <c r="F58" i="4"/>
  <c r="J34" i="4"/>
  <c r="I34" i="4"/>
  <c r="H34" i="4"/>
  <c r="G34" i="4"/>
  <c r="F34" i="4"/>
  <c r="J36" i="4"/>
  <c r="I36" i="4"/>
  <c r="H36" i="4"/>
  <c r="G36" i="4"/>
  <c r="F36" i="4"/>
  <c r="J62" i="4"/>
  <c r="I62" i="4"/>
  <c r="H62" i="4"/>
  <c r="G62" i="4"/>
  <c r="F62" i="4"/>
  <c r="J30" i="4"/>
  <c r="I30" i="4"/>
  <c r="H30" i="4"/>
  <c r="G30" i="4"/>
  <c r="F30" i="4"/>
  <c r="J67" i="4"/>
  <c r="I67" i="4"/>
  <c r="H67" i="4"/>
  <c r="G67" i="4"/>
  <c r="F67" i="4"/>
  <c r="J33" i="4"/>
  <c r="I33" i="4"/>
  <c r="H33" i="4"/>
  <c r="G33" i="4"/>
  <c r="F33" i="4"/>
  <c r="J75" i="4"/>
  <c r="I75" i="4"/>
  <c r="H75" i="4"/>
  <c r="G75" i="4"/>
  <c r="F75" i="4"/>
  <c r="J37" i="4"/>
  <c r="I37" i="4"/>
  <c r="H37" i="4"/>
  <c r="G37" i="4"/>
  <c r="F37" i="4"/>
  <c r="J53" i="4"/>
  <c r="I53" i="4"/>
  <c r="H53" i="4"/>
  <c r="G53" i="4"/>
  <c r="F53" i="4"/>
  <c r="J56" i="4"/>
  <c r="I56" i="4"/>
  <c r="H56" i="4"/>
  <c r="G56" i="4"/>
  <c r="F56" i="4"/>
  <c r="J69" i="4"/>
  <c r="I69" i="4"/>
  <c r="H69" i="4"/>
  <c r="G69" i="4"/>
  <c r="F69" i="4"/>
  <c r="J61" i="4"/>
  <c r="I61" i="4"/>
  <c r="H61" i="4"/>
  <c r="G61" i="4"/>
  <c r="F61" i="4"/>
  <c r="J78" i="4"/>
  <c r="I78" i="4"/>
  <c r="H78" i="4"/>
  <c r="G78" i="4"/>
  <c r="F78" i="4"/>
  <c r="J77" i="4"/>
  <c r="I77" i="4"/>
  <c r="H77" i="4"/>
  <c r="G77" i="4"/>
  <c r="F77" i="4"/>
  <c r="J76" i="4"/>
  <c r="I76" i="4"/>
  <c r="H76" i="4"/>
  <c r="G76" i="4"/>
  <c r="F76" i="4"/>
  <c r="J74" i="4"/>
  <c r="I74" i="4"/>
  <c r="H74" i="4"/>
  <c r="G74" i="4"/>
  <c r="F74" i="4"/>
  <c r="J57" i="4"/>
  <c r="I57" i="4"/>
  <c r="H57" i="4"/>
  <c r="G57" i="4"/>
  <c r="F57" i="4"/>
  <c r="J47" i="4"/>
  <c r="I47" i="4"/>
  <c r="H47" i="4"/>
  <c r="G47" i="4"/>
  <c r="F47" i="4"/>
  <c r="J70" i="4"/>
  <c r="I70" i="4"/>
  <c r="H70" i="4"/>
  <c r="G70" i="4"/>
  <c r="F70" i="4"/>
  <c r="J71" i="4"/>
  <c r="I71" i="4"/>
  <c r="H71" i="4"/>
  <c r="G71" i="4"/>
  <c r="F71" i="4"/>
  <c r="J72" i="4"/>
  <c r="I72" i="4"/>
  <c r="H72" i="4"/>
  <c r="G72" i="4"/>
  <c r="F72" i="4"/>
  <c r="J10" i="3"/>
  <c r="I10" i="3"/>
  <c r="H10" i="3"/>
  <c r="G10" i="3"/>
  <c r="F10" i="3"/>
  <c r="J9" i="3"/>
  <c r="I9" i="3"/>
  <c r="H9" i="3"/>
  <c r="G9" i="3"/>
  <c r="F9" i="3"/>
  <c r="J6" i="3"/>
  <c r="I6" i="3"/>
  <c r="H6" i="3"/>
  <c r="G6" i="3"/>
  <c r="F6" i="3"/>
  <c r="J11" i="3"/>
  <c r="I11" i="3"/>
  <c r="H11" i="3"/>
  <c r="G11" i="3"/>
  <c r="F11" i="3"/>
  <c r="J2" i="3"/>
  <c r="I2" i="3"/>
  <c r="H2" i="3"/>
  <c r="G2" i="3"/>
  <c r="F2" i="3"/>
  <c r="J12" i="3"/>
  <c r="I12" i="3"/>
  <c r="H12" i="3"/>
  <c r="G12" i="3"/>
  <c r="F12" i="3"/>
  <c r="J3" i="3"/>
  <c r="I3" i="3"/>
  <c r="H3" i="3"/>
  <c r="G3" i="3"/>
  <c r="F3" i="3"/>
  <c r="J4" i="3"/>
  <c r="I4" i="3"/>
  <c r="H4" i="3"/>
  <c r="G4" i="3"/>
  <c r="F4" i="3"/>
  <c r="J5" i="3"/>
  <c r="I5" i="3"/>
  <c r="H5" i="3"/>
  <c r="G5" i="3"/>
  <c r="F5" i="3"/>
  <c r="J7" i="3"/>
  <c r="I7" i="3"/>
  <c r="H7" i="3"/>
  <c r="G7" i="3"/>
  <c r="F7" i="3"/>
  <c r="J8" i="3"/>
  <c r="I8" i="3"/>
  <c r="H8" i="3"/>
  <c r="G8" i="3"/>
  <c r="F8" i="3"/>
  <c r="J15" i="3"/>
  <c r="I15" i="3"/>
  <c r="H15" i="3"/>
  <c r="G15" i="3"/>
  <c r="F15" i="3"/>
  <c r="J22" i="3"/>
  <c r="I22" i="3"/>
  <c r="H22" i="3"/>
  <c r="G22" i="3"/>
  <c r="F22" i="3"/>
  <c r="J18" i="3"/>
  <c r="I18" i="3"/>
  <c r="H18" i="3"/>
  <c r="G18" i="3"/>
  <c r="F18" i="3"/>
  <c r="J28" i="3"/>
  <c r="I28" i="3"/>
  <c r="H28" i="3"/>
  <c r="G28" i="3"/>
  <c r="F28" i="3"/>
  <c r="J21" i="3"/>
  <c r="I21" i="3"/>
  <c r="H21" i="3"/>
  <c r="G21" i="3"/>
  <c r="F21" i="3"/>
  <c r="J30" i="3"/>
  <c r="I30" i="3"/>
  <c r="H30" i="3"/>
  <c r="G30" i="3"/>
  <c r="F30" i="3"/>
  <c r="J19" i="3"/>
  <c r="I19" i="3"/>
  <c r="H19" i="3"/>
  <c r="G19" i="3"/>
  <c r="F19" i="3"/>
  <c r="J16" i="3"/>
  <c r="I16" i="3"/>
  <c r="H16" i="3"/>
  <c r="G16" i="3"/>
  <c r="F16" i="3"/>
  <c r="J20" i="3"/>
  <c r="I20" i="3"/>
  <c r="H20" i="3"/>
  <c r="G20" i="3"/>
  <c r="F20" i="3"/>
  <c r="J14" i="3"/>
  <c r="I14" i="3"/>
  <c r="H14" i="3"/>
  <c r="G14" i="3"/>
  <c r="F14" i="3"/>
  <c r="J10" i="2"/>
  <c r="I10" i="2"/>
  <c r="H10" i="2"/>
  <c r="G10" i="2"/>
  <c r="F10" i="2"/>
  <c r="V11" i="2"/>
  <c r="T11" i="2"/>
  <c r="R11" i="2"/>
  <c r="P11" i="2"/>
  <c r="J11" i="2"/>
  <c r="N11" i="2" s="1"/>
  <c r="I11" i="2"/>
  <c r="H11" i="2"/>
  <c r="G11" i="2"/>
  <c r="F11" i="2"/>
  <c r="V10" i="2"/>
  <c r="T10" i="2"/>
  <c r="R10" i="2"/>
  <c r="P10" i="2"/>
  <c r="V8" i="2"/>
  <c r="T8" i="2"/>
  <c r="R8" i="2"/>
  <c r="P8" i="2"/>
  <c r="J4" i="2"/>
  <c r="I4" i="2"/>
  <c r="H4" i="2"/>
  <c r="G4" i="2"/>
  <c r="F4" i="2"/>
  <c r="V7" i="2"/>
  <c r="T7" i="2"/>
  <c r="R7" i="2"/>
  <c r="P7" i="2"/>
  <c r="J3" i="2"/>
  <c r="I3" i="2"/>
  <c r="H3" i="2"/>
  <c r="G3" i="2"/>
  <c r="F3" i="2"/>
  <c r="V6" i="2"/>
  <c r="T6" i="2"/>
  <c r="R6" i="2"/>
  <c r="P6" i="2"/>
  <c r="J7" i="2"/>
  <c r="I7" i="2"/>
  <c r="H7" i="2"/>
  <c r="G7" i="2"/>
  <c r="F7" i="2"/>
  <c r="V4" i="2"/>
  <c r="T4" i="2"/>
  <c r="R4" i="2"/>
  <c r="P4" i="2"/>
  <c r="J6" i="2"/>
  <c r="I6" i="2"/>
  <c r="H6" i="2"/>
  <c r="G6" i="2"/>
  <c r="F6" i="2"/>
  <c r="V3" i="2"/>
  <c r="T3" i="2"/>
  <c r="R3" i="2"/>
  <c r="P3" i="2"/>
  <c r="J8" i="2"/>
  <c r="I8" i="2"/>
  <c r="H8" i="2"/>
  <c r="G8" i="2"/>
  <c r="F8" i="2"/>
  <c r="M50" i="1"/>
  <c r="L50" i="1"/>
  <c r="M48" i="1"/>
  <c r="L48" i="1"/>
  <c r="M47" i="1"/>
  <c r="L47" i="1"/>
  <c r="M46" i="1"/>
  <c r="L46" i="1"/>
  <c r="L27" i="1"/>
  <c r="K102" i="9" l="1"/>
  <c r="B24" i="13"/>
  <c r="S191" i="16"/>
  <c r="W243" i="14"/>
  <c r="W193" i="16"/>
  <c r="S241" i="14"/>
  <c r="P87" i="14"/>
  <c r="P58" i="18" s="1"/>
  <c r="P25" i="13"/>
  <c r="P57" i="18" s="1"/>
  <c r="P107" i="16"/>
  <c r="P60" i="18" s="1"/>
  <c r="R200" i="15"/>
  <c r="V198" i="15"/>
  <c r="S44" i="15"/>
  <c r="S59" i="18" s="1"/>
  <c r="B198" i="15"/>
  <c r="O44" i="15"/>
  <c r="O59" i="18" s="1"/>
  <c r="N6" i="2"/>
  <c r="N10" i="2"/>
  <c r="N7" i="2"/>
  <c r="N8" i="2"/>
  <c r="V21" i="2"/>
  <c r="V54" i="18" s="1"/>
  <c r="M20" i="2"/>
  <c r="M37" i="18" s="1"/>
  <c r="E143" i="9"/>
  <c r="E49" i="18" s="1"/>
  <c r="B140" i="9"/>
  <c r="B3" i="18" s="1"/>
  <c r="T142" i="9"/>
  <c r="T32" i="18" s="1"/>
  <c r="J140" i="9"/>
  <c r="J3" i="18" s="1"/>
  <c r="S189" i="11"/>
  <c r="D35" i="11"/>
  <c r="D53" i="18" s="1"/>
  <c r="K34" i="11"/>
  <c r="K36" i="18" s="1"/>
  <c r="T187" i="11"/>
  <c r="W187" i="11"/>
  <c r="I32" i="11"/>
  <c r="I7" i="18" s="1"/>
  <c r="G187" i="11"/>
  <c r="O187" i="11"/>
  <c r="T51" i="8"/>
  <c r="T51" i="18" s="1"/>
  <c r="D48" i="8"/>
  <c r="D5" i="18" s="1"/>
  <c r="L48" i="8"/>
  <c r="L5" i="18" s="1"/>
  <c r="R142" i="8"/>
  <c r="N50" i="8"/>
  <c r="N34" i="18" s="1"/>
  <c r="V50" i="8"/>
  <c r="V34" i="18" s="1"/>
  <c r="G51" i="8"/>
  <c r="G51" i="18" s="1"/>
  <c r="C46" i="7"/>
  <c r="C9" i="18" s="1"/>
  <c r="U48" i="7"/>
  <c r="U38" i="18" s="1"/>
  <c r="M48" i="7"/>
  <c r="M38" i="18" s="1"/>
  <c r="N15" i="7"/>
  <c r="R195" i="5"/>
  <c r="V197" i="5"/>
  <c r="F42" i="5"/>
  <c r="F35" i="18" s="1"/>
  <c r="Q161" i="4"/>
  <c r="Q2" i="18" s="1"/>
  <c r="W36" i="3"/>
  <c r="W47" i="18" s="1"/>
  <c r="N35" i="3"/>
  <c r="N30" i="18" s="1"/>
  <c r="O35" i="3"/>
  <c r="O30" i="18" s="1"/>
  <c r="L21" i="2"/>
  <c r="L54" i="18" s="1"/>
  <c r="S164" i="4"/>
  <c r="S48" i="18" s="1"/>
  <c r="K164" i="4"/>
  <c r="K48" i="18" s="1"/>
  <c r="C164" i="4"/>
  <c r="C48" i="18" s="1"/>
  <c r="R163" i="4"/>
  <c r="R31" i="18" s="1"/>
  <c r="J163" i="4"/>
  <c r="J31" i="18" s="1"/>
  <c r="B163" i="4"/>
  <c r="Q162" i="4"/>
  <c r="Q16" i="18" s="1"/>
  <c r="I162" i="4"/>
  <c r="I16" i="18" s="1"/>
  <c r="T40" i="5"/>
  <c r="T6" i="18" s="1"/>
  <c r="S163" i="4"/>
  <c r="S31" i="18" s="1"/>
  <c r="T43" i="5"/>
  <c r="T52" i="18" s="1"/>
  <c r="E41" i="5"/>
  <c r="E20" i="18" s="1"/>
  <c r="W43" i="5"/>
  <c r="W52" i="18" s="1"/>
  <c r="J195" i="5"/>
  <c r="F197" i="5"/>
  <c r="M21" i="2"/>
  <c r="M54" i="18" s="1"/>
  <c r="S18" i="2"/>
  <c r="S8" i="18" s="1"/>
  <c r="S19" i="2"/>
  <c r="S22" i="18" s="1"/>
  <c r="S20" i="2"/>
  <c r="S37" i="18" s="1"/>
  <c r="N21" i="2"/>
  <c r="N54" i="18" s="1"/>
  <c r="V36" i="3"/>
  <c r="V47" i="18" s="1"/>
  <c r="N36" i="3"/>
  <c r="N47" i="18" s="1"/>
  <c r="F36" i="3"/>
  <c r="F47" i="18" s="1"/>
  <c r="U35" i="3"/>
  <c r="U30" i="18" s="1"/>
  <c r="M35" i="3"/>
  <c r="M30" i="18" s="1"/>
  <c r="E35" i="3"/>
  <c r="E30" i="18" s="1"/>
  <c r="U36" i="3"/>
  <c r="U47" i="18" s="1"/>
  <c r="M36" i="3"/>
  <c r="M47" i="18" s="1"/>
  <c r="E36" i="3"/>
  <c r="E47" i="18" s="1"/>
  <c r="T35" i="3"/>
  <c r="T30" i="18" s="1"/>
  <c r="L35" i="3"/>
  <c r="L30" i="18" s="1"/>
  <c r="D35" i="3"/>
  <c r="D30" i="18" s="1"/>
  <c r="T36" i="3"/>
  <c r="T47" i="18" s="1"/>
  <c r="L36" i="3"/>
  <c r="L47" i="18" s="1"/>
  <c r="D36" i="3"/>
  <c r="D47" i="18" s="1"/>
  <c r="S35" i="3"/>
  <c r="S30" i="18" s="1"/>
  <c r="K35" i="3"/>
  <c r="K30" i="18" s="1"/>
  <c r="C35" i="3"/>
  <c r="C30" i="18" s="1"/>
  <c r="S36" i="3"/>
  <c r="S47" i="18" s="1"/>
  <c r="K36" i="3"/>
  <c r="K47" i="18" s="1"/>
  <c r="C36" i="3"/>
  <c r="C47" i="18" s="1"/>
  <c r="R35" i="3"/>
  <c r="R30" i="18" s="1"/>
  <c r="J35" i="3"/>
  <c r="J30" i="18" s="1"/>
  <c r="B35" i="3"/>
  <c r="R36" i="3"/>
  <c r="R47" i="18" s="1"/>
  <c r="J36" i="3"/>
  <c r="J47" i="18" s="1"/>
  <c r="B36" i="3"/>
  <c r="Q35" i="3"/>
  <c r="Q30" i="18" s="1"/>
  <c r="I35" i="3"/>
  <c r="I30" i="18" s="1"/>
  <c r="Q36" i="3"/>
  <c r="Q47" i="18" s="1"/>
  <c r="I36" i="3"/>
  <c r="I47" i="18" s="1"/>
  <c r="P35" i="3"/>
  <c r="P30" i="18" s="1"/>
  <c r="H35" i="3"/>
  <c r="H30" i="18" s="1"/>
  <c r="V35" i="3"/>
  <c r="V30" i="18" s="1"/>
  <c r="I161" i="4"/>
  <c r="I2" i="18" s="1"/>
  <c r="D164" i="4"/>
  <c r="D48" i="18" s="1"/>
  <c r="M41" i="5"/>
  <c r="M20" i="18" s="1"/>
  <c r="N197" i="5"/>
  <c r="R93" i="6"/>
  <c r="R50" i="18" s="1"/>
  <c r="L19" i="2"/>
  <c r="L22" i="18" s="1"/>
  <c r="Q195" i="5"/>
  <c r="I195" i="5"/>
  <c r="B195" i="5"/>
  <c r="R18" i="2"/>
  <c r="R8" i="18" s="1"/>
  <c r="B18" i="2"/>
  <c r="B19" i="2"/>
  <c r="T19" i="2"/>
  <c r="T22" i="18" s="1"/>
  <c r="T20" i="2"/>
  <c r="T37" i="18" s="1"/>
  <c r="T21" i="2"/>
  <c r="T54" i="18" s="1"/>
  <c r="W35" i="3"/>
  <c r="W30" i="18" s="1"/>
  <c r="L164" i="4"/>
  <c r="L48" i="18" s="1"/>
  <c r="U41" i="5"/>
  <c r="U20" i="18" s="1"/>
  <c r="Q18" i="2"/>
  <c r="Q8" i="18" s="1"/>
  <c r="O43" i="5"/>
  <c r="O52" i="18" s="1"/>
  <c r="N4" i="2"/>
  <c r="R19" i="2"/>
  <c r="R22" i="18" s="1"/>
  <c r="C18" i="2"/>
  <c r="C8" i="18" s="1"/>
  <c r="C19" i="2"/>
  <c r="C22" i="18" s="1"/>
  <c r="C20" i="2"/>
  <c r="C37" i="18" s="1"/>
  <c r="U20" i="2"/>
  <c r="U37" i="18" s="1"/>
  <c r="U21" i="2"/>
  <c r="U54" i="18" s="1"/>
  <c r="G36" i="3"/>
  <c r="G47" i="18" s="1"/>
  <c r="B162" i="4"/>
  <c r="T164" i="4"/>
  <c r="T48" i="18" s="1"/>
  <c r="S197" i="5"/>
  <c r="P90" i="6"/>
  <c r="P4" i="18" s="1"/>
  <c r="S93" i="6"/>
  <c r="S50" i="18" s="1"/>
  <c r="L20" i="2"/>
  <c r="L37" i="18" s="1"/>
  <c r="V43" i="5"/>
  <c r="V52" i="18" s="1"/>
  <c r="N43" i="5"/>
  <c r="N52" i="18" s="1"/>
  <c r="F43" i="5"/>
  <c r="F52" i="18" s="1"/>
  <c r="U42" i="5"/>
  <c r="U35" i="18" s="1"/>
  <c r="M42" i="5"/>
  <c r="M35" i="18" s="1"/>
  <c r="E42" i="5"/>
  <c r="E35" i="18" s="1"/>
  <c r="T41" i="5"/>
  <c r="T20" i="18" s="1"/>
  <c r="L41" i="5"/>
  <c r="L20" i="18" s="1"/>
  <c r="D41" i="5"/>
  <c r="D20" i="18" s="1"/>
  <c r="S40" i="5"/>
  <c r="S6" i="18" s="1"/>
  <c r="K40" i="5"/>
  <c r="K6" i="18" s="1"/>
  <c r="C40" i="5"/>
  <c r="C6" i="18" s="1"/>
  <c r="I18" i="2"/>
  <c r="I8" i="18" s="1"/>
  <c r="D19" i="2"/>
  <c r="D22" i="18" s="1"/>
  <c r="D20" i="2"/>
  <c r="D37" i="18" s="1"/>
  <c r="D21" i="2"/>
  <c r="D54" i="18" s="1"/>
  <c r="H36" i="3"/>
  <c r="H47" i="18" s="1"/>
  <c r="J162" i="4"/>
  <c r="J16" i="18" s="1"/>
  <c r="N42" i="5"/>
  <c r="N35" i="18" s="1"/>
  <c r="U197" i="5"/>
  <c r="M197" i="5"/>
  <c r="E197" i="5"/>
  <c r="S21" i="2"/>
  <c r="S54" i="18" s="1"/>
  <c r="K21" i="2"/>
  <c r="K54" i="18" s="1"/>
  <c r="C21" i="2"/>
  <c r="C54" i="18" s="1"/>
  <c r="R20" i="2"/>
  <c r="R37" i="18" s="1"/>
  <c r="J20" i="2"/>
  <c r="J37" i="18" s="1"/>
  <c r="B20" i="2"/>
  <c r="Q19" i="2"/>
  <c r="Q22" i="18" s="1"/>
  <c r="I19" i="2"/>
  <c r="I22" i="18" s="1"/>
  <c r="P18" i="2"/>
  <c r="P8" i="18" s="1"/>
  <c r="H18" i="2"/>
  <c r="H8" i="18" s="1"/>
  <c r="R21" i="2"/>
  <c r="R54" i="18" s="1"/>
  <c r="J21" i="2"/>
  <c r="J54" i="18" s="1"/>
  <c r="B21" i="2"/>
  <c r="Q20" i="2"/>
  <c r="Q37" i="18" s="1"/>
  <c r="I20" i="2"/>
  <c r="I37" i="18" s="1"/>
  <c r="P19" i="2"/>
  <c r="P22" i="18" s="1"/>
  <c r="H19" i="2"/>
  <c r="H22" i="18" s="1"/>
  <c r="W18" i="2"/>
  <c r="W8" i="18" s="1"/>
  <c r="O18" i="2"/>
  <c r="O8" i="18" s="1"/>
  <c r="G18" i="2"/>
  <c r="G8" i="18" s="1"/>
  <c r="Q21" i="2"/>
  <c r="Q54" i="18" s="1"/>
  <c r="I21" i="2"/>
  <c r="I54" i="18" s="1"/>
  <c r="P20" i="2"/>
  <c r="P37" i="18" s="1"/>
  <c r="H20" i="2"/>
  <c r="H37" i="18" s="1"/>
  <c r="W19" i="2"/>
  <c r="W22" i="18" s="1"/>
  <c r="O19" i="2"/>
  <c r="O22" i="18" s="1"/>
  <c r="G19" i="2"/>
  <c r="G22" i="18" s="1"/>
  <c r="V18" i="2"/>
  <c r="V8" i="18" s="1"/>
  <c r="N18" i="2"/>
  <c r="N8" i="18" s="1"/>
  <c r="F18" i="2"/>
  <c r="F8" i="18" s="1"/>
  <c r="P21" i="2"/>
  <c r="P54" i="18" s="1"/>
  <c r="H21" i="2"/>
  <c r="H54" i="18" s="1"/>
  <c r="W20" i="2"/>
  <c r="W37" i="18" s="1"/>
  <c r="O20" i="2"/>
  <c r="O37" i="18" s="1"/>
  <c r="G20" i="2"/>
  <c r="G37" i="18" s="1"/>
  <c r="V19" i="2"/>
  <c r="V22" i="18" s="1"/>
  <c r="N19" i="2"/>
  <c r="N22" i="18" s="1"/>
  <c r="F19" i="2"/>
  <c r="F22" i="18" s="1"/>
  <c r="U18" i="2"/>
  <c r="U8" i="18" s="1"/>
  <c r="M18" i="2"/>
  <c r="M8" i="18" s="1"/>
  <c r="E18" i="2"/>
  <c r="E8" i="18" s="1"/>
  <c r="W21" i="2"/>
  <c r="W54" i="18" s="1"/>
  <c r="O21" i="2"/>
  <c r="O54" i="18" s="1"/>
  <c r="G21" i="2"/>
  <c r="G54" i="18" s="1"/>
  <c r="V20" i="2"/>
  <c r="V37" i="18" s="1"/>
  <c r="N20" i="2"/>
  <c r="N37" i="18" s="1"/>
  <c r="F20" i="2"/>
  <c r="F37" i="18" s="1"/>
  <c r="U19" i="2"/>
  <c r="U22" i="18" s="1"/>
  <c r="M19" i="2"/>
  <c r="M22" i="18" s="1"/>
  <c r="E19" i="2"/>
  <c r="E22" i="18" s="1"/>
  <c r="T18" i="2"/>
  <c r="T8" i="18" s="1"/>
  <c r="L18" i="2"/>
  <c r="L8" i="18" s="1"/>
  <c r="D18" i="2"/>
  <c r="D8" i="18" s="1"/>
  <c r="J18" i="2"/>
  <c r="J8" i="18" s="1"/>
  <c r="J19" i="2"/>
  <c r="J22" i="18" s="1"/>
  <c r="E20" i="2"/>
  <c r="E37" i="18" s="1"/>
  <c r="E21" i="2"/>
  <c r="E54" i="18" s="1"/>
  <c r="F35" i="3"/>
  <c r="F30" i="18" s="1"/>
  <c r="O36" i="3"/>
  <c r="O47" i="18" s="1"/>
  <c r="R164" i="4"/>
  <c r="R48" i="18" s="1"/>
  <c r="R162" i="4"/>
  <c r="R16" i="18" s="1"/>
  <c r="P195" i="5"/>
  <c r="U43" i="5"/>
  <c r="U52" i="18" s="1"/>
  <c r="T197" i="5"/>
  <c r="D40" i="5"/>
  <c r="D6" i="18" s="1"/>
  <c r="V42" i="5"/>
  <c r="V35" i="18" s="1"/>
  <c r="Q90" i="6"/>
  <c r="Q4" i="18" s="1"/>
  <c r="I90" i="6"/>
  <c r="I4" i="18" s="1"/>
  <c r="T93" i="6"/>
  <c r="T50" i="18" s="1"/>
  <c r="L93" i="6"/>
  <c r="L50" i="18" s="1"/>
  <c r="D93" i="6"/>
  <c r="D50" i="18" s="1"/>
  <c r="S92" i="6"/>
  <c r="S33" i="18" s="1"/>
  <c r="K92" i="6"/>
  <c r="K33" i="18" s="1"/>
  <c r="C92" i="6"/>
  <c r="C33" i="18" s="1"/>
  <c r="R91" i="6"/>
  <c r="R18" i="18" s="1"/>
  <c r="J91" i="6"/>
  <c r="J18" i="18" s="1"/>
  <c r="B91" i="6"/>
  <c r="P161" i="4"/>
  <c r="P2" i="18" s="1"/>
  <c r="H161" i="4"/>
  <c r="H2" i="18" s="1"/>
  <c r="K163" i="4"/>
  <c r="K31" i="18" s="1"/>
  <c r="N3" i="2"/>
  <c r="K18" i="2"/>
  <c r="K8" i="18" s="1"/>
  <c r="K19" i="2"/>
  <c r="K22" i="18" s="1"/>
  <c r="K20" i="2"/>
  <c r="K37" i="18" s="1"/>
  <c r="F21" i="2"/>
  <c r="F54" i="18" s="1"/>
  <c r="G35" i="3"/>
  <c r="G30" i="18" s="1"/>
  <c r="P36" i="3"/>
  <c r="P47" i="18" s="1"/>
  <c r="C163" i="4"/>
  <c r="C31" i="18" s="1"/>
  <c r="L40" i="5"/>
  <c r="L6" i="18" s="1"/>
  <c r="G43" i="5"/>
  <c r="G52" i="18" s="1"/>
  <c r="B90" i="6"/>
  <c r="J90" i="6"/>
  <c r="J4" i="18" s="1"/>
  <c r="R90" i="6"/>
  <c r="R4" i="18" s="1"/>
  <c r="C91" i="6"/>
  <c r="C18" i="18" s="1"/>
  <c r="K91" i="6"/>
  <c r="K18" i="18" s="1"/>
  <c r="S91" i="6"/>
  <c r="S18" i="18" s="1"/>
  <c r="D92" i="6"/>
  <c r="D33" i="18" s="1"/>
  <c r="L92" i="6"/>
  <c r="L33" i="18" s="1"/>
  <c r="T92" i="6"/>
  <c r="T33" i="18" s="1"/>
  <c r="E93" i="6"/>
  <c r="E50" i="18" s="1"/>
  <c r="M93" i="6"/>
  <c r="M50" i="18" s="1"/>
  <c r="U93" i="6"/>
  <c r="U50" i="18" s="1"/>
  <c r="S49" i="7"/>
  <c r="S55" i="18" s="1"/>
  <c r="K49" i="7"/>
  <c r="K55" i="18" s="1"/>
  <c r="C49" i="7"/>
  <c r="C55" i="18" s="1"/>
  <c r="R48" i="7"/>
  <c r="R38" i="18" s="1"/>
  <c r="J48" i="7"/>
  <c r="J38" i="18" s="1"/>
  <c r="B48" i="7"/>
  <c r="Q47" i="7"/>
  <c r="Q23" i="18" s="1"/>
  <c r="I47" i="7"/>
  <c r="I23" i="18" s="1"/>
  <c r="P46" i="7"/>
  <c r="P9" i="18" s="1"/>
  <c r="H46" i="7"/>
  <c r="H9" i="18" s="1"/>
  <c r="R49" i="7"/>
  <c r="R55" i="18" s="1"/>
  <c r="J49" i="7"/>
  <c r="J55" i="18" s="1"/>
  <c r="B49" i="7"/>
  <c r="Q48" i="7"/>
  <c r="Q38" i="18" s="1"/>
  <c r="I48" i="7"/>
  <c r="I38" i="18" s="1"/>
  <c r="P47" i="7"/>
  <c r="P23" i="18" s="1"/>
  <c r="H47" i="7"/>
  <c r="H23" i="18" s="1"/>
  <c r="W46" i="7"/>
  <c r="W9" i="18" s="1"/>
  <c r="O46" i="7"/>
  <c r="O9" i="18" s="1"/>
  <c r="G46" i="7"/>
  <c r="G9" i="18" s="1"/>
  <c r="Q49" i="7"/>
  <c r="Q55" i="18" s="1"/>
  <c r="I49" i="7"/>
  <c r="I55" i="18" s="1"/>
  <c r="P48" i="7"/>
  <c r="P38" i="18" s="1"/>
  <c r="H48" i="7"/>
  <c r="H38" i="18" s="1"/>
  <c r="W47" i="7"/>
  <c r="W23" i="18" s="1"/>
  <c r="O47" i="7"/>
  <c r="O23" i="18" s="1"/>
  <c r="G47" i="7"/>
  <c r="G23" i="18" s="1"/>
  <c r="V46" i="7"/>
  <c r="V9" i="18" s="1"/>
  <c r="N46" i="7"/>
  <c r="N9" i="18" s="1"/>
  <c r="F46" i="7"/>
  <c r="F9" i="18" s="1"/>
  <c r="P49" i="7"/>
  <c r="P55" i="18" s="1"/>
  <c r="H49" i="7"/>
  <c r="H55" i="18" s="1"/>
  <c r="W48" i="7"/>
  <c r="W38" i="18" s="1"/>
  <c r="O48" i="7"/>
  <c r="O38" i="18" s="1"/>
  <c r="G48" i="7"/>
  <c r="G38" i="18" s="1"/>
  <c r="V47" i="7"/>
  <c r="V23" i="18" s="1"/>
  <c r="N47" i="7"/>
  <c r="N23" i="18" s="1"/>
  <c r="F47" i="7"/>
  <c r="F23" i="18" s="1"/>
  <c r="U46" i="7"/>
  <c r="U9" i="18" s="1"/>
  <c r="M46" i="7"/>
  <c r="M9" i="18" s="1"/>
  <c r="E46" i="7"/>
  <c r="E9" i="18" s="1"/>
  <c r="W49" i="7"/>
  <c r="W55" i="18" s="1"/>
  <c r="O49" i="7"/>
  <c r="O55" i="18" s="1"/>
  <c r="G49" i="7"/>
  <c r="G55" i="18" s="1"/>
  <c r="V48" i="7"/>
  <c r="V38" i="18" s="1"/>
  <c r="N48" i="7"/>
  <c r="N38" i="18" s="1"/>
  <c r="F48" i="7"/>
  <c r="F38" i="18" s="1"/>
  <c r="U47" i="7"/>
  <c r="U23" i="18" s="1"/>
  <c r="M47" i="7"/>
  <c r="M23" i="18" s="1"/>
  <c r="E47" i="7"/>
  <c r="E23" i="18" s="1"/>
  <c r="T46" i="7"/>
  <c r="T9" i="18" s="1"/>
  <c r="L46" i="7"/>
  <c r="L9" i="18" s="1"/>
  <c r="D46" i="7"/>
  <c r="D9" i="18" s="1"/>
  <c r="U49" i="7"/>
  <c r="U55" i="18" s="1"/>
  <c r="M49" i="7"/>
  <c r="M55" i="18" s="1"/>
  <c r="E49" i="7"/>
  <c r="E55" i="18" s="1"/>
  <c r="T48" i="7"/>
  <c r="T38" i="18" s="1"/>
  <c r="L48" i="7"/>
  <c r="L38" i="18" s="1"/>
  <c r="D48" i="7"/>
  <c r="D38" i="18" s="1"/>
  <c r="S47" i="7"/>
  <c r="S23" i="18" s="1"/>
  <c r="K47" i="7"/>
  <c r="K23" i="18" s="1"/>
  <c r="C47" i="7"/>
  <c r="C23" i="18" s="1"/>
  <c r="R46" i="7"/>
  <c r="R9" i="18" s="1"/>
  <c r="J46" i="7"/>
  <c r="J9" i="18" s="1"/>
  <c r="B46" i="7"/>
  <c r="T49" i="7"/>
  <c r="T55" i="18" s="1"/>
  <c r="L49" i="7"/>
  <c r="L55" i="18" s="1"/>
  <c r="D49" i="7"/>
  <c r="D55" i="18" s="1"/>
  <c r="S48" i="7"/>
  <c r="S38" i="18" s="1"/>
  <c r="K48" i="7"/>
  <c r="K38" i="18" s="1"/>
  <c r="C48" i="7"/>
  <c r="C38" i="18" s="1"/>
  <c r="R47" i="7"/>
  <c r="R23" i="18" s="1"/>
  <c r="J47" i="7"/>
  <c r="J23" i="18" s="1"/>
  <c r="B47" i="7"/>
  <c r="Q46" i="7"/>
  <c r="Q9" i="18" s="1"/>
  <c r="I46" i="7"/>
  <c r="I9" i="18" s="1"/>
  <c r="K46" i="7"/>
  <c r="K9" i="18" s="1"/>
  <c r="F49" i="7"/>
  <c r="F55" i="18" s="1"/>
  <c r="S144" i="8"/>
  <c r="K144" i="8"/>
  <c r="C144" i="8"/>
  <c r="R144" i="8"/>
  <c r="J144" i="8"/>
  <c r="B144" i="8"/>
  <c r="Q144" i="8"/>
  <c r="I144" i="8"/>
  <c r="P144" i="8"/>
  <c r="H144" i="8"/>
  <c r="W144" i="8"/>
  <c r="O144" i="8"/>
  <c r="G144" i="8"/>
  <c r="U144" i="8"/>
  <c r="M144" i="8"/>
  <c r="E144" i="8"/>
  <c r="T144" i="8"/>
  <c r="L144" i="8"/>
  <c r="D144" i="8"/>
  <c r="T48" i="8"/>
  <c r="T5" i="18" s="1"/>
  <c r="O51" i="8"/>
  <c r="O51" i="18" s="1"/>
  <c r="B142" i="8"/>
  <c r="R140" i="9"/>
  <c r="R3" i="18" s="1"/>
  <c r="M143" i="9"/>
  <c r="M49" i="18" s="1"/>
  <c r="Q32" i="11"/>
  <c r="Q7" i="18" s="1"/>
  <c r="L35" i="11"/>
  <c r="L53" i="18" s="1"/>
  <c r="B161" i="4"/>
  <c r="J161" i="4"/>
  <c r="J2" i="18" s="1"/>
  <c r="R161" i="4"/>
  <c r="R2" i="18" s="1"/>
  <c r="C162" i="4"/>
  <c r="C16" i="18" s="1"/>
  <c r="K162" i="4"/>
  <c r="K16" i="18" s="1"/>
  <c r="S162" i="4"/>
  <c r="S16" i="18" s="1"/>
  <c r="D163" i="4"/>
  <c r="D31" i="18" s="1"/>
  <c r="L163" i="4"/>
  <c r="L31" i="18" s="1"/>
  <c r="T163" i="4"/>
  <c r="T31" i="18" s="1"/>
  <c r="E164" i="4"/>
  <c r="E48" i="18" s="1"/>
  <c r="M164" i="4"/>
  <c r="M48" i="18" s="1"/>
  <c r="U164" i="4"/>
  <c r="U48" i="18" s="1"/>
  <c r="E40" i="5"/>
  <c r="E6" i="18" s="1"/>
  <c r="M40" i="5"/>
  <c r="M6" i="18" s="1"/>
  <c r="U40" i="5"/>
  <c r="U6" i="18" s="1"/>
  <c r="F41" i="5"/>
  <c r="F20" i="18" s="1"/>
  <c r="N41" i="5"/>
  <c r="N20" i="18" s="1"/>
  <c r="V41" i="5"/>
  <c r="V20" i="18" s="1"/>
  <c r="G42" i="5"/>
  <c r="G35" i="18" s="1"/>
  <c r="O42" i="5"/>
  <c r="O35" i="18" s="1"/>
  <c r="W42" i="5"/>
  <c r="W35" i="18" s="1"/>
  <c r="H43" i="5"/>
  <c r="H52" i="18" s="1"/>
  <c r="P43" i="5"/>
  <c r="P52" i="18" s="1"/>
  <c r="C195" i="5"/>
  <c r="K195" i="5"/>
  <c r="S195" i="5"/>
  <c r="G197" i="5"/>
  <c r="O197" i="5"/>
  <c r="W197" i="5"/>
  <c r="C90" i="6"/>
  <c r="C4" i="18" s="1"/>
  <c r="K90" i="6"/>
  <c r="K4" i="18" s="1"/>
  <c r="S90" i="6"/>
  <c r="S4" i="18" s="1"/>
  <c r="D91" i="6"/>
  <c r="D18" i="18" s="1"/>
  <c r="L91" i="6"/>
  <c r="L18" i="18" s="1"/>
  <c r="T91" i="6"/>
  <c r="T18" i="18" s="1"/>
  <c r="E92" i="6"/>
  <c r="E33" i="18" s="1"/>
  <c r="M92" i="6"/>
  <c r="M33" i="18" s="1"/>
  <c r="U92" i="6"/>
  <c r="U33" i="18" s="1"/>
  <c r="F93" i="6"/>
  <c r="F50" i="18" s="1"/>
  <c r="N93" i="6"/>
  <c r="N50" i="18" s="1"/>
  <c r="V93" i="6"/>
  <c r="V50" i="18" s="1"/>
  <c r="N14" i="7"/>
  <c r="S46" i="7"/>
  <c r="S9" i="18" s="1"/>
  <c r="N49" i="7"/>
  <c r="N55" i="18" s="1"/>
  <c r="E49" i="8"/>
  <c r="E19" i="18" s="1"/>
  <c r="W51" i="8"/>
  <c r="W51" i="18" s="1"/>
  <c r="J142" i="8"/>
  <c r="F144" i="8"/>
  <c r="C141" i="9"/>
  <c r="C17" i="18" s="1"/>
  <c r="U143" i="9"/>
  <c r="U49" i="18" s="1"/>
  <c r="B33" i="11"/>
  <c r="T35" i="11"/>
  <c r="T53" i="18" s="1"/>
  <c r="C189" i="11"/>
  <c r="C161" i="4"/>
  <c r="C2" i="18" s="1"/>
  <c r="K161" i="4"/>
  <c r="K2" i="18" s="1"/>
  <c r="S161" i="4"/>
  <c r="S2" i="18" s="1"/>
  <c r="D162" i="4"/>
  <c r="D16" i="18" s="1"/>
  <c r="L162" i="4"/>
  <c r="L16" i="18" s="1"/>
  <c r="T162" i="4"/>
  <c r="T16" i="18" s="1"/>
  <c r="E163" i="4"/>
  <c r="E31" i="18" s="1"/>
  <c r="M163" i="4"/>
  <c r="M31" i="18" s="1"/>
  <c r="U163" i="4"/>
  <c r="U31" i="18" s="1"/>
  <c r="F164" i="4"/>
  <c r="F48" i="18" s="1"/>
  <c r="N164" i="4"/>
  <c r="N48" i="18" s="1"/>
  <c r="V164" i="4"/>
  <c r="V48" i="18" s="1"/>
  <c r="F40" i="5"/>
  <c r="F6" i="18" s="1"/>
  <c r="N40" i="5"/>
  <c r="N6" i="18" s="1"/>
  <c r="V40" i="5"/>
  <c r="V6" i="18" s="1"/>
  <c r="G41" i="5"/>
  <c r="G20" i="18" s="1"/>
  <c r="O41" i="5"/>
  <c r="O20" i="18" s="1"/>
  <c r="W41" i="5"/>
  <c r="W20" i="18" s="1"/>
  <c r="H42" i="5"/>
  <c r="H35" i="18" s="1"/>
  <c r="P42" i="5"/>
  <c r="P35" i="18" s="1"/>
  <c r="I43" i="5"/>
  <c r="I52" i="18" s="1"/>
  <c r="Q43" i="5"/>
  <c r="Q52" i="18" s="1"/>
  <c r="D195" i="5"/>
  <c r="L195" i="5"/>
  <c r="T195" i="5"/>
  <c r="H197" i="5"/>
  <c r="P197" i="5"/>
  <c r="D90" i="6"/>
  <c r="D4" i="18" s="1"/>
  <c r="L90" i="6"/>
  <c r="L4" i="18" s="1"/>
  <c r="T90" i="6"/>
  <c r="T4" i="18" s="1"/>
  <c r="E91" i="6"/>
  <c r="E18" i="18" s="1"/>
  <c r="M91" i="6"/>
  <c r="M18" i="18" s="1"/>
  <c r="U91" i="6"/>
  <c r="U18" i="18" s="1"/>
  <c r="F92" i="6"/>
  <c r="F33" i="18" s="1"/>
  <c r="N92" i="6"/>
  <c r="N33" i="18" s="1"/>
  <c r="V92" i="6"/>
  <c r="V33" i="18" s="1"/>
  <c r="G93" i="6"/>
  <c r="G50" i="18" s="1"/>
  <c r="O93" i="6"/>
  <c r="O50" i="18" s="1"/>
  <c r="W93" i="6"/>
  <c r="W50" i="18" s="1"/>
  <c r="D47" i="7"/>
  <c r="D23" i="18" s="1"/>
  <c r="V49" i="7"/>
  <c r="V55" i="18" s="1"/>
  <c r="M49" i="8"/>
  <c r="M19" i="18" s="1"/>
  <c r="N144" i="8"/>
  <c r="R143" i="9"/>
  <c r="R49" i="18" s="1"/>
  <c r="K141" i="9"/>
  <c r="K17" i="18" s="1"/>
  <c r="J33" i="11"/>
  <c r="J21" i="18" s="1"/>
  <c r="K189" i="11"/>
  <c r="D161" i="4"/>
  <c r="D2" i="18" s="1"/>
  <c r="L161" i="4"/>
  <c r="L2" i="18" s="1"/>
  <c r="T161" i="4"/>
  <c r="T2" i="18" s="1"/>
  <c r="E162" i="4"/>
  <c r="E16" i="18" s="1"/>
  <c r="M162" i="4"/>
  <c r="M16" i="18" s="1"/>
  <c r="U162" i="4"/>
  <c r="U16" i="18" s="1"/>
  <c r="F163" i="4"/>
  <c r="F31" i="18" s="1"/>
  <c r="N163" i="4"/>
  <c r="N31" i="18" s="1"/>
  <c r="V163" i="4"/>
  <c r="V31" i="18" s="1"/>
  <c r="G164" i="4"/>
  <c r="G48" i="18" s="1"/>
  <c r="O164" i="4"/>
  <c r="O48" i="18" s="1"/>
  <c r="W164" i="4"/>
  <c r="W48" i="18" s="1"/>
  <c r="G40" i="5"/>
  <c r="G6" i="18" s="1"/>
  <c r="O40" i="5"/>
  <c r="O6" i="18" s="1"/>
  <c r="W40" i="5"/>
  <c r="W6" i="18" s="1"/>
  <c r="H41" i="5"/>
  <c r="H20" i="18" s="1"/>
  <c r="P41" i="5"/>
  <c r="P20" i="18" s="1"/>
  <c r="I42" i="5"/>
  <c r="I35" i="18" s="1"/>
  <c r="Q42" i="5"/>
  <c r="Q35" i="18" s="1"/>
  <c r="B43" i="5"/>
  <c r="J43" i="5"/>
  <c r="J52" i="18" s="1"/>
  <c r="R43" i="5"/>
  <c r="R52" i="18" s="1"/>
  <c r="E195" i="5"/>
  <c r="M195" i="5"/>
  <c r="U195" i="5"/>
  <c r="I197" i="5"/>
  <c r="Q197" i="5"/>
  <c r="E90" i="6"/>
  <c r="E4" i="18" s="1"/>
  <c r="M90" i="6"/>
  <c r="M4" i="18" s="1"/>
  <c r="U90" i="6"/>
  <c r="U4" i="18" s="1"/>
  <c r="F91" i="6"/>
  <c r="F18" i="18" s="1"/>
  <c r="N91" i="6"/>
  <c r="N18" i="18" s="1"/>
  <c r="V91" i="6"/>
  <c r="V18" i="18" s="1"/>
  <c r="G92" i="6"/>
  <c r="G33" i="18" s="1"/>
  <c r="O92" i="6"/>
  <c r="O33" i="18" s="1"/>
  <c r="W92" i="6"/>
  <c r="W33" i="18" s="1"/>
  <c r="H93" i="6"/>
  <c r="H50" i="18" s="1"/>
  <c r="P93" i="6"/>
  <c r="P50" i="18" s="1"/>
  <c r="L47" i="7"/>
  <c r="L23" i="18" s="1"/>
  <c r="U49" i="8"/>
  <c r="U19" i="18" s="1"/>
  <c r="V144" i="8"/>
  <c r="S141" i="9"/>
  <c r="S17" i="18" s="1"/>
  <c r="R33" i="11"/>
  <c r="R21" i="18" s="1"/>
  <c r="E161" i="4"/>
  <c r="E2" i="18" s="1"/>
  <c r="M161" i="4"/>
  <c r="M2" i="18" s="1"/>
  <c r="U161" i="4"/>
  <c r="U2" i="18" s="1"/>
  <c r="F162" i="4"/>
  <c r="F16" i="18" s="1"/>
  <c r="N162" i="4"/>
  <c r="N16" i="18" s="1"/>
  <c r="V162" i="4"/>
  <c r="V16" i="18" s="1"/>
  <c r="G163" i="4"/>
  <c r="G31" i="18" s="1"/>
  <c r="O163" i="4"/>
  <c r="O31" i="18" s="1"/>
  <c r="W163" i="4"/>
  <c r="W31" i="18" s="1"/>
  <c r="H164" i="4"/>
  <c r="H48" i="18" s="1"/>
  <c r="P164" i="4"/>
  <c r="P48" i="18" s="1"/>
  <c r="H40" i="5"/>
  <c r="H6" i="18" s="1"/>
  <c r="P40" i="5"/>
  <c r="P6" i="18" s="1"/>
  <c r="I41" i="5"/>
  <c r="I20" i="18" s="1"/>
  <c r="Q41" i="5"/>
  <c r="Q20" i="18" s="1"/>
  <c r="B42" i="5"/>
  <c r="J42" i="5"/>
  <c r="J35" i="18" s="1"/>
  <c r="R42" i="5"/>
  <c r="R35" i="18" s="1"/>
  <c r="C43" i="5"/>
  <c r="C52" i="18" s="1"/>
  <c r="K43" i="5"/>
  <c r="K52" i="18" s="1"/>
  <c r="S43" i="5"/>
  <c r="S52" i="18" s="1"/>
  <c r="F195" i="5"/>
  <c r="N195" i="5"/>
  <c r="V195" i="5"/>
  <c r="B197" i="5"/>
  <c r="J197" i="5"/>
  <c r="R197" i="5"/>
  <c r="F90" i="6"/>
  <c r="F4" i="18" s="1"/>
  <c r="N90" i="6"/>
  <c r="N4" i="18" s="1"/>
  <c r="V90" i="6"/>
  <c r="V4" i="18" s="1"/>
  <c r="G91" i="6"/>
  <c r="G18" i="18" s="1"/>
  <c r="O91" i="6"/>
  <c r="O18" i="18" s="1"/>
  <c r="W91" i="6"/>
  <c r="W18" i="18" s="1"/>
  <c r="H92" i="6"/>
  <c r="H33" i="18" s="1"/>
  <c r="P92" i="6"/>
  <c r="P33" i="18" s="1"/>
  <c r="I93" i="6"/>
  <c r="I50" i="18" s="1"/>
  <c r="Q93" i="6"/>
  <c r="Q50" i="18" s="1"/>
  <c r="T47" i="7"/>
  <c r="T23" i="18" s="1"/>
  <c r="W142" i="8"/>
  <c r="F50" i="8"/>
  <c r="F34" i="18" s="1"/>
  <c r="D142" i="9"/>
  <c r="D32" i="18" s="1"/>
  <c r="C34" i="11"/>
  <c r="C36" i="18" s="1"/>
  <c r="F161" i="4"/>
  <c r="F2" i="18" s="1"/>
  <c r="N161" i="4"/>
  <c r="N2" i="18" s="1"/>
  <c r="V161" i="4"/>
  <c r="V2" i="18" s="1"/>
  <c r="G162" i="4"/>
  <c r="G16" i="18" s="1"/>
  <c r="O162" i="4"/>
  <c r="O16" i="18" s="1"/>
  <c r="W162" i="4"/>
  <c r="W16" i="18" s="1"/>
  <c r="H163" i="4"/>
  <c r="H31" i="18" s="1"/>
  <c r="P163" i="4"/>
  <c r="P31" i="18" s="1"/>
  <c r="I164" i="4"/>
  <c r="I48" i="18" s="1"/>
  <c r="Q164" i="4"/>
  <c r="Q48" i="18" s="1"/>
  <c r="I40" i="5"/>
  <c r="I6" i="18" s="1"/>
  <c r="Q40" i="5"/>
  <c r="Q6" i="18" s="1"/>
  <c r="B41" i="5"/>
  <c r="J41" i="5"/>
  <c r="J20" i="18" s="1"/>
  <c r="R41" i="5"/>
  <c r="R20" i="18" s="1"/>
  <c r="C42" i="5"/>
  <c r="C35" i="18" s="1"/>
  <c r="K42" i="5"/>
  <c r="K35" i="18" s="1"/>
  <c r="S42" i="5"/>
  <c r="S35" i="18" s="1"/>
  <c r="D43" i="5"/>
  <c r="D52" i="18" s="1"/>
  <c r="L43" i="5"/>
  <c r="L52" i="18" s="1"/>
  <c r="G195" i="5"/>
  <c r="O195" i="5"/>
  <c r="W195" i="5"/>
  <c r="C197" i="5"/>
  <c r="K197" i="5"/>
  <c r="G90" i="6"/>
  <c r="G4" i="18" s="1"/>
  <c r="O90" i="6"/>
  <c r="O4" i="18" s="1"/>
  <c r="W90" i="6"/>
  <c r="W4" i="18" s="1"/>
  <c r="H91" i="6"/>
  <c r="H18" i="18" s="1"/>
  <c r="P91" i="6"/>
  <c r="P18" i="18" s="1"/>
  <c r="I92" i="6"/>
  <c r="I33" i="18" s="1"/>
  <c r="Q92" i="6"/>
  <c r="Q33" i="18" s="1"/>
  <c r="B93" i="6"/>
  <c r="J93" i="6"/>
  <c r="J50" i="18" s="1"/>
  <c r="E48" i="7"/>
  <c r="E38" i="18" s="1"/>
  <c r="L142" i="9"/>
  <c r="L32" i="18" s="1"/>
  <c r="G161" i="4"/>
  <c r="G2" i="18" s="1"/>
  <c r="O161" i="4"/>
  <c r="O2" i="18" s="1"/>
  <c r="W161" i="4"/>
  <c r="W2" i="18" s="1"/>
  <c r="H162" i="4"/>
  <c r="H16" i="18" s="1"/>
  <c r="P162" i="4"/>
  <c r="P16" i="18" s="1"/>
  <c r="I163" i="4"/>
  <c r="I31" i="18" s="1"/>
  <c r="Q163" i="4"/>
  <c r="Q31" i="18" s="1"/>
  <c r="B164" i="4"/>
  <c r="J164" i="4"/>
  <c r="J48" i="18" s="1"/>
  <c r="B40" i="5"/>
  <c r="J40" i="5"/>
  <c r="J6" i="18" s="1"/>
  <c r="R40" i="5"/>
  <c r="R6" i="18" s="1"/>
  <c r="C41" i="5"/>
  <c r="C20" i="18" s="1"/>
  <c r="K41" i="5"/>
  <c r="K20" i="18" s="1"/>
  <c r="S41" i="5"/>
  <c r="S20" i="18" s="1"/>
  <c r="D42" i="5"/>
  <c r="D35" i="18" s="1"/>
  <c r="L42" i="5"/>
  <c r="L35" i="18" s="1"/>
  <c r="T42" i="5"/>
  <c r="T35" i="18" s="1"/>
  <c r="E43" i="5"/>
  <c r="E52" i="18" s="1"/>
  <c r="M43" i="5"/>
  <c r="M52" i="18" s="1"/>
  <c r="H195" i="5"/>
  <c r="D197" i="5"/>
  <c r="L197" i="5"/>
  <c r="H90" i="6"/>
  <c r="H4" i="18" s="1"/>
  <c r="I91" i="6"/>
  <c r="I18" i="18" s="1"/>
  <c r="Q91" i="6"/>
  <c r="Q18" i="18" s="1"/>
  <c r="B92" i="6"/>
  <c r="J92" i="6"/>
  <c r="J33" i="18" s="1"/>
  <c r="R92" i="6"/>
  <c r="R33" i="18" s="1"/>
  <c r="C93" i="6"/>
  <c r="C50" i="18" s="1"/>
  <c r="K93" i="6"/>
  <c r="K50" i="18" s="1"/>
  <c r="Q35" i="11"/>
  <c r="Q53" i="18" s="1"/>
  <c r="I35" i="11"/>
  <c r="I53" i="18" s="1"/>
  <c r="P34" i="11"/>
  <c r="P36" i="18" s="1"/>
  <c r="H34" i="11"/>
  <c r="H36" i="18" s="1"/>
  <c r="W33" i="11"/>
  <c r="W21" i="18" s="1"/>
  <c r="O33" i="11"/>
  <c r="O21" i="18" s="1"/>
  <c r="G33" i="11"/>
  <c r="G21" i="18" s="1"/>
  <c r="V32" i="11"/>
  <c r="V7" i="18" s="1"/>
  <c r="N32" i="11"/>
  <c r="N7" i="18" s="1"/>
  <c r="F32" i="11"/>
  <c r="F7" i="18" s="1"/>
  <c r="P35" i="11"/>
  <c r="P53" i="18" s="1"/>
  <c r="H35" i="11"/>
  <c r="H53" i="18" s="1"/>
  <c r="W34" i="11"/>
  <c r="W36" i="18" s="1"/>
  <c r="O34" i="11"/>
  <c r="O36" i="18" s="1"/>
  <c r="G34" i="11"/>
  <c r="G36" i="18" s="1"/>
  <c r="V33" i="11"/>
  <c r="V21" i="18" s="1"/>
  <c r="N33" i="11"/>
  <c r="N21" i="18" s="1"/>
  <c r="F33" i="11"/>
  <c r="F21" i="18" s="1"/>
  <c r="U32" i="11"/>
  <c r="U7" i="18" s="1"/>
  <c r="M32" i="11"/>
  <c r="M7" i="18" s="1"/>
  <c r="E32" i="11"/>
  <c r="E7" i="18" s="1"/>
  <c r="W35" i="11"/>
  <c r="W53" i="18" s="1"/>
  <c r="O35" i="11"/>
  <c r="O53" i="18" s="1"/>
  <c r="G35" i="11"/>
  <c r="G53" i="18" s="1"/>
  <c r="V34" i="11"/>
  <c r="V36" i="18" s="1"/>
  <c r="N34" i="11"/>
  <c r="N36" i="18" s="1"/>
  <c r="F34" i="11"/>
  <c r="F36" i="18" s="1"/>
  <c r="U33" i="11"/>
  <c r="U21" i="18" s="1"/>
  <c r="M33" i="11"/>
  <c r="M21" i="18" s="1"/>
  <c r="E33" i="11"/>
  <c r="E21" i="18" s="1"/>
  <c r="T32" i="11"/>
  <c r="T7" i="18" s="1"/>
  <c r="L32" i="11"/>
  <c r="L7" i="18" s="1"/>
  <c r="D32" i="11"/>
  <c r="D7" i="18" s="1"/>
  <c r="V35" i="11"/>
  <c r="V53" i="18" s="1"/>
  <c r="N35" i="11"/>
  <c r="N53" i="18" s="1"/>
  <c r="F35" i="11"/>
  <c r="F53" i="18" s="1"/>
  <c r="U34" i="11"/>
  <c r="U36" i="18" s="1"/>
  <c r="M34" i="11"/>
  <c r="M36" i="18" s="1"/>
  <c r="E34" i="11"/>
  <c r="E36" i="18" s="1"/>
  <c r="T33" i="11"/>
  <c r="T21" i="18" s="1"/>
  <c r="L33" i="11"/>
  <c r="L21" i="18" s="1"/>
  <c r="D33" i="11"/>
  <c r="D21" i="18" s="1"/>
  <c r="S32" i="11"/>
  <c r="S7" i="18" s="1"/>
  <c r="K32" i="11"/>
  <c r="K7" i="18" s="1"/>
  <c r="C32" i="11"/>
  <c r="C7" i="18" s="1"/>
  <c r="U35" i="11"/>
  <c r="U53" i="18" s="1"/>
  <c r="M35" i="11"/>
  <c r="M53" i="18" s="1"/>
  <c r="E35" i="11"/>
  <c r="E53" i="18" s="1"/>
  <c r="T34" i="11"/>
  <c r="T36" i="18" s="1"/>
  <c r="L34" i="11"/>
  <c r="L36" i="18" s="1"/>
  <c r="D34" i="11"/>
  <c r="D36" i="18" s="1"/>
  <c r="S33" i="11"/>
  <c r="S21" i="18" s="1"/>
  <c r="K33" i="11"/>
  <c r="K21" i="18" s="1"/>
  <c r="C33" i="11"/>
  <c r="C21" i="18" s="1"/>
  <c r="R32" i="11"/>
  <c r="R7" i="18" s="1"/>
  <c r="J32" i="11"/>
  <c r="J7" i="18" s="1"/>
  <c r="B32" i="11"/>
  <c r="S35" i="11"/>
  <c r="S53" i="18" s="1"/>
  <c r="K35" i="11"/>
  <c r="K53" i="18" s="1"/>
  <c r="C35" i="11"/>
  <c r="C53" i="18" s="1"/>
  <c r="R34" i="11"/>
  <c r="R36" i="18" s="1"/>
  <c r="J34" i="11"/>
  <c r="J36" i="18" s="1"/>
  <c r="B34" i="11"/>
  <c r="Q33" i="11"/>
  <c r="Q21" i="18" s="1"/>
  <c r="I33" i="11"/>
  <c r="I21" i="18" s="1"/>
  <c r="P32" i="11"/>
  <c r="P7" i="18" s="1"/>
  <c r="H32" i="11"/>
  <c r="H7" i="18" s="1"/>
  <c r="R35" i="11"/>
  <c r="R53" i="18" s="1"/>
  <c r="J35" i="11"/>
  <c r="J53" i="18" s="1"/>
  <c r="B35" i="11"/>
  <c r="Q34" i="11"/>
  <c r="Q36" i="18" s="1"/>
  <c r="I34" i="11"/>
  <c r="I36" i="18" s="1"/>
  <c r="P33" i="11"/>
  <c r="P21" i="18" s="1"/>
  <c r="H33" i="11"/>
  <c r="H21" i="18" s="1"/>
  <c r="W32" i="11"/>
  <c r="W7" i="18" s="1"/>
  <c r="O32" i="11"/>
  <c r="O7" i="18" s="1"/>
  <c r="G32" i="11"/>
  <c r="G7" i="18" s="1"/>
  <c r="P189" i="11"/>
  <c r="H189" i="11"/>
  <c r="W189" i="11"/>
  <c r="O189" i="11"/>
  <c r="G189" i="11"/>
  <c r="V189" i="11"/>
  <c r="N189" i="11"/>
  <c r="F189" i="11"/>
  <c r="U189" i="11"/>
  <c r="M189" i="11"/>
  <c r="E189" i="11"/>
  <c r="T189" i="11"/>
  <c r="L189" i="11"/>
  <c r="D189" i="11"/>
  <c r="R189" i="11"/>
  <c r="J189" i="11"/>
  <c r="B189" i="11"/>
  <c r="Q189" i="11"/>
  <c r="I189" i="11"/>
  <c r="S34" i="11"/>
  <c r="S36" i="18" s="1"/>
  <c r="B48" i="8"/>
  <c r="J48" i="8"/>
  <c r="J5" i="18" s="1"/>
  <c r="R48" i="8"/>
  <c r="R5" i="18" s="1"/>
  <c r="C49" i="8"/>
  <c r="C19" i="18" s="1"/>
  <c r="K49" i="8"/>
  <c r="K19" i="18" s="1"/>
  <c r="S49" i="8"/>
  <c r="S19" i="18" s="1"/>
  <c r="D50" i="8"/>
  <c r="D34" i="18" s="1"/>
  <c r="L50" i="8"/>
  <c r="L34" i="18" s="1"/>
  <c r="T50" i="8"/>
  <c r="T34" i="18" s="1"/>
  <c r="E51" i="8"/>
  <c r="E51" i="18" s="1"/>
  <c r="M51" i="8"/>
  <c r="M51" i="18" s="1"/>
  <c r="U51" i="8"/>
  <c r="U51" i="18" s="1"/>
  <c r="H142" i="8"/>
  <c r="P142" i="8"/>
  <c r="H140" i="9"/>
  <c r="H3" i="18" s="1"/>
  <c r="P140" i="9"/>
  <c r="P3" i="18" s="1"/>
  <c r="I141" i="9"/>
  <c r="I17" i="18" s="1"/>
  <c r="Q141" i="9"/>
  <c r="Q17" i="18" s="1"/>
  <c r="B142" i="9"/>
  <c r="J142" i="9"/>
  <c r="J32" i="18" s="1"/>
  <c r="R142" i="9"/>
  <c r="R32" i="18" s="1"/>
  <c r="C143" i="9"/>
  <c r="C49" i="18" s="1"/>
  <c r="K143" i="9"/>
  <c r="K49" i="18" s="1"/>
  <c r="S143" i="9"/>
  <c r="S49" i="18" s="1"/>
  <c r="E187" i="11"/>
  <c r="M187" i="11"/>
  <c r="U187" i="11"/>
  <c r="C48" i="8"/>
  <c r="C5" i="18" s="1"/>
  <c r="K48" i="8"/>
  <c r="K5" i="18" s="1"/>
  <c r="S48" i="8"/>
  <c r="S5" i="18" s="1"/>
  <c r="D49" i="8"/>
  <c r="D19" i="18" s="1"/>
  <c r="L49" i="8"/>
  <c r="L19" i="18" s="1"/>
  <c r="T49" i="8"/>
  <c r="T19" i="18" s="1"/>
  <c r="E50" i="8"/>
  <c r="E34" i="18" s="1"/>
  <c r="M50" i="8"/>
  <c r="M34" i="18" s="1"/>
  <c r="U50" i="8"/>
  <c r="U34" i="18" s="1"/>
  <c r="F51" i="8"/>
  <c r="F51" i="18" s="1"/>
  <c r="N51" i="8"/>
  <c r="N51" i="18" s="1"/>
  <c r="V51" i="8"/>
  <c r="V51" i="18" s="1"/>
  <c r="I142" i="8"/>
  <c r="Q142" i="8"/>
  <c r="I140" i="9"/>
  <c r="I3" i="18" s="1"/>
  <c r="Q140" i="9"/>
  <c r="Q3" i="18" s="1"/>
  <c r="B141" i="9"/>
  <c r="J141" i="9"/>
  <c r="J17" i="18" s="1"/>
  <c r="R141" i="9"/>
  <c r="R17" i="18" s="1"/>
  <c r="C142" i="9"/>
  <c r="C32" i="18" s="1"/>
  <c r="K142" i="9"/>
  <c r="K32" i="18" s="1"/>
  <c r="S142" i="9"/>
  <c r="S32" i="18" s="1"/>
  <c r="D143" i="9"/>
  <c r="D49" i="18" s="1"/>
  <c r="L143" i="9"/>
  <c r="L49" i="18" s="1"/>
  <c r="T143" i="9"/>
  <c r="T49" i="18" s="1"/>
  <c r="F187" i="11"/>
  <c r="N187" i="11"/>
  <c r="V187" i="11"/>
  <c r="R31" i="12"/>
  <c r="R56" i="18" s="1"/>
  <c r="J31" i="12"/>
  <c r="J56" i="18" s="1"/>
  <c r="B31" i="12"/>
  <c r="Q30" i="12"/>
  <c r="Q39" i="18" s="1"/>
  <c r="I30" i="12"/>
  <c r="I39" i="18" s="1"/>
  <c r="P29" i="12"/>
  <c r="P24" i="18" s="1"/>
  <c r="H29" i="12"/>
  <c r="H24" i="18" s="1"/>
  <c r="W28" i="12"/>
  <c r="W10" i="18" s="1"/>
  <c r="O28" i="12"/>
  <c r="O10" i="18" s="1"/>
  <c r="G28" i="12"/>
  <c r="G10" i="18" s="1"/>
  <c r="Q31" i="12"/>
  <c r="Q56" i="18" s="1"/>
  <c r="I31" i="12"/>
  <c r="I56" i="18" s="1"/>
  <c r="P30" i="12"/>
  <c r="P39" i="18" s="1"/>
  <c r="H30" i="12"/>
  <c r="H39" i="18" s="1"/>
  <c r="W29" i="12"/>
  <c r="W24" i="18" s="1"/>
  <c r="O29" i="12"/>
  <c r="O24" i="18" s="1"/>
  <c r="G29" i="12"/>
  <c r="G24" i="18" s="1"/>
  <c r="V28" i="12"/>
  <c r="V10" i="18" s="1"/>
  <c r="N28" i="12"/>
  <c r="N10" i="18" s="1"/>
  <c r="F28" i="12"/>
  <c r="F10" i="18" s="1"/>
  <c r="P31" i="12"/>
  <c r="P56" i="18" s="1"/>
  <c r="H31" i="12"/>
  <c r="H56" i="18" s="1"/>
  <c r="W30" i="12"/>
  <c r="W39" i="18" s="1"/>
  <c r="O30" i="12"/>
  <c r="O39" i="18" s="1"/>
  <c r="G30" i="12"/>
  <c r="G39" i="18" s="1"/>
  <c r="V29" i="12"/>
  <c r="V24" i="18" s="1"/>
  <c r="N29" i="12"/>
  <c r="N24" i="18" s="1"/>
  <c r="F29" i="12"/>
  <c r="F24" i="18" s="1"/>
  <c r="U28" i="12"/>
  <c r="U10" i="18" s="1"/>
  <c r="M28" i="12"/>
  <c r="M10" i="18" s="1"/>
  <c r="E28" i="12"/>
  <c r="E10" i="18" s="1"/>
  <c r="W31" i="12"/>
  <c r="W56" i="18" s="1"/>
  <c r="O31" i="12"/>
  <c r="O56" i="18" s="1"/>
  <c r="G31" i="12"/>
  <c r="G56" i="18" s="1"/>
  <c r="V30" i="12"/>
  <c r="V39" i="18" s="1"/>
  <c r="N30" i="12"/>
  <c r="N39" i="18" s="1"/>
  <c r="F30" i="12"/>
  <c r="F39" i="18" s="1"/>
  <c r="U29" i="12"/>
  <c r="U24" i="18" s="1"/>
  <c r="M29" i="12"/>
  <c r="M24" i="18" s="1"/>
  <c r="E29" i="12"/>
  <c r="E24" i="18" s="1"/>
  <c r="T28" i="12"/>
  <c r="T10" i="18" s="1"/>
  <c r="L28" i="12"/>
  <c r="L10" i="18" s="1"/>
  <c r="D28" i="12"/>
  <c r="D10" i="18" s="1"/>
  <c r="V31" i="12"/>
  <c r="V56" i="18" s="1"/>
  <c r="N31" i="12"/>
  <c r="N56" i="18" s="1"/>
  <c r="F31" i="12"/>
  <c r="F56" i="18" s="1"/>
  <c r="U30" i="12"/>
  <c r="U39" i="18" s="1"/>
  <c r="M30" i="12"/>
  <c r="M39" i="18" s="1"/>
  <c r="E30" i="12"/>
  <c r="E39" i="18" s="1"/>
  <c r="T29" i="12"/>
  <c r="T24" i="18" s="1"/>
  <c r="L29" i="12"/>
  <c r="L24" i="18" s="1"/>
  <c r="D29" i="12"/>
  <c r="D24" i="18" s="1"/>
  <c r="S28" i="12"/>
  <c r="S10" i="18" s="1"/>
  <c r="K28" i="12"/>
  <c r="K10" i="18" s="1"/>
  <c r="C28" i="12"/>
  <c r="C10" i="18" s="1"/>
  <c r="U31" i="12"/>
  <c r="U56" i="18" s="1"/>
  <c r="M31" i="12"/>
  <c r="M56" i="18" s="1"/>
  <c r="E31" i="12"/>
  <c r="E56" i="18" s="1"/>
  <c r="T30" i="12"/>
  <c r="T39" i="18" s="1"/>
  <c r="L30" i="12"/>
  <c r="L39" i="18" s="1"/>
  <c r="D30" i="12"/>
  <c r="D39" i="18" s="1"/>
  <c r="S29" i="12"/>
  <c r="S24" i="18" s="1"/>
  <c r="K29" i="12"/>
  <c r="K24" i="18" s="1"/>
  <c r="C29" i="12"/>
  <c r="C24" i="18" s="1"/>
  <c r="R28" i="12"/>
  <c r="R10" i="18" s="1"/>
  <c r="J28" i="12"/>
  <c r="J10" i="18" s="1"/>
  <c r="B28" i="12"/>
  <c r="T31" i="12"/>
  <c r="T56" i="18" s="1"/>
  <c r="L31" i="12"/>
  <c r="L56" i="18" s="1"/>
  <c r="D31" i="12"/>
  <c r="D56" i="18" s="1"/>
  <c r="S30" i="12"/>
  <c r="S39" i="18" s="1"/>
  <c r="K30" i="12"/>
  <c r="K39" i="18" s="1"/>
  <c r="C30" i="12"/>
  <c r="C39" i="18" s="1"/>
  <c r="R29" i="12"/>
  <c r="R24" i="18" s="1"/>
  <c r="J29" i="12"/>
  <c r="J24" i="18" s="1"/>
  <c r="B29" i="12"/>
  <c r="Q28" i="12"/>
  <c r="Q10" i="18" s="1"/>
  <c r="I28" i="12"/>
  <c r="I10" i="18" s="1"/>
  <c r="S31" i="12"/>
  <c r="S56" i="18" s="1"/>
  <c r="K31" i="12"/>
  <c r="K56" i="18" s="1"/>
  <c r="C31" i="12"/>
  <c r="C56" i="18" s="1"/>
  <c r="R30" i="12"/>
  <c r="R39" i="18" s="1"/>
  <c r="J30" i="12"/>
  <c r="J39" i="18" s="1"/>
  <c r="B30" i="12"/>
  <c r="Q29" i="12"/>
  <c r="Q24" i="18" s="1"/>
  <c r="I29" i="12"/>
  <c r="I24" i="18" s="1"/>
  <c r="P28" i="12"/>
  <c r="P10" i="18" s="1"/>
  <c r="H28" i="12"/>
  <c r="H10" i="18" s="1"/>
  <c r="E48" i="8"/>
  <c r="E5" i="18" s="1"/>
  <c r="M48" i="8"/>
  <c r="M5" i="18" s="1"/>
  <c r="U48" i="8"/>
  <c r="U5" i="18" s="1"/>
  <c r="F49" i="8"/>
  <c r="F19" i="18" s="1"/>
  <c r="N49" i="8"/>
  <c r="N19" i="18" s="1"/>
  <c r="V49" i="8"/>
  <c r="V19" i="18" s="1"/>
  <c r="G50" i="8"/>
  <c r="G34" i="18" s="1"/>
  <c r="O50" i="8"/>
  <c r="O34" i="18" s="1"/>
  <c r="W50" i="8"/>
  <c r="W34" i="18" s="1"/>
  <c r="H51" i="8"/>
  <c r="H51" i="18" s="1"/>
  <c r="P51" i="8"/>
  <c r="P51" i="18" s="1"/>
  <c r="C142" i="8"/>
  <c r="K142" i="8"/>
  <c r="S142" i="8"/>
  <c r="C140" i="9"/>
  <c r="C3" i="18" s="1"/>
  <c r="K140" i="9"/>
  <c r="K3" i="18" s="1"/>
  <c r="S140" i="9"/>
  <c r="S3" i="18" s="1"/>
  <c r="D141" i="9"/>
  <c r="D17" i="18" s="1"/>
  <c r="L141" i="9"/>
  <c r="L17" i="18" s="1"/>
  <c r="T141" i="9"/>
  <c r="T17" i="18" s="1"/>
  <c r="E142" i="9"/>
  <c r="E32" i="18" s="1"/>
  <c r="M142" i="9"/>
  <c r="M32" i="18" s="1"/>
  <c r="U142" i="9"/>
  <c r="U32" i="18" s="1"/>
  <c r="F143" i="9"/>
  <c r="F49" i="18" s="1"/>
  <c r="N143" i="9"/>
  <c r="N49" i="18" s="1"/>
  <c r="V143" i="9"/>
  <c r="V49" i="18" s="1"/>
  <c r="H187" i="11"/>
  <c r="P187" i="11"/>
  <c r="F48" i="8"/>
  <c r="F5" i="18" s="1"/>
  <c r="N48" i="8"/>
  <c r="N5" i="18" s="1"/>
  <c r="V48" i="8"/>
  <c r="V5" i="18" s="1"/>
  <c r="G49" i="8"/>
  <c r="G19" i="18" s="1"/>
  <c r="O49" i="8"/>
  <c r="O19" i="18" s="1"/>
  <c r="W49" i="8"/>
  <c r="W19" i="18" s="1"/>
  <c r="H50" i="8"/>
  <c r="H34" i="18" s="1"/>
  <c r="P50" i="8"/>
  <c r="P34" i="18" s="1"/>
  <c r="I51" i="8"/>
  <c r="I51" i="18" s="1"/>
  <c r="Q51" i="8"/>
  <c r="Q51" i="18" s="1"/>
  <c r="D142" i="8"/>
  <c r="L142" i="8"/>
  <c r="T142" i="8"/>
  <c r="D140" i="9"/>
  <c r="D3" i="18" s="1"/>
  <c r="L140" i="9"/>
  <c r="L3" i="18" s="1"/>
  <c r="T140" i="9"/>
  <c r="T3" i="18" s="1"/>
  <c r="E141" i="9"/>
  <c r="E17" i="18" s="1"/>
  <c r="M141" i="9"/>
  <c r="M17" i="18" s="1"/>
  <c r="U141" i="9"/>
  <c r="U17" i="18" s="1"/>
  <c r="F142" i="9"/>
  <c r="F32" i="18" s="1"/>
  <c r="N142" i="9"/>
  <c r="N32" i="18" s="1"/>
  <c r="V142" i="9"/>
  <c r="V32" i="18" s="1"/>
  <c r="G143" i="9"/>
  <c r="G49" i="18" s="1"/>
  <c r="O143" i="9"/>
  <c r="O49" i="18" s="1"/>
  <c r="W143" i="9"/>
  <c r="W49" i="18" s="1"/>
  <c r="I187" i="11"/>
  <c r="Q187" i="11"/>
  <c r="G48" i="8"/>
  <c r="G5" i="18" s="1"/>
  <c r="O48" i="8"/>
  <c r="O5" i="18" s="1"/>
  <c r="W48" i="8"/>
  <c r="W5" i="18" s="1"/>
  <c r="H49" i="8"/>
  <c r="H19" i="18" s="1"/>
  <c r="P49" i="8"/>
  <c r="P19" i="18" s="1"/>
  <c r="I50" i="8"/>
  <c r="I34" i="18" s="1"/>
  <c r="Q50" i="8"/>
  <c r="Q34" i="18" s="1"/>
  <c r="B51" i="8"/>
  <c r="J51" i="8"/>
  <c r="J51" i="18" s="1"/>
  <c r="R51" i="8"/>
  <c r="R51" i="18" s="1"/>
  <c r="E142" i="8"/>
  <c r="M142" i="8"/>
  <c r="U142" i="8"/>
  <c r="E140" i="9"/>
  <c r="E3" i="18" s="1"/>
  <c r="M140" i="9"/>
  <c r="M3" i="18" s="1"/>
  <c r="U140" i="9"/>
  <c r="U3" i="18" s="1"/>
  <c r="F141" i="9"/>
  <c r="F17" i="18" s="1"/>
  <c r="N141" i="9"/>
  <c r="N17" i="18" s="1"/>
  <c r="V141" i="9"/>
  <c r="V17" i="18" s="1"/>
  <c r="G142" i="9"/>
  <c r="G32" i="18" s="1"/>
  <c r="O142" i="9"/>
  <c r="O32" i="18" s="1"/>
  <c r="W142" i="9"/>
  <c r="W32" i="18" s="1"/>
  <c r="H143" i="9"/>
  <c r="H49" i="18" s="1"/>
  <c r="P143" i="9"/>
  <c r="P49" i="18" s="1"/>
  <c r="B187" i="11"/>
  <c r="J187" i="11"/>
  <c r="R187" i="11"/>
  <c r="H48" i="8"/>
  <c r="H5" i="18" s="1"/>
  <c r="P48" i="8"/>
  <c r="P5" i="18" s="1"/>
  <c r="I49" i="8"/>
  <c r="I19" i="18" s="1"/>
  <c r="Q49" i="8"/>
  <c r="Q19" i="18" s="1"/>
  <c r="B50" i="8"/>
  <c r="J50" i="8"/>
  <c r="J34" i="18" s="1"/>
  <c r="R50" i="8"/>
  <c r="R34" i="18" s="1"/>
  <c r="C51" i="8"/>
  <c r="C51" i="18" s="1"/>
  <c r="K51" i="8"/>
  <c r="K51" i="18" s="1"/>
  <c r="S51" i="8"/>
  <c r="S51" i="18" s="1"/>
  <c r="F142" i="8"/>
  <c r="N142" i="8"/>
  <c r="V142" i="8"/>
  <c r="F140" i="9"/>
  <c r="F3" i="18" s="1"/>
  <c r="N140" i="9"/>
  <c r="N3" i="18" s="1"/>
  <c r="V140" i="9"/>
  <c r="V3" i="18" s="1"/>
  <c r="G141" i="9"/>
  <c r="G17" i="18" s="1"/>
  <c r="O141" i="9"/>
  <c r="O17" i="18" s="1"/>
  <c r="W141" i="9"/>
  <c r="W17" i="18" s="1"/>
  <c r="H142" i="9"/>
  <c r="H32" i="18" s="1"/>
  <c r="P142" i="9"/>
  <c r="P32" i="18" s="1"/>
  <c r="I143" i="9"/>
  <c r="I49" i="18" s="1"/>
  <c r="Q143" i="9"/>
  <c r="Q49" i="18" s="1"/>
  <c r="C187" i="11"/>
  <c r="K187" i="11"/>
  <c r="S187" i="11"/>
  <c r="I48" i="8"/>
  <c r="I5" i="18" s="1"/>
  <c r="Q48" i="8"/>
  <c r="Q5" i="18" s="1"/>
  <c r="B49" i="8"/>
  <c r="J49" i="8"/>
  <c r="J19" i="18" s="1"/>
  <c r="R49" i="8"/>
  <c r="R19" i="18" s="1"/>
  <c r="C50" i="8"/>
  <c r="C34" i="18" s="1"/>
  <c r="K50" i="8"/>
  <c r="K34" i="18" s="1"/>
  <c r="S50" i="8"/>
  <c r="S34" i="18" s="1"/>
  <c r="D51" i="8"/>
  <c r="D51" i="18" s="1"/>
  <c r="L51" i="8"/>
  <c r="L51" i="18" s="1"/>
  <c r="G142" i="8"/>
  <c r="O142" i="8"/>
  <c r="G140" i="9"/>
  <c r="G3" i="18" s="1"/>
  <c r="O140" i="9"/>
  <c r="O3" i="18" s="1"/>
  <c r="W140" i="9"/>
  <c r="W3" i="18" s="1"/>
  <c r="H141" i="9"/>
  <c r="H17" i="18" s="1"/>
  <c r="P141" i="9"/>
  <c r="P17" i="18" s="1"/>
  <c r="I142" i="9"/>
  <c r="I32" i="18" s="1"/>
  <c r="Q142" i="9"/>
  <c r="Q32" i="18" s="1"/>
  <c r="B143" i="9"/>
  <c r="J143" i="9"/>
  <c r="J49" i="18" s="1"/>
  <c r="D187" i="11"/>
  <c r="L187" i="11"/>
  <c r="H24" i="13"/>
  <c r="H40" i="18" s="1"/>
  <c r="P24" i="13"/>
  <c r="P40" i="18" s="1"/>
  <c r="I25" i="13"/>
  <c r="I57" i="18" s="1"/>
  <c r="Q25" i="13"/>
  <c r="Q57" i="18" s="1"/>
  <c r="F84" i="14"/>
  <c r="F11" i="18" s="1"/>
  <c r="N84" i="14"/>
  <c r="N11" i="18" s="1"/>
  <c r="V84" i="14"/>
  <c r="V11" i="18" s="1"/>
  <c r="G85" i="14"/>
  <c r="G25" i="18" s="1"/>
  <c r="O85" i="14"/>
  <c r="O25" i="18" s="1"/>
  <c r="W85" i="14"/>
  <c r="W25" i="18" s="1"/>
  <c r="H86" i="14"/>
  <c r="H41" i="18" s="1"/>
  <c r="P86" i="14"/>
  <c r="P41" i="18" s="1"/>
  <c r="I87" i="14"/>
  <c r="I58" i="18" s="1"/>
  <c r="Q87" i="14"/>
  <c r="Q58" i="18" s="1"/>
  <c r="D241" i="14"/>
  <c r="L241" i="14"/>
  <c r="T241" i="14"/>
  <c r="H243" i="14"/>
  <c r="P243" i="14"/>
  <c r="C43" i="15"/>
  <c r="C42" i="18" s="1"/>
  <c r="K43" i="15"/>
  <c r="K42" i="18" s="1"/>
  <c r="S43" i="15"/>
  <c r="S42" i="18" s="1"/>
  <c r="D44" i="15"/>
  <c r="D59" i="18" s="1"/>
  <c r="L44" i="15"/>
  <c r="L59" i="18" s="1"/>
  <c r="T44" i="15"/>
  <c r="T59" i="18" s="1"/>
  <c r="G198" i="15"/>
  <c r="O198" i="15"/>
  <c r="W198" i="15"/>
  <c r="C200" i="15"/>
  <c r="K200" i="15"/>
  <c r="S200" i="15"/>
  <c r="F104" i="16"/>
  <c r="F12" i="18" s="1"/>
  <c r="N104" i="16"/>
  <c r="N12" i="18" s="1"/>
  <c r="V104" i="16"/>
  <c r="V12" i="18" s="1"/>
  <c r="G105" i="16"/>
  <c r="G26" i="18" s="1"/>
  <c r="O105" i="16"/>
  <c r="O26" i="18" s="1"/>
  <c r="W105" i="16"/>
  <c r="W26" i="18" s="1"/>
  <c r="H106" i="16"/>
  <c r="H43" i="18" s="1"/>
  <c r="P106" i="16"/>
  <c r="P43" i="18" s="1"/>
  <c r="I107" i="16"/>
  <c r="I60" i="18" s="1"/>
  <c r="Q107" i="16"/>
  <c r="Q60" i="18" s="1"/>
  <c r="D191" i="16"/>
  <c r="L191" i="16"/>
  <c r="T191" i="16"/>
  <c r="H193" i="16"/>
  <c r="P193" i="16"/>
  <c r="I24" i="13"/>
  <c r="I40" i="18" s="1"/>
  <c r="Q24" i="13"/>
  <c r="Q40" i="18" s="1"/>
  <c r="B25" i="13"/>
  <c r="J25" i="13"/>
  <c r="J57" i="18" s="1"/>
  <c r="R25" i="13"/>
  <c r="R57" i="18" s="1"/>
  <c r="G84" i="14"/>
  <c r="G11" i="18" s="1"/>
  <c r="O84" i="14"/>
  <c r="O11" i="18" s="1"/>
  <c r="W84" i="14"/>
  <c r="W11" i="18" s="1"/>
  <c r="H85" i="14"/>
  <c r="H25" i="18" s="1"/>
  <c r="P85" i="14"/>
  <c r="P25" i="18" s="1"/>
  <c r="I86" i="14"/>
  <c r="I41" i="18" s="1"/>
  <c r="Q86" i="14"/>
  <c r="Q41" i="18" s="1"/>
  <c r="B87" i="14"/>
  <c r="J87" i="14"/>
  <c r="J58" i="18" s="1"/>
  <c r="R87" i="14"/>
  <c r="R58" i="18" s="1"/>
  <c r="E241" i="14"/>
  <c r="M241" i="14"/>
  <c r="U241" i="14"/>
  <c r="I243" i="14"/>
  <c r="Q243" i="14"/>
  <c r="D43" i="15"/>
  <c r="D42" i="18" s="1"/>
  <c r="L43" i="15"/>
  <c r="L42" i="18" s="1"/>
  <c r="T43" i="15"/>
  <c r="T42" i="18" s="1"/>
  <c r="E44" i="15"/>
  <c r="E59" i="18" s="1"/>
  <c r="M44" i="15"/>
  <c r="M59" i="18" s="1"/>
  <c r="U44" i="15"/>
  <c r="U59" i="18" s="1"/>
  <c r="H198" i="15"/>
  <c r="P198" i="15"/>
  <c r="D200" i="15"/>
  <c r="L200" i="15"/>
  <c r="T200" i="15"/>
  <c r="G104" i="16"/>
  <c r="G12" i="18" s="1"/>
  <c r="O104" i="16"/>
  <c r="O12" i="18" s="1"/>
  <c r="W104" i="16"/>
  <c r="W12" i="18" s="1"/>
  <c r="H105" i="16"/>
  <c r="H26" i="18" s="1"/>
  <c r="P105" i="16"/>
  <c r="P26" i="18" s="1"/>
  <c r="I106" i="16"/>
  <c r="I43" i="18" s="1"/>
  <c r="Q106" i="16"/>
  <c r="Q43" i="18" s="1"/>
  <c r="B107" i="16"/>
  <c r="J107" i="16"/>
  <c r="J60" i="18" s="1"/>
  <c r="R107" i="16"/>
  <c r="R60" i="18" s="1"/>
  <c r="E191" i="16"/>
  <c r="M191" i="16"/>
  <c r="U191" i="16"/>
  <c r="I193" i="16"/>
  <c r="Q193" i="16"/>
  <c r="J24" i="13"/>
  <c r="J40" i="18" s="1"/>
  <c r="R24" i="13"/>
  <c r="R40" i="18" s="1"/>
  <c r="C25" i="13"/>
  <c r="C57" i="18" s="1"/>
  <c r="K25" i="13"/>
  <c r="K57" i="18" s="1"/>
  <c r="S25" i="13"/>
  <c r="S57" i="18" s="1"/>
  <c r="H84" i="14"/>
  <c r="H11" i="18" s="1"/>
  <c r="P84" i="14"/>
  <c r="P11" i="18" s="1"/>
  <c r="I85" i="14"/>
  <c r="I25" i="18" s="1"/>
  <c r="Q85" i="14"/>
  <c r="Q25" i="18" s="1"/>
  <c r="B86" i="14"/>
  <c r="J86" i="14"/>
  <c r="J41" i="18" s="1"/>
  <c r="R86" i="14"/>
  <c r="R41" i="18" s="1"/>
  <c r="C87" i="14"/>
  <c r="C58" i="18" s="1"/>
  <c r="K87" i="14"/>
  <c r="K58" i="18" s="1"/>
  <c r="S87" i="14"/>
  <c r="S58" i="18" s="1"/>
  <c r="F241" i="14"/>
  <c r="N241" i="14"/>
  <c r="V241" i="14"/>
  <c r="B243" i="14"/>
  <c r="J243" i="14"/>
  <c r="R243" i="14"/>
  <c r="E43" i="15"/>
  <c r="E42" i="18" s="1"/>
  <c r="M43" i="15"/>
  <c r="M42" i="18" s="1"/>
  <c r="U43" i="15"/>
  <c r="U42" i="18" s="1"/>
  <c r="F44" i="15"/>
  <c r="F59" i="18" s="1"/>
  <c r="N44" i="15"/>
  <c r="N59" i="18" s="1"/>
  <c r="V44" i="15"/>
  <c r="V59" i="18" s="1"/>
  <c r="I198" i="15"/>
  <c r="Q198" i="15"/>
  <c r="E200" i="15"/>
  <c r="M200" i="15"/>
  <c r="U200" i="15"/>
  <c r="H104" i="16"/>
  <c r="H12" i="18" s="1"/>
  <c r="P104" i="16"/>
  <c r="P12" i="18" s="1"/>
  <c r="I105" i="16"/>
  <c r="I26" i="18" s="1"/>
  <c r="Q105" i="16"/>
  <c r="Q26" i="18" s="1"/>
  <c r="B106" i="16"/>
  <c r="J106" i="16"/>
  <c r="J43" i="18" s="1"/>
  <c r="R106" i="16"/>
  <c r="R43" i="18" s="1"/>
  <c r="C107" i="16"/>
  <c r="C60" i="18" s="1"/>
  <c r="K107" i="16"/>
  <c r="K60" i="18" s="1"/>
  <c r="S107" i="16"/>
  <c r="S60" i="18" s="1"/>
  <c r="F191" i="16"/>
  <c r="N191" i="16"/>
  <c r="V191" i="16"/>
  <c r="B193" i="16"/>
  <c r="J193" i="16"/>
  <c r="R193" i="16"/>
  <c r="C24" i="13"/>
  <c r="C40" i="18" s="1"/>
  <c r="K24" i="13"/>
  <c r="K40" i="18" s="1"/>
  <c r="S24" i="13"/>
  <c r="S40" i="18" s="1"/>
  <c r="D25" i="13"/>
  <c r="D57" i="18" s="1"/>
  <c r="L25" i="13"/>
  <c r="L57" i="18" s="1"/>
  <c r="T25" i="13"/>
  <c r="T57" i="18" s="1"/>
  <c r="I84" i="14"/>
  <c r="I11" i="18" s="1"/>
  <c r="Q84" i="14"/>
  <c r="Q11" i="18" s="1"/>
  <c r="B85" i="14"/>
  <c r="J85" i="14"/>
  <c r="J25" i="18" s="1"/>
  <c r="R85" i="14"/>
  <c r="R25" i="18" s="1"/>
  <c r="C86" i="14"/>
  <c r="C41" i="18" s="1"/>
  <c r="K86" i="14"/>
  <c r="K41" i="18" s="1"/>
  <c r="S86" i="14"/>
  <c r="S41" i="18" s="1"/>
  <c r="D87" i="14"/>
  <c r="D58" i="18" s="1"/>
  <c r="L87" i="14"/>
  <c r="L58" i="18" s="1"/>
  <c r="T87" i="14"/>
  <c r="T58" i="18" s="1"/>
  <c r="G241" i="14"/>
  <c r="O241" i="14"/>
  <c r="W241" i="14"/>
  <c r="C243" i="14"/>
  <c r="K243" i="14"/>
  <c r="S243" i="14"/>
  <c r="F43" i="15"/>
  <c r="F42" i="18" s="1"/>
  <c r="N43" i="15"/>
  <c r="N42" i="18" s="1"/>
  <c r="V43" i="15"/>
  <c r="V42" i="18" s="1"/>
  <c r="G44" i="15"/>
  <c r="G59" i="18" s="1"/>
  <c r="W44" i="15"/>
  <c r="W59" i="18" s="1"/>
  <c r="J198" i="15"/>
  <c r="R198" i="15"/>
  <c r="F200" i="15"/>
  <c r="N200" i="15"/>
  <c r="V200" i="15"/>
  <c r="I104" i="16"/>
  <c r="I12" i="18" s="1"/>
  <c r="Q104" i="16"/>
  <c r="Q12" i="18" s="1"/>
  <c r="B105" i="16"/>
  <c r="J105" i="16"/>
  <c r="J26" i="18" s="1"/>
  <c r="R105" i="16"/>
  <c r="R26" i="18" s="1"/>
  <c r="C106" i="16"/>
  <c r="C43" i="18" s="1"/>
  <c r="K106" i="16"/>
  <c r="K43" i="18" s="1"/>
  <c r="S106" i="16"/>
  <c r="S43" i="18" s="1"/>
  <c r="D107" i="16"/>
  <c r="D60" i="18" s="1"/>
  <c r="L107" i="16"/>
  <c r="L60" i="18" s="1"/>
  <c r="T107" i="16"/>
  <c r="T60" i="18" s="1"/>
  <c r="G191" i="16"/>
  <c r="O191" i="16"/>
  <c r="W191" i="16"/>
  <c r="C193" i="16"/>
  <c r="K193" i="16"/>
  <c r="S193" i="16"/>
  <c r="D24" i="13"/>
  <c r="D40" i="18" s="1"/>
  <c r="L24" i="13"/>
  <c r="L40" i="18" s="1"/>
  <c r="T24" i="13"/>
  <c r="T40" i="18" s="1"/>
  <c r="E25" i="13"/>
  <c r="E57" i="18" s="1"/>
  <c r="M25" i="13"/>
  <c r="M57" i="18" s="1"/>
  <c r="U25" i="13"/>
  <c r="U57" i="18" s="1"/>
  <c r="B84" i="14"/>
  <c r="J84" i="14"/>
  <c r="J11" i="18" s="1"/>
  <c r="R84" i="14"/>
  <c r="R11" i="18" s="1"/>
  <c r="C85" i="14"/>
  <c r="C25" i="18" s="1"/>
  <c r="K85" i="14"/>
  <c r="K25" i="18" s="1"/>
  <c r="S85" i="14"/>
  <c r="S25" i="18" s="1"/>
  <c r="D86" i="14"/>
  <c r="D41" i="18" s="1"/>
  <c r="L86" i="14"/>
  <c r="L41" i="18" s="1"/>
  <c r="T86" i="14"/>
  <c r="T41" i="18" s="1"/>
  <c r="E87" i="14"/>
  <c r="E58" i="18" s="1"/>
  <c r="M87" i="14"/>
  <c r="M58" i="18" s="1"/>
  <c r="U87" i="14"/>
  <c r="U58" i="18" s="1"/>
  <c r="H241" i="14"/>
  <c r="P241" i="14"/>
  <c r="D243" i="14"/>
  <c r="L243" i="14"/>
  <c r="T243" i="14"/>
  <c r="G43" i="15"/>
  <c r="G42" i="18" s="1"/>
  <c r="O43" i="15"/>
  <c r="O42" i="18" s="1"/>
  <c r="W43" i="15"/>
  <c r="W42" i="18" s="1"/>
  <c r="H44" i="15"/>
  <c r="H59" i="18" s="1"/>
  <c r="P44" i="15"/>
  <c r="P59" i="18" s="1"/>
  <c r="C198" i="15"/>
  <c r="K198" i="15"/>
  <c r="S198" i="15"/>
  <c r="G200" i="15"/>
  <c r="O200" i="15"/>
  <c r="W200" i="15"/>
  <c r="B104" i="16"/>
  <c r="J104" i="16"/>
  <c r="J12" i="18" s="1"/>
  <c r="R104" i="16"/>
  <c r="R12" i="18" s="1"/>
  <c r="C105" i="16"/>
  <c r="C26" i="18" s="1"/>
  <c r="K105" i="16"/>
  <c r="K26" i="18" s="1"/>
  <c r="S105" i="16"/>
  <c r="S26" i="18" s="1"/>
  <c r="D106" i="16"/>
  <c r="D43" i="18" s="1"/>
  <c r="L106" i="16"/>
  <c r="L43" i="18" s="1"/>
  <c r="T106" i="16"/>
  <c r="T43" i="18" s="1"/>
  <c r="E107" i="16"/>
  <c r="E60" i="18" s="1"/>
  <c r="M107" i="16"/>
  <c r="M60" i="18" s="1"/>
  <c r="U107" i="16"/>
  <c r="U60" i="18" s="1"/>
  <c r="H191" i="16"/>
  <c r="P191" i="16"/>
  <c r="D193" i="16"/>
  <c r="L193" i="16"/>
  <c r="T193" i="16"/>
  <c r="P185" i="17"/>
  <c r="P61" i="18" s="1"/>
  <c r="E24" i="13"/>
  <c r="E40" i="18" s="1"/>
  <c r="M24" i="13"/>
  <c r="M40" i="18" s="1"/>
  <c r="U24" i="13"/>
  <c r="U40" i="18" s="1"/>
  <c r="F25" i="13"/>
  <c r="F57" i="18" s="1"/>
  <c r="N25" i="13"/>
  <c r="N57" i="18" s="1"/>
  <c r="V25" i="13"/>
  <c r="V57" i="18" s="1"/>
  <c r="C84" i="14"/>
  <c r="C11" i="18" s="1"/>
  <c r="K84" i="14"/>
  <c r="K11" i="18" s="1"/>
  <c r="S84" i="14"/>
  <c r="S11" i="18" s="1"/>
  <c r="D85" i="14"/>
  <c r="D25" i="18" s="1"/>
  <c r="L85" i="14"/>
  <c r="L25" i="18" s="1"/>
  <c r="T85" i="14"/>
  <c r="T25" i="18" s="1"/>
  <c r="E86" i="14"/>
  <c r="E41" i="18" s="1"/>
  <c r="M86" i="14"/>
  <c r="M41" i="18" s="1"/>
  <c r="U86" i="14"/>
  <c r="U41" i="18" s="1"/>
  <c r="F87" i="14"/>
  <c r="F58" i="18" s="1"/>
  <c r="N87" i="14"/>
  <c r="N58" i="18" s="1"/>
  <c r="V87" i="14"/>
  <c r="V58" i="18" s="1"/>
  <c r="I241" i="14"/>
  <c r="Q241" i="14"/>
  <c r="E243" i="14"/>
  <c r="M243" i="14"/>
  <c r="U243" i="14"/>
  <c r="H43" i="15"/>
  <c r="H42" i="18" s="1"/>
  <c r="P43" i="15"/>
  <c r="P42" i="18" s="1"/>
  <c r="I44" i="15"/>
  <c r="I59" i="18" s="1"/>
  <c r="Q44" i="15"/>
  <c r="Q59" i="18" s="1"/>
  <c r="D198" i="15"/>
  <c r="L198" i="15"/>
  <c r="T198" i="15"/>
  <c r="H200" i="15"/>
  <c r="P200" i="15"/>
  <c r="C104" i="16"/>
  <c r="C12" i="18" s="1"/>
  <c r="K104" i="16"/>
  <c r="K12" i="18" s="1"/>
  <c r="S104" i="16"/>
  <c r="S12" i="18" s="1"/>
  <c r="D105" i="16"/>
  <c r="D26" i="18" s="1"/>
  <c r="L105" i="16"/>
  <c r="L26" i="18" s="1"/>
  <c r="T105" i="16"/>
  <c r="T26" i="18" s="1"/>
  <c r="E106" i="16"/>
  <c r="E43" i="18" s="1"/>
  <c r="M106" i="16"/>
  <c r="M43" i="18" s="1"/>
  <c r="U106" i="16"/>
  <c r="U43" i="18" s="1"/>
  <c r="F107" i="16"/>
  <c r="F60" i="18" s="1"/>
  <c r="N107" i="16"/>
  <c r="N60" i="18" s="1"/>
  <c r="V107" i="16"/>
  <c r="V60" i="18" s="1"/>
  <c r="I191" i="16"/>
  <c r="Q191" i="16"/>
  <c r="E193" i="16"/>
  <c r="M193" i="16"/>
  <c r="U193" i="16"/>
  <c r="F24" i="13"/>
  <c r="F40" i="18" s="1"/>
  <c r="N24" i="13"/>
  <c r="N40" i="18" s="1"/>
  <c r="V24" i="13"/>
  <c r="V40" i="18" s="1"/>
  <c r="G25" i="13"/>
  <c r="G57" i="18" s="1"/>
  <c r="O25" i="13"/>
  <c r="O57" i="18" s="1"/>
  <c r="W25" i="13"/>
  <c r="W57" i="18" s="1"/>
  <c r="D84" i="14"/>
  <c r="D11" i="18" s="1"/>
  <c r="L84" i="14"/>
  <c r="L11" i="18" s="1"/>
  <c r="T84" i="14"/>
  <c r="T11" i="18" s="1"/>
  <c r="E85" i="14"/>
  <c r="E25" i="18" s="1"/>
  <c r="M85" i="14"/>
  <c r="M25" i="18" s="1"/>
  <c r="U85" i="14"/>
  <c r="U25" i="18" s="1"/>
  <c r="F86" i="14"/>
  <c r="F41" i="18" s="1"/>
  <c r="N86" i="14"/>
  <c r="N41" i="18" s="1"/>
  <c r="V86" i="14"/>
  <c r="V41" i="18" s="1"/>
  <c r="G87" i="14"/>
  <c r="G58" i="18" s="1"/>
  <c r="O87" i="14"/>
  <c r="O58" i="18" s="1"/>
  <c r="W87" i="14"/>
  <c r="W58" i="18" s="1"/>
  <c r="B241" i="14"/>
  <c r="J241" i="14"/>
  <c r="R241" i="14"/>
  <c r="F243" i="14"/>
  <c r="N243" i="14"/>
  <c r="V243" i="14"/>
  <c r="I43" i="15"/>
  <c r="I42" i="18" s="1"/>
  <c r="Q43" i="15"/>
  <c r="Q42" i="18" s="1"/>
  <c r="B44" i="15"/>
  <c r="J44" i="15"/>
  <c r="J59" i="18" s="1"/>
  <c r="R44" i="15"/>
  <c r="R59" i="18" s="1"/>
  <c r="E198" i="15"/>
  <c r="M198" i="15"/>
  <c r="U198" i="15"/>
  <c r="I200" i="15"/>
  <c r="Q200" i="15"/>
  <c r="D104" i="16"/>
  <c r="D12" i="18" s="1"/>
  <c r="L104" i="16"/>
  <c r="L12" i="18" s="1"/>
  <c r="T104" i="16"/>
  <c r="T12" i="18" s="1"/>
  <c r="E105" i="16"/>
  <c r="E26" i="18" s="1"/>
  <c r="M105" i="16"/>
  <c r="M26" i="18" s="1"/>
  <c r="U105" i="16"/>
  <c r="U26" i="18" s="1"/>
  <c r="F106" i="16"/>
  <c r="F43" i="18" s="1"/>
  <c r="N106" i="16"/>
  <c r="N43" i="18" s="1"/>
  <c r="V106" i="16"/>
  <c r="V43" i="18" s="1"/>
  <c r="G107" i="16"/>
  <c r="G60" i="18" s="1"/>
  <c r="O107" i="16"/>
  <c r="O60" i="18" s="1"/>
  <c r="W107" i="16"/>
  <c r="W60" i="18" s="1"/>
  <c r="B191" i="16"/>
  <c r="J191" i="16"/>
  <c r="R191" i="16"/>
  <c r="F193" i="16"/>
  <c r="N193" i="16"/>
  <c r="V193" i="16"/>
  <c r="G24" i="13"/>
  <c r="G40" i="18" s="1"/>
  <c r="O24" i="13"/>
  <c r="O40" i="18" s="1"/>
  <c r="W24" i="13"/>
  <c r="W40" i="18" s="1"/>
  <c r="H25" i="13"/>
  <c r="H57" i="18" s="1"/>
  <c r="E84" i="14"/>
  <c r="E11" i="18" s="1"/>
  <c r="M84" i="14"/>
  <c r="M11" i="18" s="1"/>
  <c r="U84" i="14"/>
  <c r="U11" i="18" s="1"/>
  <c r="F85" i="14"/>
  <c r="F25" i="18" s="1"/>
  <c r="N85" i="14"/>
  <c r="N25" i="18" s="1"/>
  <c r="V85" i="14"/>
  <c r="V25" i="18" s="1"/>
  <c r="G86" i="14"/>
  <c r="G41" i="18" s="1"/>
  <c r="O86" i="14"/>
  <c r="O41" i="18" s="1"/>
  <c r="W86" i="14"/>
  <c r="W41" i="18" s="1"/>
  <c r="H87" i="14"/>
  <c r="H58" i="18" s="1"/>
  <c r="C241" i="14"/>
  <c r="K241" i="14"/>
  <c r="G243" i="14"/>
  <c r="O243" i="14"/>
  <c r="B43" i="15"/>
  <c r="J43" i="15"/>
  <c r="J42" i="18" s="1"/>
  <c r="R43" i="15"/>
  <c r="R42" i="18" s="1"/>
  <c r="C44" i="15"/>
  <c r="C59" i="18" s="1"/>
  <c r="K44" i="15"/>
  <c r="K59" i="18" s="1"/>
  <c r="F198" i="15"/>
  <c r="N198" i="15"/>
  <c r="B200" i="15"/>
  <c r="J200" i="15"/>
  <c r="E104" i="16"/>
  <c r="E12" i="18" s="1"/>
  <c r="M104" i="16"/>
  <c r="M12" i="18" s="1"/>
  <c r="U104" i="16"/>
  <c r="U12" i="18" s="1"/>
  <c r="F105" i="16"/>
  <c r="F26" i="18" s="1"/>
  <c r="N105" i="16"/>
  <c r="N26" i="18" s="1"/>
  <c r="V105" i="16"/>
  <c r="V26" i="18" s="1"/>
  <c r="G106" i="16"/>
  <c r="G43" i="18" s="1"/>
  <c r="O106" i="16"/>
  <c r="O43" i="18" s="1"/>
  <c r="W106" i="16"/>
  <c r="W43" i="18" s="1"/>
  <c r="H107" i="16"/>
  <c r="H60" i="18" s="1"/>
  <c r="C191" i="16"/>
  <c r="K191" i="16"/>
  <c r="G193" i="16"/>
  <c r="O193" i="16"/>
  <c r="F182" i="17"/>
  <c r="F13" i="18" s="1"/>
  <c r="N182" i="17"/>
  <c r="N13" i="18" s="1"/>
  <c r="V182" i="17"/>
  <c r="V13" i="18" s="1"/>
  <c r="G183" i="17"/>
  <c r="G27" i="18" s="1"/>
  <c r="O183" i="17"/>
  <c r="O27" i="18" s="1"/>
  <c r="W183" i="17"/>
  <c r="W27" i="18" s="1"/>
  <c r="H184" i="17"/>
  <c r="H44" i="18" s="1"/>
  <c r="P184" i="17"/>
  <c r="P44" i="18" s="1"/>
  <c r="I185" i="17"/>
  <c r="I61" i="18" s="1"/>
  <c r="Q185" i="17"/>
  <c r="Q61" i="18" s="1"/>
  <c r="G182" i="17"/>
  <c r="G13" i="18" s="1"/>
  <c r="O182" i="17"/>
  <c r="O13" i="18" s="1"/>
  <c r="W182" i="17"/>
  <c r="W13" i="18" s="1"/>
  <c r="H183" i="17"/>
  <c r="H27" i="18" s="1"/>
  <c r="P183" i="17"/>
  <c r="P27" i="18" s="1"/>
  <c r="I184" i="17"/>
  <c r="I44" i="18" s="1"/>
  <c r="Q184" i="17"/>
  <c r="Q44" i="18" s="1"/>
  <c r="B185" i="17"/>
  <c r="J185" i="17"/>
  <c r="J61" i="18" s="1"/>
  <c r="R185" i="17"/>
  <c r="R61" i="18" s="1"/>
  <c r="H182" i="17"/>
  <c r="H13" i="18" s="1"/>
  <c r="P182" i="17"/>
  <c r="P13" i="18" s="1"/>
  <c r="I183" i="17"/>
  <c r="I27" i="18" s="1"/>
  <c r="Q183" i="17"/>
  <c r="Q27" i="18" s="1"/>
  <c r="B184" i="17"/>
  <c r="J184" i="17"/>
  <c r="J44" i="18" s="1"/>
  <c r="R184" i="17"/>
  <c r="R44" i="18" s="1"/>
  <c r="C185" i="17"/>
  <c r="C61" i="18" s="1"/>
  <c r="K185" i="17"/>
  <c r="K61" i="18" s="1"/>
  <c r="S185" i="17"/>
  <c r="S61" i="18" s="1"/>
  <c r="I182" i="17"/>
  <c r="I13" i="18" s="1"/>
  <c r="Q182" i="17"/>
  <c r="Q13" i="18" s="1"/>
  <c r="B183" i="17"/>
  <c r="J183" i="17"/>
  <c r="J27" i="18" s="1"/>
  <c r="R183" i="17"/>
  <c r="R27" i="18" s="1"/>
  <c r="C184" i="17"/>
  <c r="C44" i="18" s="1"/>
  <c r="K184" i="17"/>
  <c r="K44" i="18" s="1"/>
  <c r="S184" i="17"/>
  <c r="S44" i="18" s="1"/>
  <c r="D185" i="17"/>
  <c r="D61" i="18" s="1"/>
  <c r="L185" i="17"/>
  <c r="L61" i="18" s="1"/>
  <c r="T185" i="17"/>
  <c r="T61" i="18" s="1"/>
  <c r="B182" i="17"/>
  <c r="J182" i="17"/>
  <c r="J13" i="18" s="1"/>
  <c r="R182" i="17"/>
  <c r="R13" i="18" s="1"/>
  <c r="C183" i="17"/>
  <c r="C27" i="18" s="1"/>
  <c r="K183" i="17"/>
  <c r="K27" i="18" s="1"/>
  <c r="S183" i="17"/>
  <c r="S27" i="18" s="1"/>
  <c r="D184" i="17"/>
  <c r="D44" i="18" s="1"/>
  <c r="L184" i="17"/>
  <c r="L44" i="18" s="1"/>
  <c r="T184" i="17"/>
  <c r="T44" i="18" s="1"/>
  <c r="E185" i="17"/>
  <c r="E61" i="18" s="1"/>
  <c r="M185" i="17"/>
  <c r="M61" i="18" s="1"/>
  <c r="U185" i="17"/>
  <c r="U61" i="18" s="1"/>
  <c r="C182" i="17"/>
  <c r="C13" i="18" s="1"/>
  <c r="K182" i="17"/>
  <c r="K13" i="18" s="1"/>
  <c r="S182" i="17"/>
  <c r="S13" i="18" s="1"/>
  <c r="D183" i="17"/>
  <c r="D27" i="18" s="1"/>
  <c r="L183" i="17"/>
  <c r="L27" i="18" s="1"/>
  <c r="T183" i="17"/>
  <c r="T27" i="18" s="1"/>
  <c r="E184" i="17"/>
  <c r="E44" i="18" s="1"/>
  <c r="M184" i="17"/>
  <c r="M44" i="18" s="1"/>
  <c r="U184" i="17"/>
  <c r="U44" i="18" s="1"/>
  <c r="F185" i="17"/>
  <c r="F61" i="18" s="1"/>
  <c r="N185" i="17"/>
  <c r="N61" i="18" s="1"/>
  <c r="V185" i="17"/>
  <c r="V61" i="18" s="1"/>
  <c r="D182" i="17"/>
  <c r="D13" i="18" s="1"/>
  <c r="L182" i="17"/>
  <c r="L13" i="18" s="1"/>
  <c r="T182" i="17"/>
  <c r="T13" i="18" s="1"/>
  <c r="E183" i="17"/>
  <c r="E27" i="18" s="1"/>
  <c r="M183" i="17"/>
  <c r="M27" i="18" s="1"/>
  <c r="U183" i="17"/>
  <c r="U27" i="18" s="1"/>
  <c r="F184" i="17"/>
  <c r="F44" i="18" s="1"/>
  <c r="N184" i="17"/>
  <c r="N44" i="18" s="1"/>
  <c r="V184" i="17"/>
  <c r="V44" i="18" s="1"/>
  <c r="G185" i="17"/>
  <c r="G61" i="18" s="1"/>
  <c r="O185" i="17"/>
  <c r="O61" i="18" s="1"/>
  <c r="W185" i="17"/>
  <c r="W61" i="18" s="1"/>
  <c r="E182" i="17"/>
  <c r="E13" i="18" s="1"/>
  <c r="M182" i="17"/>
  <c r="M13" i="18" s="1"/>
  <c r="U182" i="17"/>
  <c r="U13" i="18" s="1"/>
  <c r="F183" i="17"/>
  <c r="F27" i="18" s="1"/>
  <c r="N183" i="17"/>
  <c r="N27" i="18" s="1"/>
  <c r="V183" i="17"/>
  <c r="V27" i="18" s="1"/>
  <c r="G184" i="17"/>
  <c r="G44" i="18" s="1"/>
  <c r="O184" i="17"/>
  <c r="O44" i="18" s="1"/>
  <c r="W184" i="17"/>
  <c r="W44" i="18" s="1"/>
  <c r="H185" i="17"/>
  <c r="H61" i="18" s="1"/>
  <c r="W14" i="18" l="1"/>
  <c r="E28" i="18"/>
  <c r="Q14" i="18"/>
  <c r="E14" i="18"/>
  <c r="W62" i="18"/>
  <c r="P14" i="18"/>
  <c r="B37" i="18"/>
  <c r="X37" i="18" s="1"/>
  <c r="X20" i="2"/>
  <c r="B10" i="18"/>
  <c r="X10" i="18" s="1"/>
  <c r="X28" i="12"/>
  <c r="B56" i="18"/>
  <c r="X56" i="18" s="1"/>
  <c r="X31" i="12"/>
  <c r="B6" i="18"/>
  <c r="X6" i="18" s="1"/>
  <c r="X40" i="5"/>
  <c r="O14" i="18"/>
  <c r="W28" i="18"/>
  <c r="B35" i="18"/>
  <c r="X35" i="18" s="1"/>
  <c r="X42" i="5"/>
  <c r="O45" i="18"/>
  <c r="O62" i="18"/>
  <c r="T14" i="18"/>
  <c r="F62" i="18"/>
  <c r="K14" i="18"/>
  <c r="D45" i="18"/>
  <c r="B18" i="18"/>
  <c r="X18" i="18" s="1"/>
  <c r="X91" i="6"/>
  <c r="R28" i="18"/>
  <c r="B54" i="18"/>
  <c r="X54" i="18" s="1"/>
  <c r="X21" i="2"/>
  <c r="B16" i="18"/>
  <c r="X162" i="4"/>
  <c r="J45" i="18"/>
  <c r="B24" i="18"/>
  <c r="X24" i="18" s="1"/>
  <c r="X29" i="12"/>
  <c r="H45" i="18"/>
  <c r="B31" i="18"/>
  <c r="X163" i="4"/>
  <c r="B59" i="18"/>
  <c r="X59" i="18" s="1"/>
  <c r="X44" i="15"/>
  <c r="B41" i="18"/>
  <c r="X41" i="18" s="1"/>
  <c r="X86" i="14"/>
  <c r="B5" i="18"/>
  <c r="X5" i="18" s="1"/>
  <c r="X48" i="8"/>
  <c r="J62" i="18"/>
  <c r="G14" i="18"/>
  <c r="B20" i="18"/>
  <c r="X20" i="18" s="1"/>
  <c r="X41" i="5"/>
  <c r="O28" i="18"/>
  <c r="G45" i="18"/>
  <c r="G62" i="18"/>
  <c r="L14" i="18"/>
  <c r="U45" i="18"/>
  <c r="C14" i="18"/>
  <c r="S28" i="18"/>
  <c r="B38" i="18"/>
  <c r="X38" i="18" s="1"/>
  <c r="X48" i="7"/>
  <c r="R62" i="18"/>
  <c r="J28" i="18"/>
  <c r="B22" i="18"/>
  <c r="X22" i="18" s="1"/>
  <c r="X19" i="2"/>
  <c r="R45" i="18"/>
  <c r="B57" i="18"/>
  <c r="X57" i="18" s="1"/>
  <c r="X25" i="13"/>
  <c r="B52" i="18"/>
  <c r="X52" i="18" s="1"/>
  <c r="X43" i="5"/>
  <c r="B11" i="18"/>
  <c r="X11" i="18" s="1"/>
  <c r="X84" i="14"/>
  <c r="B25" i="18"/>
  <c r="X25" i="18" s="1"/>
  <c r="X85" i="14"/>
  <c r="B7" i="18"/>
  <c r="X7" i="18" s="1"/>
  <c r="X32" i="11"/>
  <c r="B48" i="18"/>
  <c r="X164" i="4"/>
  <c r="G28" i="18"/>
  <c r="V28" i="18"/>
  <c r="V45" i="18"/>
  <c r="D14" i="18"/>
  <c r="M45" i="18"/>
  <c r="K28" i="18"/>
  <c r="B55" i="18"/>
  <c r="X55" i="18" s="1"/>
  <c r="X49" i="7"/>
  <c r="B4" i="18"/>
  <c r="X4" i="18" s="1"/>
  <c r="X90" i="6"/>
  <c r="B8" i="18"/>
  <c r="X8" i="18" s="1"/>
  <c r="X18" i="2"/>
  <c r="C62" i="18"/>
  <c r="N62" i="18"/>
  <c r="B40" i="18"/>
  <c r="X40" i="18" s="1"/>
  <c r="X24" i="13"/>
  <c r="B60" i="18"/>
  <c r="X60" i="18" s="1"/>
  <c r="X107" i="16"/>
  <c r="B49" i="18"/>
  <c r="X49" i="18" s="1"/>
  <c r="X143" i="9"/>
  <c r="Q45" i="18"/>
  <c r="V14" i="18"/>
  <c r="N28" i="18"/>
  <c r="N45" i="18"/>
  <c r="E45" i="18"/>
  <c r="U62" i="18"/>
  <c r="C28" i="18"/>
  <c r="D62" i="18"/>
  <c r="S45" i="18"/>
  <c r="K62" i="18"/>
  <c r="B33" i="18"/>
  <c r="X33" i="18" s="1"/>
  <c r="X92" i="6"/>
  <c r="W45" i="18"/>
  <c r="S14" i="18"/>
  <c r="B19" i="18"/>
  <c r="X19" i="18" s="1"/>
  <c r="X49" i="8"/>
  <c r="B34" i="18"/>
  <c r="X34" i="18" s="1"/>
  <c r="X50" i="8"/>
  <c r="B51" i="18"/>
  <c r="X51" i="18" s="1"/>
  <c r="X51" i="8"/>
  <c r="B36" i="18"/>
  <c r="X36" i="18" s="1"/>
  <c r="X34" i="11"/>
  <c r="I45" i="18"/>
  <c r="Q62" i="18"/>
  <c r="N14" i="18"/>
  <c r="F28" i="18"/>
  <c r="F45" i="18"/>
  <c r="T28" i="18"/>
  <c r="B21" i="18"/>
  <c r="X21" i="18" s="1"/>
  <c r="X33" i="11"/>
  <c r="M62" i="18"/>
  <c r="R14" i="18"/>
  <c r="L62" i="18"/>
  <c r="I14" i="18"/>
  <c r="B47" i="18"/>
  <c r="X47" i="18" s="1"/>
  <c r="X36" i="3"/>
  <c r="X140" i="9"/>
  <c r="S62" i="18"/>
  <c r="B39" i="18"/>
  <c r="X39" i="18" s="1"/>
  <c r="X30" i="12"/>
  <c r="T62" i="18"/>
  <c r="B30" i="18"/>
  <c r="X30" i="18" s="1"/>
  <c r="X35" i="3"/>
  <c r="B13" i="18"/>
  <c r="X13" i="18" s="1"/>
  <c r="X182" i="17"/>
  <c r="B61" i="18"/>
  <c r="X61" i="18" s="1"/>
  <c r="X185" i="17"/>
  <c r="B42" i="18"/>
  <c r="X42" i="18" s="1"/>
  <c r="X43" i="15"/>
  <c r="B58" i="18"/>
  <c r="X58" i="18" s="1"/>
  <c r="X87" i="14"/>
  <c r="B53" i="18"/>
  <c r="X53" i="18" s="1"/>
  <c r="X35" i="11"/>
  <c r="P28" i="18"/>
  <c r="B50" i="18"/>
  <c r="X50" i="18" s="1"/>
  <c r="X93" i="6"/>
  <c r="I62" i="18"/>
  <c r="F14" i="18"/>
  <c r="P62" i="18"/>
  <c r="U14" i="18"/>
  <c r="U28" i="18"/>
  <c r="L28" i="18"/>
  <c r="E62" i="18"/>
  <c r="J14" i="18"/>
  <c r="B23" i="18"/>
  <c r="X23" i="18" s="1"/>
  <c r="X47" i="7"/>
  <c r="C45" i="18"/>
  <c r="K45" i="18"/>
  <c r="X3" i="18"/>
  <c r="I28" i="18"/>
  <c r="B26" i="18"/>
  <c r="X26" i="18" s="1"/>
  <c r="X105" i="16"/>
  <c r="B32" i="18"/>
  <c r="X32" i="18" s="1"/>
  <c r="X142" i="9"/>
  <c r="L45" i="18"/>
  <c r="B27" i="18"/>
  <c r="X27" i="18" s="1"/>
  <c r="X183" i="17"/>
  <c r="B44" i="18"/>
  <c r="X44" i="18" s="1"/>
  <c r="X184" i="17"/>
  <c r="B12" i="18"/>
  <c r="X12" i="18" s="1"/>
  <c r="X104" i="16"/>
  <c r="B43" i="18"/>
  <c r="X43" i="18" s="1"/>
  <c r="X106" i="16"/>
  <c r="B17" i="18"/>
  <c r="X17" i="18" s="1"/>
  <c r="X141" i="9"/>
  <c r="H28" i="18"/>
  <c r="P45" i="18"/>
  <c r="H62" i="18"/>
  <c r="M14" i="18"/>
  <c r="M28" i="18"/>
  <c r="V62" i="18"/>
  <c r="D28" i="18"/>
  <c r="T45" i="18"/>
  <c r="B2" i="18"/>
  <c r="X161" i="4"/>
  <c r="B9" i="18"/>
  <c r="X9" i="18" s="1"/>
  <c r="X46" i="7"/>
  <c r="H14" i="18"/>
  <c r="Q28" i="18"/>
  <c r="B45" i="18" l="1"/>
  <c r="X31" i="18"/>
  <c r="X45" i="18" s="1"/>
  <c r="X2" i="18"/>
  <c r="X14" i="18" s="1"/>
  <c r="B14" i="18"/>
  <c r="X48" i="18"/>
  <c r="X62" i="18" s="1"/>
  <c r="B62" i="18"/>
  <c r="B28" i="18"/>
  <c r="X16" i="18"/>
  <c r="X28" i="18" s="1"/>
  <c r="K7" i="5" l="1"/>
  <c r="K8" i="5" s="1"/>
  <c r="K33" i="9"/>
  <c r="K34" i="9" s="1"/>
  <c r="K35" i="9" s="1"/>
  <c r="K36" i="9" s="1"/>
  <c r="K37" i="9" s="1"/>
  <c r="K38" i="9" s="1"/>
  <c r="K39" i="9" s="1"/>
  <c r="K40" i="9" s="1"/>
  <c r="K41" i="9" s="1"/>
  <c r="K42" i="9" s="1"/>
  <c r="K43" i="9" s="1"/>
  <c r="K44" i="9" s="1"/>
  <c r="K45" i="9" s="1"/>
  <c r="K46" i="9" s="1"/>
  <c r="K47" i="9" s="1"/>
  <c r="K48" i="9" s="1"/>
  <c r="K49" i="9" s="1"/>
  <c r="K50" i="9" s="1"/>
  <c r="K51" i="9" s="1"/>
  <c r="K52" i="9" s="1"/>
  <c r="K53" i="9" s="1"/>
  <c r="K54" i="9" s="1"/>
  <c r="K55" i="9" s="1"/>
  <c r="K56" i="9" s="1"/>
  <c r="K57" i="9" s="1"/>
  <c r="K58" i="9" s="1"/>
  <c r="K59" i="9" s="1"/>
  <c r="K60" i="9" s="1"/>
  <c r="K61" i="9" s="1"/>
  <c r="K62" i="9" s="1"/>
  <c r="K63" i="9" s="1"/>
  <c r="K64" i="9" s="1"/>
  <c r="K65" i="9" s="1"/>
  <c r="K66" i="9" s="1"/>
  <c r="K67" i="9" s="1"/>
  <c r="K68" i="9" s="1"/>
  <c r="K69" i="9" s="1"/>
  <c r="K70" i="9" s="1"/>
  <c r="K71" i="9" s="1"/>
  <c r="K72" i="9" s="1"/>
  <c r="K73" i="9" s="1"/>
  <c r="K74" i="9" s="1"/>
  <c r="K75" i="9" s="1"/>
  <c r="K76" i="9" s="1"/>
  <c r="K77" i="9" s="1"/>
  <c r="K78" i="9" s="1"/>
  <c r="K4" i="4"/>
  <c r="K5" i="4" s="1"/>
  <c r="K6" i="4" s="1"/>
  <c r="K7" i="4" s="1"/>
  <c r="K8" i="4" s="1"/>
  <c r="K9" i="4" s="1"/>
  <c r="K10" i="4" s="1"/>
  <c r="K11" i="4" s="1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</calcChain>
</file>

<file path=xl/sharedStrings.xml><?xml version="1.0" encoding="utf-8"?>
<sst xmlns="http://schemas.openxmlformats.org/spreadsheetml/2006/main" count="9081" uniqueCount="1888">
  <si>
    <t>Number</t>
  </si>
  <si>
    <t>Runner Name</t>
  </si>
  <si>
    <t>Grade</t>
  </si>
  <si>
    <t>Team</t>
  </si>
  <si>
    <t>Gender</t>
  </si>
  <si>
    <t>Level</t>
  </si>
  <si>
    <t>SCORING LEVEL</t>
  </si>
  <si>
    <t>St. James</t>
  </si>
  <si>
    <t>JAM</t>
  </si>
  <si>
    <t>Eva McCulloch</t>
  </si>
  <si>
    <t>STL</t>
  </si>
  <si>
    <t>F</t>
  </si>
  <si>
    <t>Dev</t>
  </si>
  <si>
    <t>DEV GIRLS</t>
  </si>
  <si>
    <t>Northside Catholic Assumption</t>
  </si>
  <si>
    <t>NCA</t>
  </si>
  <si>
    <t>Frances Hayes</t>
  </si>
  <si>
    <t>Blessed Trinity Academy</t>
  </si>
  <si>
    <t>BTA</t>
  </si>
  <si>
    <t>Scarlett Sella</t>
  </si>
  <si>
    <t>Divine Mercy Academy</t>
  </si>
  <si>
    <t>DMA</t>
  </si>
  <si>
    <t>Ellie McNamara</t>
  </si>
  <si>
    <t>Archangel Gabriel</t>
  </si>
  <si>
    <t>AGS</t>
  </si>
  <si>
    <t>Jack Hendrickson</t>
  </si>
  <si>
    <t>M</t>
  </si>
  <si>
    <t>DEV BOYS</t>
  </si>
  <si>
    <t>Blessed Francis Seelos Academy</t>
  </si>
  <si>
    <t>BFS</t>
  </si>
  <si>
    <t>Ashley Fryer</t>
  </si>
  <si>
    <t>Holy Family School</t>
  </si>
  <si>
    <t>HFS</t>
  </si>
  <si>
    <t>Ryan McQuiggan</t>
  </si>
  <si>
    <t>St. Kilian Parish School</t>
  </si>
  <si>
    <t>KIL</t>
  </si>
  <si>
    <t>Dax Hawkins</t>
  </si>
  <si>
    <t>JFK Catholic</t>
  </si>
  <si>
    <t>JFK</t>
  </si>
  <si>
    <t>Camden Morgan</t>
  </si>
  <si>
    <t>Mother of Sorrows School</t>
  </si>
  <si>
    <t>MOSS</t>
  </si>
  <si>
    <t>Tyler Lukasewicz</t>
  </si>
  <si>
    <t>South Hills Catholic Academy</t>
  </si>
  <si>
    <t>SHCA</t>
  </si>
  <si>
    <t>Everly Hetland</t>
  </si>
  <si>
    <t>Aquinas Academy</t>
  </si>
  <si>
    <t>AAC</t>
  </si>
  <si>
    <t>Evelyn Chambers</t>
  </si>
  <si>
    <t>Christ the Divine Teacher Academy</t>
  </si>
  <si>
    <t>CDT</t>
  </si>
  <si>
    <t>Kristen Kasse</t>
  </si>
  <si>
    <t>Providence Heights Alpha School</t>
  </si>
  <si>
    <t>PHA</t>
  </si>
  <si>
    <t>Peter Hricisak</t>
  </si>
  <si>
    <t>St. Monica Catholic Academy</t>
  </si>
  <si>
    <t>MCA</t>
  </si>
  <si>
    <t>Jeana Schulte</t>
  </si>
  <si>
    <t>Ave Maria Academy</t>
  </si>
  <si>
    <t>AMA</t>
  </si>
  <si>
    <t>Jackson Bobeck</t>
  </si>
  <si>
    <t>Mary Queen of Apostles</t>
  </si>
  <si>
    <t>MQA</t>
  </si>
  <si>
    <t>Colby Koch</t>
  </si>
  <si>
    <t>Mother of Mercy</t>
  </si>
  <si>
    <t>MMA</t>
  </si>
  <si>
    <t>Grace Soeder</t>
  </si>
  <si>
    <t>St. Therese of Lisieux</t>
  </si>
  <si>
    <t>STT</t>
  </si>
  <si>
    <t>Hannah Friday</t>
  </si>
  <si>
    <t>St. Louise de Marillac</t>
  </si>
  <si>
    <t>Aubrey Romano</t>
  </si>
  <si>
    <t>St. Gregory</t>
  </si>
  <si>
    <t>GRE</t>
  </si>
  <si>
    <t>Henry Koerner</t>
  </si>
  <si>
    <t>Butler Catholic School</t>
  </si>
  <si>
    <t>BCS</t>
  </si>
  <si>
    <t>Rosemary Mozes</t>
  </si>
  <si>
    <t>Guardian Angel Academy</t>
  </si>
  <si>
    <t>GAA</t>
  </si>
  <si>
    <t>Brady Hyrb</t>
  </si>
  <si>
    <t>Saints Peter and Paul</t>
  </si>
  <si>
    <t>SSPP</t>
  </si>
  <si>
    <t>Enza Hoffrage</t>
  </si>
  <si>
    <t>Rory Barone</t>
  </si>
  <si>
    <t>Varenna Belldina</t>
  </si>
  <si>
    <t>2022 Total</t>
  </si>
  <si>
    <t>Malika Siewe</t>
  </si>
  <si>
    <t>Tripp Wood</t>
  </si>
  <si>
    <t>Reece Anderson</t>
  </si>
  <si>
    <t>2021 Total</t>
  </si>
  <si>
    <t>Pennie Balta</t>
  </si>
  <si>
    <t>Brye Chalovich</t>
  </si>
  <si>
    <t>Ava Collins</t>
  </si>
  <si>
    <t>Olivia Eckenrode</t>
  </si>
  <si>
    <t>Jack Eismont</t>
  </si>
  <si>
    <t>Breakdown by Group</t>
  </si>
  <si>
    <t>Erin Eismont</t>
  </si>
  <si>
    <t>Liam Ginsburg</t>
  </si>
  <si>
    <t>Developmental Boys (K-2)</t>
  </si>
  <si>
    <t>Ryder Hawkins</t>
  </si>
  <si>
    <t>Developmental Girls (K-2)</t>
  </si>
  <si>
    <t>Georgia Hayes</t>
  </si>
  <si>
    <t>Developmental Boys (3-4)</t>
  </si>
  <si>
    <t>Ava Hladek</t>
  </si>
  <si>
    <t>Developmental Girls (3-4)</t>
  </si>
  <si>
    <t>Mila Hricisak</t>
  </si>
  <si>
    <t>JV Boys</t>
  </si>
  <si>
    <t>Tomasina Jackovic</t>
  </si>
  <si>
    <t>JV Girls</t>
  </si>
  <si>
    <t>Amelia Lodico</t>
  </si>
  <si>
    <t>Varsity Boys</t>
  </si>
  <si>
    <t>Keira McQuiggan</t>
  </si>
  <si>
    <t>Varsity Girls</t>
  </si>
  <si>
    <t>Olivia Naguit</t>
  </si>
  <si>
    <t>Avery Och</t>
  </si>
  <si>
    <t>Developmental Total</t>
  </si>
  <si>
    <t>Duke Siewe</t>
  </si>
  <si>
    <t>JV Total</t>
  </si>
  <si>
    <t>Logan Soeder</t>
  </si>
  <si>
    <t>Varsity Total</t>
  </si>
  <si>
    <t>Avery Sullivan</t>
  </si>
  <si>
    <t>Madison Thompson</t>
  </si>
  <si>
    <t>TOTAL</t>
  </si>
  <si>
    <t>Bailey Barone</t>
  </si>
  <si>
    <t>Giovanni Bellicini</t>
  </si>
  <si>
    <t>Ilya Belldina</t>
  </si>
  <si>
    <t>Connor Creely</t>
  </si>
  <si>
    <t>John Groll</t>
  </si>
  <si>
    <t>Gianluca Hall</t>
  </si>
  <si>
    <t>Gaby Hernandez</t>
  </si>
  <si>
    <t>Ronan Koch</t>
  </si>
  <si>
    <t>Jackson Kollar</t>
  </si>
  <si>
    <t>Ian Maentz</t>
  </si>
  <si>
    <t>Farah McCulloch</t>
  </si>
  <si>
    <t>Michael Peters</t>
  </si>
  <si>
    <t>Penelope Ravella</t>
  </si>
  <si>
    <t>Matteo Sciullo</t>
  </si>
  <si>
    <t>Violet Eckenrode</t>
  </si>
  <si>
    <t>K</t>
  </si>
  <si>
    <t>Anthony Galante</t>
  </si>
  <si>
    <t>Luky Gazirk</t>
  </si>
  <si>
    <t>Ian Heller</t>
  </si>
  <si>
    <t>Paxton Lane</t>
  </si>
  <si>
    <t>TJ Menardi</t>
  </si>
  <si>
    <t>Havey Morgan</t>
  </si>
  <si>
    <t>John Mozes</t>
  </si>
  <si>
    <t>Allison Sayre</t>
  </si>
  <si>
    <t>Madeline Bannister</t>
  </si>
  <si>
    <t>JV</t>
  </si>
  <si>
    <t>JV GIRLS</t>
  </si>
  <si>
    <t>Griffin Betz</t>
  </si>
  <si>
    <t>JV BOYS</t>
  </si>
  <si>
    <t>Brogan Addie</t>
  </si>
  <si>
    <t>Gino Cortes</t>
  </si>
  <si>
    <t>Elijah Eckenrode</t>
  </si>
  <si>
    <t>Rachel Friday</t>
  </si>
  <si>
    <t>Greta Gompers</t>
  </si>
  <si>
    <t>Claire Heller</t>
  </si>
  <si>
    <t>Busy Hoffrage</t>
  </si>
  <si>
    <t>David Hricisak</t>
  </si>
  <si>
    <t>Kelly Hyrb</t>
  </si>
  <si>
    <t>Sam Mozes</t>
  </si>
  <si>
    <t>Angelina Petraglia</t>
  </si>
  <si>
    <t>Nicholas Ravella</t>
  </si>
  <si>
    <t>Megan Richardson</t>
  </si>
  <si>
    <t>Jackson Schoedel</t>
  </si>
  <si>
    <t>Noah Schulte</t>
  </si>
  <si>
    <t>Baron Siewe</t>
  </si>
  <si>
    <t>Caius Belldina</t>
  </si>
  <si>
    <t>Domenic Conzemius</t>
  </si>
  <si>
    <t>Colton Ginsburg</t>
  </si>
  <si>
    <t>Betty Glyptis</t>
  </si>
  <si>
    <t>Sam Gompers</t>
  </si>
  <si>
    <t>Perri Hoffrage</t>
  </si>
  <si>
    <t>John Hyrb</t>
  </si>
  <si>
    <t>Liam Ludwig</t>
  </si>
  <si>
    <t>Sammy Macurak</t>
  </si>
  <si>
    <t>Chase McCulloch</t>
  </si>
  <si>
    <t>Patrick McQuiggan</t>
  </si>
  <si>
    <t>Will Mustin</t>
  </si>
  <si>
    <t>Rocco Romano</t>
  </si>
  <si>
    <t>Giada Sciullo</t>
  </si>
  <si>
    <t>Ronan Sipe</t>
  </si>
  <si>
    <t>Mikayla Eckenrode</t>
  </si>
  <si>
    <t>Varsity</t>
  </si>
  <si>
    <t>VARSITY GIRLS</t>
  </si>
  <si>
    <t>Giada Hricisak</t>
  </si>
  <si>
    <t>Kyle Kasse</t>
  </si>
  <si>
    <t>VARSITY BOYS</t>
  </si>
  <si>
    <t>Jacob Lusk</t>
  </si>
  <si>
    <t>Anna Matecki</t>
  </si>
  <si>
    <t>Ashlyn Morreale</t>
  </si>
  <si>
    <t>Luca Petraglia</t>
  </si>
  <si>
    <t>Katie Richardson</t>
  </si>
  <si>
    <t>Silvio Adams</t>
  </si>
  <si>
    <t>Caleb Anthony</t>
  </si>
  <si>
    <t>Stella Birmingham</t>
  </si>
  <si>
    <t>Rowan Creely</t>
  </si>
  <si>
    <t>Catherine Erfort</t>
  </si>
  <si>
    <t>Eve Friday</t>
  </si>
  <si>
    <t>Emma Gompers</t>
  </si>
  <si>
    <t>Alexander Klein</t>
  </si>
  <si>
    <t>Julie Lukasewicz</t>
  </si>
  <si>
    <t>Danny Matusz</t>
  </si>
  <si>
    <t>Bailey Pendleton</t>
  </si>
  <si>
    <t>Alexandra Sciullo</t>
  </si>
  <si>
    <t>Declan Sipe</t>
  </si>
  <si>
    <t>Sawyer Sisk</t>
  </si>
  <si>
    <t>Mason Smaroff</t>
  </si>
  <si>
    <t>Isabella Sysak</t>
  </si>
  <si>
    <t>Vyla Tomachesky</t>
  </si>
  <si>
    <t>Marco Violago</t>
  </si>
  <si>
    <t>David Webster</t>
  </si>
  <si>
    <t>????</t>
  </si>
  <si>
    <t>?</t>
  </si>
  <si>
    <t>Lucadamo Nick</t>
  </si>
  <si>
    <t>Michael Dziezgowski</t>
  </si>
  <si>
    <t>Maximus Gerber</t>
  </si>
  <si>
    <t>Hudson Hitchings</t>
  </si>
  <si>
    <t>Isaiah Loboda</t>
  </si>
  <si>
    <t>Reed McDermott</t>
  </si>
  <si>
    <t>Charles Morris</t>
  </si>
  <si>
    <t>Wyatt Nanz</t>
  </si>
  <si>
    <t>Bubba O'Keefe</t>
  </si>
  <si>
    <t>Domenick Podkul</t>
  </si>
  <si>
    <t>Gianna Baldonieri</t>
  </si>
  <si>
    <t>Audrey Conquest</t>
  </si>
  <si>
    <t>Lauren Daley</t>
  </si>
  <si>
    <t>Esther DeFilippo</t>
  </si>
  <si>
    <t>Olivia Evans</t>
  </si>
  <si>
    <t>Rachel George</t>
  </si>
  <si>
    <t>Jessica Henson</t>
  </si>
  <si>
    <t>Martina Lutz</t>
  </si>
  <si>
    <t>Josephina Martin</t>
  </si>
  <si>
    <t>Valentina Matrascia</t>
  </si>
  <si>
    <t>Elly O'Keefe</t>
  </si>
  <si>
    <t>Kelly O'Keefe</t>
  </si>
  <si>
    <t>Nicole Paschke</t>
  </si>
  <si>
    <t>Finley Schran</t>
  </si>
  <si>
    <t>Scarlett Sibbet</t>
  </si>
  <si>
    <t>Gemma Silvis</t>
  </si>
  <si>
    <t>Nora Silvis</t>
  </si>
  <si>
    <t>Dagen Sutfin</t>
  </si>
  <si>
    <t>Margeaux Yohe</t>
  </si>
  <si>
    <t>Catherine Foster</t>
  </si>
  <si>
    <t>Stamatia Lykos</t>
  </si>
  <si>
    <t>Theodore Chesebro</t>
  </si>
  <si>
    <t>Angelo Cross</t>
  </si>
  <si>
    <t>Daniel D'Alo</t>
  </si>
  <si>
    <t>Parker Davenport</t>
  </si>
  <si>
    <t>Alexander Fellin</t>
  </si>
  <si>
    <t>Marcus Gerber</t>
  </si>
  <si>
    <t>Nathan Hannan</t>
  </si>
  <si>
    <t>Joe Hart</t>
  </si>
  <si>
    <t>John Kail</t>
  </si>
  <si>
    <t>David Kovalcik</t>
  </si>
  <si>
    <t>Jonah Loboda</t>
  </si>
  <si>
    <t>Noah Latouf</t>
  </si>
  <si>
    <t>Frank Martin</t>
  </si>
  <si>
    <t>Shane McDermott</t>
  </si>
  <si>
    <t>Miracle Onyiriamoi</t>
  </si>
  <si>
    <t>Finn O'Donoghue</t>
  </si>
  <si>
    <t>John Pensock</t>
  </si>
  <si>
    <t>Isaac Pilch</t>
  </si>
  <si>
    <t>Jack Rattigan</t>
  </si>
  <si>
    <t>Gavin Shaffer</t>
  </si>
  <si>
    <t>Jacob Sutfin</t>
  </si>
  <si>
    <t>Oliver Walvoord</t>
  </si>
  <si>
    <t>William Yester</t>
  </si>
  <si>
    <t>Grace Billick</t>
  </si>
  <si>
    <t>Lidia Cortes</t>
  </si>
  <si>
    <t>Emily Cramer</t>
  </si>
  <si>
    <t>Francesca Dambrogio</t>
  </si>
  <si>
    <t>Casey Davis</t>
  </si>
  <si>
    <t>Elizabeth Delach</t>
  </si>
  <si>
    <t>Alexandra Dobbins</t>
  </si>
  <si>
    <t>Anne Farnan</t>
  </si>
  <si>
    <t>Madison Fellin</t>
  </si>
  <si>
    <t>Colleen Hart</t>
  </si>
  <si>
    <t>Samantha Hinkofer</t>
  </si>
  <si>
    <t>Caroline Howell</t>
  </si>
  <si>
    <t>Caroline Jesso</t>
  </si>
  <si>
    <t>Bella Kelm</t>
  </si>
  <si>
    <t>Molly McGrath</t>
  </si>
  <si>
    <t>Madison Mcpeake</t>
  </si>
  <si>
    <t>Fiona O'Neill</t>
  </si>
  <si>
    <t>Hannah Ripley</t>
  </si>
  <si>
    <t>Liliana Silvis</t>
  </si>
  <si>
    <t>Faith Simon</t>
  </si>
  <si>
    <t>Jennifer Wilson</t>
  </si>
  <si>
    <t>Yoanna Lykos</t>
  </si>
  <si>
    <t>Emalee Hooper</t>
  </si>
  <si>
    <t>Aaron Daley</t>
  </si>
  <si>
    <t>Tyler Debski</t>
  </si>
  <si>
    <t>Paul Farnan</t>
  </si>
  <si>
    <t>Eli Gargani</t>
  </si>
  <si>
    <t>Bruce Goodman</t>
  </si>
  <si>
    <t>Thomas Kovalcik</t>
  </si>
  <si>
    <t>Tyler Kovalcik</t>
  </si>
  <si>
    <t>Eli Latouf</t>
  </si>
  <si>
    <t>Finnegan Racey</t>
  </si>
  <si>
    <t>Danny Slowey</t>
  </si>
  <si>
    <t>Giovanni Sigg</t>
  </si>
  <si>
    <t>Kathryn Boff</t>
  </si>
  <si>
    <t>Maria Cortes</t>
  </si>
  <si>
    <t>Lilian Cramer</t>
  </si>
  <si>
    <t>Alana D'Alo</t>
  </si>
  <si>
    <t>Vienna DiPaolo</t>
  </si>
  <si>
    <t>Alaina DiPofi</t>
  </si>
  <si>
    <t>Gabby Emery</t>
  </si>
  <si>
    <t>Cameron Greiner</t>
  </si>
  <si>
    <t>Allison Lease</t>
  </si>
  <si>
    <t>Antonette Martin</t>
  </si>
  <si>
    <t>Julia Miller</t>
  </si>
  <si>
    <t>Makayla O'Neill</t>
  </si>
  <si>
    <t>Ava Smith</t>
  </si>
  <si>
    <t>Evelyn Smith</t>
  </si>
  <si>
    <t>Lily Yester</t>
  </si>
  <si>
    <t>Norah Latouf</t>
  </si>
  <si>
    <t>Adrianna Burhani</t>
  </si>
  <si>
    <t>Victoria Blatt</t>
  </si>
  <si>
    <t>Mary Borushko</t>
  </si>
  <si>
    <t>Filomena Christoforetti</t>
  </si>
  <si>
    <t>Cecilia Ciotti</t>
  </si>
  <si>
    <t>Emery Dahle</t>
  </si>
  <si>
    <t>Lyra Davenport</t>
  </si>
  <si>
    <t>Evangeline DeForest</t>
  </si>
  <si>
    <t>Annalisa DiPaolo</t>
  </si>
  <si>
    <t>Alexandra Hinkofer</t>
  </si>
  <si>
    <t>Lila Howell</t>
  </si>
  <si>
    <t>Abbey Mannella</t>
  </si>
  <si>
    <t>Charlotte Massaro</t>
  </si>
  <si>
    <t>Giabella Matrascia</t>
  </si>
  <si>
    <t>Adrienne McDermott</t>
  </si>
  <si>
    <t>Lily Morris</t>
  </si>
  <si>
    <t>Annie Nienstedt</t>
  </si>
  <si>
    <t>Isla O'Leary</t>
  </si>
  <si>
    <t>Charlotte Raftis</t>
  </si>
  <si>
    <t>Grace Reilly</t>
  </si>
  <si>
    <t>Catherine Ripley</t>
  </si>
  <si>
    <t>Lennon Smith</t>
  </si>
  <si>
    <t>Mila Stofka</t>
  </si>
  <si>
    <t>Amelia Suders</t>
  </si>
  <si>
    <t>Lila Trabucco</t>
  </si>
  <si>
    <t>Alexander Allan</t>
  </si>
  <si>
    <t>Liam Buettner</t>
  </si>
  <si>
    <t>Jacob Butterfield</t>
  </si>
  <si>
    <t>Charsleston Colaizzi</t>
  </si>
  <si>
    <t>Clark Colaizzi</t>
  </si>
  <si>
    <t>Henry Conquest</t>
  </si>
  <si>
    <t>Nico Dambrogio</t>
  </si>
  <si>
    <t>Isaac DeFilippo</t>
  </si>
  <si>
    <t>Anthony DiNatale</t>
  </si>
  <si>
    <t>Shane Flanigan</t>
  </si>
  <si>
    <t>Bracken Graves</t>
  </si>
  <si>
    <t>Chris Killang</t>
  </si>
  <si>
    <t>Milan Kosanovich</t>
  </si>
  <si>
    <t>David Matrascia</t>
  </si>
  <si>
    <t>Jace Mooney</t>
  </si>
  <si>
    <t>Mckayden Nguyen</t>
  </si>
  <si>
    <t>Gavin Phillips</t>
  </si>
  <si>
    <t>JJ Pyle</t>
  </si>
  <si>
    <t>George Raftis</t>
  </si>
  <si>
    <t>Aidan Reilly</t>
  </si>
  <si>
    <t>Michael Rivera</t>
  </si>
  <si>
    <t>Luca Salsovic</t>
  </si>
  <si>
    <t>Dylan Smith</t>
  </si>
  <si>
    <t>Matthew Smith</t>
  </si>
  <si>
    <t>Gavin Walden</t>
  </si>
  <si>
    <t>Grant Wojton</t>
  </si>
  <si>
    <t>Andrew Yester</t>
  </si>
  <si>
    <t>Jackson Yester</t>
  </si>
  <si>
    <t>Gino Yohe</t>
  </si>
  <si>
    <t>Oliver Zoelle</t>
  </si>
  <si>
    <t>Luca Zuri</t>
  </si>
  <si>
    <t>Travis Anglum</t>
  </si>
  <si>
    <t>Ola Asanbe</t>
  </si>
  <si>
    <t>Will Batts</t>
  </si>
  <si>
    <t>Jonah Bays</t>
  </si>
  <si>
    <t>Nick Bays</t>
  </si>
  <si>
    <t>Preston Bush</t>
  </si>
  <si>
    <t>Carson Dick</t>
  </si>
  <si>
    <t>Jude Franc</t>
  </si>
  <si>
    <t>Noah Franc</t>
  </si>
  <si>
    <t>Max Glickman</t>
  </si>
  <si>
    <t>Sawyer Glickman</t>
  </si>
  <si>
    <t>Oliver Gunn</t>
  </si>
  <si>
    <t>Quincy Harris</t>
  </si>
  <si>
    <t>Zeke Harris</t>
  </si>
  <si>
    <t>Joseph Hayes</t>
  </si>
  <si>
    <t>Finley Kim</t>
  </si>
  <si>
    <t>Gavin Lenigan</t>
  </si>
  <si>
    <t>Charlie Lombardo</t>
  </si>
  <si>
    <t>Sammy Lombardo</t>
  </si>
  <si>
    <t>Declan Lozano</t>
  </si>
  <si>
    <t>Grady Molinero</t>
  </si>
  <si>
    <t>Daniel Proch</t>
  </si>
  <si>
    <t>David Proch</t>
  </si>
  <si>
    <t>Ben Ruggiero</t>
  </si>
  <si>
    <t>Wilder Sargent</t>
  </si>
  <si>
    <t>Alex Stickman</t>
  </si>
  <si>
    <t>Ryan Stickman</t>
  </si>
  <si>
    <t>Noah Umalin</t>
  </si>
  <si>
    <t>Regan Barry</t>
  </si>
  <si>
    <t>Lacey Brant</t>
  </si>
  <si>
    <t>Elsie Gorchak</t>
  </si>
  <si>
    <t>Tegan Gorchak</t>
  </si>
  <si>
    <t>Serenity Harris</t>
  </si>
  <si>
    <t>Julia Lane</t>
  </si>
  <si>
    <t>Olivia Lombardo</t>
  </si>
  <si>
    <t>Alaina Piaggesi</t>
  </si>
  <si>
    <t>Elle Reinheimer</t>
  </si>
  <si>
    <t>Eve Reinheimer</t>
  </si>
  <si>
    <t>Halle Reinheimer</t>
  </si>
  <si>
    <t>Annabell Rizzo</t>
  </si>
  <si>
    <t>Eliza Ruggiero</t>
  </si>
  <si>
    <t>Nevaeh Ruthers</t>
  </si>
  <si>
    <t>Avery Sinicrope</t>
  </si>
  <si>
    <t>Isla Spinelli</t>
  </si>
  <si>
    <t>Amy Stickman</t>
  </si>
  <si>
    <t>Haley Stickman</t>
  </si>
  <si>
    <t>Sarah Stickman</t>
  </si>
  <si>
    <t>Alia Trombetta</t>
  </si>
  <si>
    <t>Addy Batts</t>
  </si>
  <si>
    <t>Eden Franc</t>
  </si>
  <si>
    <t>Madison Hayes</t>
  </si>
  <si>
    <t>Gabriella Kim</t>
  </si>
  <si>
    <t>Maria Leithauser</t>
  </si>
  <si>
    <t>Ava Lenigan</t>
  </si>
  <si>
    <t>Mayra Nee</t>
  </si>
  <si>
    <t>Julia Piaggesi</t>
  </si>
  <si>
    <t>Elsa Snover</t>
  </si>
  <si>
    <t>Juliet Snover</t>
  </si>
  <si>
    <t>Macie Trombetta</t>
  </si>
  <si>
    <t>Nathan Anglum</t>
  </si>
  <si>
    <t>Liam Barry</t>
  </si>
  <si>
    <t>Christian Bush</t>
  </si>
  <si>
    <t>Mason Dick</t>
  </si>
  <si>
    <t>Dylan Ford</t>
  </si>
  <si>
    <t>Mason Foster</t>
  </si>
  <si>
    <t>Chase Harris</t>
  </si>
  <si>
    <t>Aidan Kimak</t>
  </si>
  <si>
    <t>Jackson Leslie</t>
  </si>
  <si>
    <t>Raymond Piaggesi</t>
  </si>
  <si>
    <t>Keely Bodnar</t>
  </si>
  <si>
    <t>Lienna Bassano</t>
  </si>
  <si>
    <t>Allie Foster</t>
  </si>
  <si>
    <t>Caroline Hall</t>
  </si>
  <si>
    <t>Hannah Hayes</t>
  </si>
  <si>
    <t>Katelyn Miller</t>
  </si>
  <si>
    <t>Averie Strohm</t>
  </si>
  <si>
    <t>Shae Trombetta</t>
  </si>
  <si>
    <t>Cooper Anselm</t>
  </si>
  <si>
    <t>Jacob Boehm</t>
  </si>
  <si>
    <t>Alex Delacruz</t>
  </si>
  <si>
    <t>PJ Doherty</t>
  </si>
  <si>
    <t>Sam Hall</t>
  </si>
  <si>
    <t>Colby Lane</t>
  </si>
  <si>
    <t>Kevin Leslie</t>
  </si>
  <si>
    <t>Salvador Lozano</t>
  </si>
  <si>
    <t>Dashiell Sargent</t>
  </si>
  <si>
    <t>Michael Spinelli</t>
  </si>
  <si>
    <t>Joey Wertz</t>
  </si>
  <si>
    <t>Christian Kim</t>
  </si>
  <si>
    <t>Jackie Smid</t>
  </si>
  <si>
    <t>Emma Kuzma</t>
  </si>
  <si>
    <t>Beau Peterson</t>
  </si>
  <si>
    <t>Hunter Peterson</t>
  </si>
  <si>
    <t>Madison Bachner</t>
  </si>
  <si>
    <t>Emily Horensky</t>
  </si>
  <si>
    <t>Livia Spicuzza</t>
  </si>
  <si>
    <t>Jillian Burgman</t>
  </si>
  <si>
    <t>Danica Mota</t>
  </si>
  <si>
    <t>Eve Bovee</t>
  </si>
  <si>
    <t>Arden Bovee</t>
  </si>
  <si>
    <t>Benjamin Tester</t>
  </si>
  <si>
    <t>Delaney Pegher</t>
  </si>
  <si>
    <t>Johannah Fox</t>
  </si>
  <si>
    <t>Kennedy Durick</t>
  </si>
  <si>
    <t>Emma Moss</t>
  </si>
  <si>
    <t>Ellie Moss</t>
  </si>
  <si>
    <t>Brian Hogle</t>
  </si>
  <si>
    <t>Maximilian Stevens</t>
  </si>
  <si>
    <t>Nicholas Hatala</t>
  </si>
  <si>
    <t>Evelyn Hatala</t>
  </si>
  <si>
    <t>Sophia Hatala</t>
  </si>
  <si>
    <t>Samuel Dumblosky</t>
  </si>
  <si>
    <t>Mia Ollis</t>
  </si>
  <si>
    <t>Korbin Karasinski</t>
  </si>
  <si>
    <t>William Pegher</t>
  </si>
  <si>
    <t>Felicity Logan</t>
  </si>
  <si>
    <t>Sarah Weir</t>
  </si>
  <si>
    <t>Lizzie Weir</t>
  </si>
  <si>
    <t>Kenneth Weir</t>
  </si>
  <si>
    <t>Santino Strobel</t>
  </si>
  <si>
    <t>Adelina Strobel</t>
  </si>
  <si>
    <t>Sophia Strobel</t>
  </si>
  <si>
    <t>Addelynn Stack</t>
  </si>
  <si>
    <t>Sullivan Stack</t>
  </si>
  <si>
    <t>Colin Stack</t>
  </si>
  <si>
    <t>Dulce Maria Lopez</t>
  </si>
  <si>
    <t>Lexi Pearce</t>
  </si>
  <si>
    <t>Kennedy Williams</t>
  </si>
  <si>
    <t>Londyn Tomman</t>
  </si>
  <si>
    <t>Nina Rhodehamel</t>
  </si>
  <si>
    <t>Niko Nyapas</t>
  </si>
  <si>
    <t>Raegan Mascaro</t>
  </si>
  <si>
    <t>Violet Newton</t>
  </si>
  <si>
    <t>Zachary Price</t>
  </si>
  <si>
    <t>Ashton Barrett</t>
  </si>
  <si>
    <t>Christopher Barrett</t>
  </si>
  <si>
    <t>Tristian White</t>
  </si>
  <si>
    <t>Jacob Vidic</t>
  </si>
  <si>
    <t>William Vidic</t>
  </si>
  <si>
    <t>Olive Wholey</t>
  </si>
  <si>
    <t>Max Wisnik</t>
  </si>
  <si>
    <t>Zoe Wisnik</t>
  </si>
  <si>
    <t>Kota Furukawa</t>
  </si>
  <si>
    <t>Neve Reutzel</t>
  </si>
  <si>
    <t>Dane Reutzel</t>
  </si>
  <si>
    <t>McKenna Crowley</t>
  </si>
  <si>
    <t>Maren Crowley</t>
  </si>
  <si>
    <t>John Mason Stone</t>
  </si>
  <si>
    <t>Linda Stone</t>
  </si>
  <si>
    <t>Josephine Perret-Davwell</t>
  </si>
  <si>
    <t>Henry Woolley</t>
  </si>
  <si>
    <t>Annabelle Guzzo</t>
  </si>
  <si>
    <t>Arly Guzzo</t>
  </si>
  <si>
    <t>Gianna Pascal</t>
  </si>
  <si>
    <t>Leah Straub</t>
  </si>
  <si>
    <t>Grace Colligan-Marshal</t>
  </si>
  <si>
    <t>Jaxon Silverio</t>
  </si>
  <si>
    <t>Sophia Kyle</t>
  </si>
  <si>
    <t>Reeve Flotta</t>
  </si>
  <si>
    <t>Julian Kean</t>
  </si>
  <si>
    <t>Luke Romito</t>
  </si>
  <si>
    <t>Josh Romito</t>
  </si>
  <si>
    <t>Aria Perri</t>
  </si>
  <si>
    <t>Dina Cominos</t>
  </si>
  <si>
    <t>Lucy Mason</t>
  </si>
  <si>
    <t>Colin Luther</t>
  </si>
  <si>
    <t>Olivia Kelly</t>
  </si>
  <si>
    <t>A'darius Brown</t>
  </si>
  <si>
    <t>Jonathan Patton</t>
  </si>
  <si>
    <t>William Filak</t>
  </si>
  <si>
    <t>Alaina Cestra</t>
  </si>
  <si>
    <t>Ronan Sommer</t>
  </si>
  <si>
    <t>Alexandra Straub</t>
  </si>
  <si>
    <t>Emma Molyneaux</t>
  </si>
  <si>
    <t>Patrick Lloyd</t>
  </si>
  <si>
    <t>Howie Erickson</t>
  </si>
  <si>
    <t>Clare Snook</t>
  </si>
  <si>
    <t>Nia Kliner</t>
  </si>
  <si>
    <t>Avery Linette</t>
  </si>
  <si>
    <t>Emaya Green</t>
  </si>
  <si>
    <t>Eric Green</t>
  </si>
  <si>
    <t>Dominick Green</t>
  </si>
  <si>
    <t>Colleen Lee</t>
  </si>
  <si>
    <t>Tyler Horensky</t>
  </si>
  <si>
    <t>Samuel Rush</t>
  </si>
  <si>
    <t>Alex Koes</t>
  </si>
  <si>
    <t>Beatrix Barr</t>
  </si>
  <si>
    <t>Reece Hankinson</t>
  </si>
  <si>
    <t>Nahbila Dinga</t>
  </si>
  <si>
    <t>Gianna Biamonte</t>
  </si>
  <si>
    <t>Liam Lawson</t>
  </si>
  <si>
    <t>Damien Mota</t>
  </si>
  <si>
    <t>Nathan Simko</t>
  </si>
  <si>
    <t>Meredith Burgman</t>
  </si>
  <si>
    <t>Mia Kelly</t>
  </si>
  <si>
    <t>Danny Pegher</t>
  </si>
  <si>
    <t>Jason Peyton</t>
  </si>
  <si>
    <t>Mollie Fenk</t>
  </si>
  <si>
    <t>Nora Hiserodt</t>
  </si>
  <si>
    <t>Maggie Miller</t>
  </si>
  <si>
    <t>Jaydn Risdon</t>
  </si>
  <si>
    <t>London Lange</t>
  </si>
  <si>
    <t>Elena Simonetti</t>
  </si>
  <si>
    <t>Hadley Moritz</t>
  </si>
  <si>
    <t>Mirabella Davison</t>
  </si>
  <si>
    <t>Paulina Hornung</t>
  </si>
  <si>
    <t>Alaina Kelly</t>
  </si>
  <si>
    <t>Arianna Lheureau</t>
  </si>
  <si>
    <t>Harper Lange</t>
  </si>
  <si>
    <t>Isabella Vasquez</t>
  </si>
  <si>
    <t>Molly Begley</t>
  </si>
  <si>
    <t>Reagan Bayne</t>
  </si>
  <si>
    <t>Alaina Vargo</t>
  </si>
  <si>
    <t>Avery Arendosh</t>
  </si>
  <si>
    <t>Catherine McElroy</t>
  </si>
  <si>
    <t>Daniella Julian</t>
  </si>
  <si>
    <t>Ella Schweikert</t>
  </si>
  <si>
    <t>Gianna Isacco</t>
  </si>
  <si>
    <t>Jocelyn Miller</t>
  </si>
  <si>
    <t>Kaitlyn Lindenfelser</t>
  </si>
  <si>
    <t>Lexie Miller</t>
  </si>
  <si>
    <t>Lilliana Venturella</t>
  </si>
  <si>
    <t>Lucy Kaufman</t>
  </si>
  <si>
    <t>Maria Hiserodt</t>
  </si>
  <si>
    <t>Mary Stivorec</t>
  </si>
  <si>
    <t>Zach Klatt</t>
  </si>
  <si>
    <t>Danny McCabe</t>
  </si>
  <si>
    <t>Caleb Radzvin</t>
  </si>
  <si>
    <t>Declan Ries</t>
  </si>
  <si>
    <t>Isaac White</t>
  </si>
  <si>
    <t>Ethan Foster</t>
  </si>
  <si>
    <t>Michael Ramaley</t>
  </si>
  <si>
    <t>Nicholas Stockmal</t>
  </si>
  <si>
    <t>Will Ries</t>
  </si>
  <si>
    <t>Cole Miller</t>
  </si>
  <si>
    <t>Enzo Urso</t>
  </si>
  <si>
    <t>Jack Ries</t>
  </si>
  <si>
    <t>Jackson Hawes</t>
  </si>
  <si>
    <t>Jacob Feigel</t>
  </si>
  <si>
    <t>Joseph Wentz</t>
  </si>
  <si>
    <t>Liam Greene</t>
  </si>
  <si>
    <t>William Klatt</t>
  </si>
  <si>
    <t>Tim McCabe</t>
  </si>
  <si>
    <t>Charlie Martin</t>
  </si>
  <si>
    <t>Hudson Feeney</t>
  </si>
  <si>
    <t>Mason Moritz</t>
  </si>
  <si>
    <t>Matthew Kennedy</t>
  </si>
  <si>
    <t>Parker Skrastins</t>
  </si>
  <si>
    <t>Victor Montes</t>
  </si>
  <si>
    <t>Annaliese Duchi</t>
  </si>
  <si>
    <t>Luciana Ganoza</t>
  </si>
  <si>
    <t>Giovanna Julian</t>
  </si>
  <si>
    <t>Claire Karsman</t>
  </si>
  <si>
    <t>Mary Kennedy</t>
  </si>
  <si>
    <t>Annafrancesca Liberati</t>
  </si>
  <si>
    <t>Evelyn Marche</t>
  </si>
  <si>
    <t>Sarah Mlecko</t>
  </si>
  <si>
    <t>Lily Narvett</t>
  </si>
  <si>
    <t>Catarina Perri</t>
  </si>
  <si>
    <t>Anne Puhalla</t>
  </si>
  <si>
    <t>Caroline Sell</t>
  </si>
  <si>
    <t>Madeline Sell</t>
  </si>
  <si>
    <t>Lucia Simonetti</t>
  </si>
  <si>
    <t>Gina Talarico</t>
  </si>
  <si>
    <t>Alexandra Wagner</t>
  </si>
  <si>
    <t>Enzo Pecoraro</t>
  </si>
  <si>
    <t>Ethan Hiserodt</t>
  </si>
  <si>
    <t>Isaiah Thomas</t>
  </si>
  <si>
    <t>Jack Davison</t>
  </si>
  <si>
    <t>Max Radzvin</t>
  </si>
  <si>
    <t>Rylan Greene</t>
  </si>
  <si>
    <t>Ty Ryan</t>
  </si>
  <si>
    <t>Amelia Aiello</t>
  </si>
  <si>
    <t>Lauren Becker</t>
  </si>
  <si>
    <t>Lillian Best</t>
  </si>
  <si>
    <t>Caroline Craska</t>
  </si>
  <si>
    <t>Chloe Karsman</t>
  </si>
  <si>
    <t>Stella Kunz</t>
  </si>
  <si>
    <t>Anna Lazzara</t>
  </si>
  <si>
    <t>Audra Lazzara</t>
  </si>
  <si>
    <t>Alexa Risdon</t>
  </si>
  <si>
    <t>Jocelyn roofner</t>
  </si>
  <si>
    <t>Austin Arendosh</t>
  </si>
  <si>
    <t>Colin Campbell</t>
  </si>
  <si>
    <t>Anthony Farrah</t>
  </si>
  <si>
    <t>David Felix</t>
  </si>
  <si>
    <t>Erik Lindenfelser</t>
  </si>
  <si>
    <t>Sean Miller</t>
  </si>
  <si>
    <t>Justin Peoples</t>
  </si>
  <si>
    <t>Christopher Ramaley</t>
  </si>
  <si>
    <t>Ryan Snyder</t>
  </si>
  <si>
    <t>Brandon Szuch</t>
  </si>
  <si>
    <t>Victor Wagner</t>
  </si>
  <si>
    <t>Gina Antoinette</t>
  </si>
  <si>
    <t>Emmalyn Beall</t>
  </si>
  <si>
    <t>Kamrin Behrens</t>
  </si>
  <si>
    <t>Finnley Cincinnati</t>
  </si>
  <si>
    <t>Rylan Jankowski</t>
  </si>
  <si>
    <t>Kennedy Killen</t>
  </si>
  <si>
    <t>Vivien Lamarche</t>
  </si>
  <si>
    <t>Gracie Morgan</t>
  </si>
  <si>
    <t>Alexis Pierce</t>
  </si>
  <si>
    <t>Gracie Rubenstein</t>
  </si>
  <si>
    <t>Mia Startare</t>
  </si>
  <si>
    <t>Gabriel Antoinette</t>
  </si>
  <si>
    <t>Brandon Behrens</t>
  </si>
  <si>
    <t>Kash Bynum</t>
  </si>
  <si>
    <t>Andrew Chaido</t>
  </si>
  <si>
    <t>Easton Dalnoky</t>
  </si>
  <si>
    <t>Russell Douglass</t>
  </si>
  <si>
    <t>Will Gehrlein</t>
  </si>
  <si>
    <t>Kane Martin</t>
  </si>
  <si>
    <t>Brock Morgan</t>
  </si>
  <si>
    <t>Nolan Ondrejko</t>
  </si>
  <si>
    <t>Caleb Rubenstein</t>
  </si>
  <si>
    <t>Liam Schneider</t>
  </si>
  <si>
    <t>Alex Schneider</t>
  </si>
  <si>
    <t>Rogan Shimkus</t>
  </si>
  <si>
    <t>John Startare</t>
  </si>
  <si>
    <t>Mario Stiehler</t>
  </si>
  <si>
    <t>Kendall Venturino</t>
  </si>
  <si>
    <t>Kamille Behrens</t>
  </si>
  <si>
    <t>Jane Bieranoski</t>
  </si>
  <si>
    <t>Meghan Coyle</t>
  </si>
  <si>
    <t>Grace Gehrlein</t>
  </si>
  <si>
    <t>Annabell Hancq</t>
  </si>
  <si>
    <t>Hope Herrman</t>
  </si>
  <si>
    <t>Abigail Papson</t>
  </si>
  <si>
    <t>Matthew Chaido</t>
  </si>
  <si>
    <t>Vincent Lamarche</t>
  </si>
  <si>
    <t>Luca Mariana</t>
  </si>
  <si>
    <t>Thomas McVey</t>
  </si>
  <si>
    <t>Alexander Startare</t>
  </si>
  <si>
    <t>Jacob Startare</t>
  </si>
  <si>
    <t>Kimari Behrens</t>
  </si>
  <si>
    <t>Micha Mariana</t>
  </si>
  <si>
    <t>Haydee Martinez</t>
  </si>
  <si>
    <t>Katie Martinez</t>
  </si>
  <si>
    <t>Morgan Ondrejko</t>
  </si>
  <si>
    <t>Keira Roddy</t>
  </si>
  <si>
    <t>Jonah Bieranoski</t>
  </si>
  <si>
    <t>Elliot Bodart</t>
  </si>
  <si>
    <t>Oliver Bodart</t>
  </si>
  <si>
    <t>Jack Broderick</t>
  </si>
  <si>
    <t>Cooper Cincinnati</t>
  </si>
  <si>
    <t>Gavin Dalnoky</t>
  </si>
  <si>
    <t>Landon Dalnoky</t>
  </si>
  <si>
    <t>Jayden Morris</t>
  </si>
  <si>
    <t>Alex Weaver</t>
  </si>
  <si>
    <t>Leo Carder</t>
  </si>
  <si>
    <t>Frances Hardy</t>
  </si>
  <si>
    <t>Joel Hardy</t>
  </si>
  <si>
    <t>Evi Thompson</t>
  </si>
  <si>
    <t>Adrionna Foster</t>
  </si>
  <si>
    <t>Brady Nuttall</t>
  </si>
  <si>
    <t>Fenix Shemenski</t>
  </si>
  <si>
    <t>Renan Shemenski</t>
  </si>
  <si>
    <t>Nicholas Yohe</t>
  </si>
  <si>
    <t>Emma Bates</t>
  </si>
  <si>
    <t>Ethan Bates</t>
  </si>
  <si>
    <t>Gianna Polito</t>
  </si>
  <si>
    <t>Zachary Thomas</t>
  </si>
  <si>
    <t>Pyper Farmer</t>
  </si>
  <si>
    <t>Camryn Nuttall</t>
  </si>
  <si>
    <t>Madeline Skowronski</t>
  </si>
  <si>
    <t>Octovia Andree</t>
  </si>
  <si>
    <t>Arya DonGilli</t>
  </si>
  <si>
    <t>Elizabeth Klaes</t>
  </si>
  <si>
    <t>Kendall Swigart</t>
  </si>
  <si>
    <t>Micah Thompson</t>
  </si>
  <si>
    <t>Natalie Hulslander</t>
  </si>
  <si>
    <t>Deon Martin-Foster</t>
  </si>
  <si>
    <t>Stella Magnusen</t>
  </si>
  <si>
    <t>Jackson Nuttall</t>
  </si>
  <si>
    <t>Martha Palumbo</t>
  </si>
  <si>
    <t>Quincy Ibrahim</t>
  </si>
  <si>
    <t>Sophia Palmer</t>
  </si>
  <si>
    <t>Richard Shumaker</t>
  </si>
  <si>
    <t>Greta Magnusen</t>
  </si>
  <si>
    <t>Chase Porter</t>
  </si>
  <si>
    <t>Ava Shumaker</t>
  </si>
  <si>
    <t>Brayden Wilhelm</t>
  </si>
  <si>
    <t>Jillian Bloch</t>
  </si>
  <si>
    <t>Jovie Cagnacci</t>
  </si>
  <si>
    <t>Vanessa Ibrahim</t>
  </si>
  <si>
    <t>Lydia Pakulski</t>
  </si>
  <si>
    <t>Logan Polito</t>
  </si>
  <si>
    <t>Emma Yingling</t>
  </si>
  <si>
    <t>Adia Ziccarelli</t>
  </si>
  <si>
    <t>Braylie Bayne</t>
  </si>
  <si>
    <t>Mattalie Bayne</t>
  </si>
  <si>
    <t>Vincent Guerrini</t>
  </si>
  <si>
    <t>Elizabeth Parsi</t>
  </si>
  <si>
    <t>Jocelyn Spinelli</t>
  </si>
  <si>
    <t>Niviah Andree</t>
  </si>
  <si>
    <t>Joseph Berger</t>
  </si>
  <si>
    <t>William Berger</t>
  </si>
  <si>
    <t>Domenic Dellemonache</t>
  </si>
  <si>
    <t>Alexander Godinez</t>
  </si>
  <si>
    <t>Isabella Graff</t>
  </si>
  <si>
    <t>Meadow Keyes</t>
  </si>
  <si>
    <t>Owen Konieczny</t>
  </si>
  <si>
    <t>Thomas Locke</t>
  </si>
  <si>
    <t>Aiden Snoznik</t>
  </si>
  <si>
    <t>Danica Jones</t>
  </si>
  <si>
    <t>Jaxson Sagwitz</t>
  </si>
  <si>
    <t>Rylee Sagwitz</t>
  </si>
  <si>
    <t>Franco Caporali</t>
  </si>
  <si>
    <t>Anderson Ziccarelli</t>
  </si>
  <si>
    <t>Torriano Jones</t>
  </si>
  <si>
    <t>Charlotte Austin</t>
  </si>
  <si>
    <t>John Henry Austin</t>
  </si>
  <si>
    <t>Thomas Bogdewic</t>
  </si>
  <si>
    <t>Victoria Bogdewic</t>
  </si>
  <si>
    <t>Gabby Boright</t>
  </si>
  <si>
    <t>Teddy Burchill</t>
  </si>
  <si>
    <t>Duke Carroll</t>
  </si>
  <si>
    <t>Regan Carroll</t>
  </si>
  <si>
    <t>Cameryn DeWitt</t>
  </si>
  <si>
    <t>Eddie DeWitt</t>
  </si>
  <si>
    <t>Rita Donahue</t>
  </si>
  <si>
    <t>Eamonn Erdley</t>
  </si>
  <si>
    <t>John Paul Farah</t>
  </si>
  <si>
    <t>Miriam Gruber</t>
  </si>
  <si>
    <t>Zach Guillen</t>
  </si>
  <si>
    <t>Kaylee Novotney</t>
  </si>
  <si>
    <t>Alessandra Park</t>
  </si>
  <si>
    <t>Marek Paull</t>
  </si>
  <si>
    <t>Leo Predis</t>
  </si>
  <si>
    <t>Max Predis</t>
  </si>
  <si>
    <t>Nora Reppermund</t>
  </si>
  <si>
    <t>John Paul Richthammer</t>
  </si>
  <si>
    <t>Lucia Rossi</t>
  </si>
  <si>
    <t>Lucille Rounding</t>
  </si>
  <si>
    <t>Thomas Skinner</t>
  </si>
  <si>
    <t>Danielle Whitney</t>
  </si>
  <si>
    <t>Rosa Yuo</t>
  </si>
  <si>
    <t>Enzo Anselmino</t>
  </si>
  <si>
    <t>Lizzie Austin</t>
  </si>
  <si>
    <t>Linus Burchill</t>
  </si>
  <si>
    <t>Matthew Conley</t>
  </si>
  <si>
    <t>Josie Donahue</t>
  </si>
  <si>
    <t>Parker Engleka</t>
  </si>
  <si>
    <t>Juli Gruber</t>
  </si>
  <si>
    <t>Sarah Hoerster</t>
  </si>
  <si>
    <t>Gabby Keverline</t>
  </si>
  <si>
    <t>Morgan Randall</t>
  </si>
  <si>
    <t>Teresa Ravotti</t>
  </si>
  <si>
    <t>Mark Rounding</t>
  </si>
  <si>
    <t>Annie Rugh</t>
  </si>
  <si>
    <t>One Sinlangu</t>
  </si>
  <si>
    <t>Jacqui Whitsel</t>
  </si>
  <si>
    <t>Tess Austin</t>
  </si>
  <si>
    <t>Jonah Burchill</t>
  </si>
  <si>
    <t>Mikaela Canzian</t>
  </si>
  <si>
    <t>Lucas Conley</t>
  </si>
  <si>
    <t>Juliana Farah</t>
  </si>
  <si>
    <t>Anna Hoerster</t>
  </si>
  <si>
    <t>Julia Jurewicz</t>
  </si>
  <si>
    <t>Ryan Kerr</t>
  </si>
  <si>
    <t>Elliot Keverline</t>
  </si>
  <si>
    <t>Lucy Keverline</t>
  </si>
  <si>
    <t>Matthew McGrath</t>
  </si>
  <si>
    <t>Maria Ravotti</t>
  </si>
  <si>
    <t>Ava Repasky</t>
  </si>
  <si>
    <t>Maria Repasky</t>
  </si>
  <si>
    <t>Sarah Rhodes</t>
  </si>
  <si>
    <t>Zach Schellhaas</t>
  </si>
  <si>
    <t>Teresa Silvaggio</t>
  </si>
  <si>
    <t>Luke Schellhaas</t>
  </si>
  <si>
    <t>Mark Schellhaas</t>
  </si>
  <si>
    <t>Anna Schellhaas</t>
  </si>
  <si>
    <t>Austin Gill</t>
  </si>
  <si>
    <t>Ivan Selvoski</t>
  </si>
  <si>
    <t>Clara DeVendra</t>
  </si>
  <si>
    <t>Rosalind Curtis</t>
  </si>
  <si>
    <t>Miley Madden</t>
  </si>
  <si>
    <t>Finn Pisaniello</t>
  </si>
  <si>
    <t>Phillip Stiglitz</t>
  </si>
  <si>
    <t>Tommy Gilmore</t>
  </si>
  <si>
    <t>Natalia Charron</t>
  </si>
  <si>
    <t>Damian DeVendra</t>
  </si>
  <si>
    <t>Charlotte Gilmore</t>
  </si>
  <si>
    <t>Will Lorentz</t>
  </si>
  <si>
    <t>Teresa McGinley</t>
  </si>
  <si>
    <t>Eamon McMeans</t>
  </si>
  <si>
    <t>Jeffrey Selvoski</t>
  </si>
  <si>
    <t>Thekla Skowron</t>
  </si>
  <si>
    <t>Peter Stickman</t>
  </si>
  <si>
    <t>Gabriel Thimons</t>
  </si>
  <si>
    <t>Patrick Curtis</t>
  </si>
  <si>
    <t>Annie Pisaniello</t>
  </si>
  <si>
    <t>Igor Sokolov</t>
  </si>
  <si>
    <t>Lucy Stiglitz</t>
  </si>
  <si>
    <t>Paul Thimons</t>
  </si>
  <si>
    <t>Piper Truan</t>
  </si>
  <si>
    <t>Emilie Winschel</t>
  </si>
  <si>
    <t>Alisdair McMeans</t>
  </si>
  <si>
    <t>Joey Pisaniello</t>
  </si>
  <si>
    <t>Grace Sosnak</t>
  </si>
  <si>
    <t>Clara Curtis</t>
  </si>
  <si>
    <t>Deeva Keyrouz</t>
  </si>
  <si>
    <t>Mia Madden</t>
  </si>
  <si>
    <t>Billy Winschel</t>
  </si>
  <si>
    <t>Sam Anania</t>
  </si>
  <si>
    <t>Liam Guinee</t>
  </si>
  <si>
    <t>Ryder Jackson</t>
  </si>
  <si>
    <t>Cayden Johnson</t>
  </si>
  <si>
    <t>John Madl</t>
  </si>
  <si>
    <t>Shane Miller</t>
  </si>
  <si>
    <t>Michael Murphy</t>
  </si>
  <si>
    <t>Anna Stickman</t>
  </si>
  <si>
    <t>Kate Gilmore</t>
  </si>
  <si>
    <t>Colton Jackson</t>
  </si>
  <si>
    <t>Jamison Murphy</t>
  </si>
  <si>
    <t>Lucy Pisaniello</t>
  </si>
  <si>
    <t>Lyra Stiglitz</t>
  </si>
  <si>
    <t>Patrick Phemester</t>
  </si>
  <si>
    <t>Evelyn Phemester</t>
  </si>
  <si>
    <t>Lincoln Haboush</t>
  </si>
  <si>
    <t>Connor Cummings</t>
  </si>
  <si>
    <t>Lucia Bianco</t>
  </si>
  <si>
    <t>Flitcraft Enzo</t>
  </si>
  <si>
    <t>Ryan Kunselman</t>
  </si>
  <si>
    <t>Samuel Staffen</t>
  </si>
  <si>
    <t>Joelle Berringer</t>
  </si>
  <si>
    <t>Claire Cummings</t>
  </si>
  <si>
    <t>Nicholas Grayson</t>
  </si>
  <si>
    <t>Remy Petrick</t>
  </si>
  <si>
    <t>Luke Martin</t>
  </si>
  <si>
    <t>Zienna Berarducci</t>
  </si>
  <si>
    <t>Domenico Berarducci</t>
  </si>
  <si>
    <t>Michelle Grayson</t>
  </si>
  <si>
    <t>Madison Shields</t>
  </si>
  <si>
    <t>Vito Bianco</t>
  </si>
  <si>
    <t>Isaac Brkich</t>
  </si>
  <si>
    <t>Grace Kenney</t>
  </si>
  <si>
    <t>Abigail Getch</t>
  </si>
  <si>
    <t>Jordyn Kunselman</t>
  </si>
  <si>
    <t>Malissa Martin</t>
  </si>
  <si>
    <t>Luca Flitcraft</t>
  </si>
  <si>
    <t>Trey Arlen Moses</t>
  </si>
  <si>
    <t>Antonella Brkich</t>
  </si>
  <si>
    <t>Wesley Goshen</t>
  </si>
  <si>
    <t>Nick Masterson</t>
  </si>
  <si>
    <t>Antony Flitcraft</t>
  </si>
  <si>
    <t>Wendy Gondak</t>
  </si>
  <si>
    <t>Coletta Kozora</t>
  </si>
  <si>
    <t>Cooper Vensel</t>
  </si>
  <si>
    <t>Maycie Bane</t>
  </si>
  <si>
    <t>Richard (Rj) Miles</t>
  </si>
  <si>
    <t>Emmett Clark</t>
  </si>
  <si>
    <t>Ethan Harper</t>
  </si>
  <si>
    <t>Hayden Hosack</t>
  </si>
  <si>
    <t>Brooklyn Eadie</t>
  </si>
  <si>
    <t>Hannah Cloonan</t>
  </si>
  <si>
    <t>Lily Derkach</t>
  </si>
  <si>
    <t>Frank Gondak</t>
  </si>
  <si>
    <t>Michael Grabowski</t>
  </si>
  <si>
    <t>Brayden Harper</t>
  </si>
  <si>
    <t>Edward Jaworski</t>
  </si>
  <si>
    <t>Cash Kozora</t>
  </si>
  <si>
    <t>Chloe Light</t>
  </si>
  <si>
    <t>Maeve Murray-Marcum</t>
  </si>
  <si>
    <t>Amelia Searight</t>
  </si>
  <si>
    <t>Olivia Wasielewski</t>
  </si>
  <si>
    <t>Austin Bane</t>
  </si>
  <si>
    <t>Montgomery Benz</t>
  </si>
  <si>
    <t>Mackenzie Booz</t>
  </si>
  <si>
    <t>Magdalena Pyle</t>
  </si>
  <si>
    <t>Geray Boyce</t>
  </si>
  <si>
    <t>Jaxson Russell</t>
  </si>
  <si>
    <t>Luke Bandura</t>
  </si>
  <si>
    <t>Vivienne Clark</t>
  </si>
  <si>
    <t>Brayden Bane</t>
  </si>
  <si>
    <t>Lexi Grabowski</t>
  </si>
  <si>
    <t>Ellie Green</t>
  </si>
  <si>
    <t>Cassius Carrozza</t>
  </si>
  <si>
    <t>Sky Johnson</t>
  </si>
  <si>
    <t>Maximus Rossmiller</t>
  </si>
  <si>
    <t>Charlie Derkach</t>
  </si>
  <si>
    <t>Auviere Ruffin</t>
  </si>
  <si>
    <t>Noa Chambers</t>
  </si>
  <si>
    <t>Edward Hosack</t>
  </si>
  <si>
    <t>Quinn Jaworski</t>
  </si>
  <si>
    <t>Hezekiah Johnson</t>
  </si>
  <si>
    <t>Zachary Booz</t>
  </si>
  <si>
    <t>Kennedey Chambers</t>
  </si>
  <si>
    <t>Taylor Harris</t>
  </si>
  <si>
    <t>Antonio Ruffin Jr</t>
  </si>
  <si>
    <t>Angela Russell</t>
  </si>
  <si>
    <t>Malik Mayers</t>
  </si>
  <si>
    <t>Noah Bandurski</t>
  </si>
  <si>
    <t>James Church</t>
  </si>
  <si>
    <t>Jaidlyn Megill</t>
  </si>
  <si>
    <t>Rebeca de Souza Saraiva</t>
  </si>
  <si>
    <t>Victoria Dlugosz</t>
  </si>
  <si>
    <t>Whitney Luka</t>
  </si>
  <si>
    <t>Reagan Straub</t>
  </si>
  <si>
    <t>Charlotte Tedesco</t>
  </si>
  <si>
    <t>Franchesca Rudl</t>
  </si>
  <si>
    <t>Rowan Blauvelt</t>
  </si>
  <si>
    <t>Beckley Haught</t>
  </si>
  <si>
    <t>Madalyn Jones</t>
  </si>
  <si>
    <t>Anastasia Kamarados</t>
  </si>
  <si>
    <t>Angelina Lukitsch</t>
  </si>
  <si>
    <t>Ashlyn Murray</t>
  </si>
  <si>
    <t>Ashley Stonfer</t>
  </si>
  <si>
    <t>Claire Bandurski</t>
  </si>
  <si>
    <t>Alana Eiler</t>
  </si>
  <si>
    <t>Cayden Ferguson</t>
  </si>
  <si>
    <t>Callie Kandravy</t>
  </si>
  <si>
    <t>Sara Pomietto</t>
  </si>
  <si>
    <t>Savannah Vogel</t>
  </si>
  <si>
    <t>Madeline Mahon</t>
  </si>
  <si>
    <t>Caroline Tatar</t>
  </si>
  <si>
    <t>Alaina Long</t>
  </si>
  <si>
    <t>Emily Stevens</t>
  </si>
  <si>
    <t>Lila Miros</t>
  </si>
  <si>
    <t>Jacob Bridgeman</t>
  </si>
  <si>
    <t>Ella Eiler</t>
  </si>
  <si>
    <t>Jules Georgescu</t>
  </si>
  <si>
    <t>Jack Kandravy</t>
  </si>
  <si>
    <t>Kaitlyn Miller</t>
  </si>
  <si>
    <t>Dylan Murray</t>
  </si>
  <si>
    <t>Maggie Tatar</t>
  </si>
  <si>
    <t>Will Waskiewicz</t>
  </si>
  <si>
    <t>Chloe Fettis</t>
  </si>
  <si>
    <t>Nicklas Graper</t>
  </si>
  <si>
    <t>Liam Regan</t>
  </si>
  <si>
    <t>Katie Stufft</t>
  </si>
  <si>
    <t>Mia Tavella</t>
  </si>
  <si>
    <t>Alex Miros</t>
  </si>
  <si>
    <t>Lindsey Sulkowski</t>
  </si>
  <si>
    <t>Ella Scaltz</t>
  </si>
  <si>
    <t>Brigid Baker</t>
  </si>
  <si>
    <t>Cora Cole</t>
  </si>
  <si>
    <t>Bailey Kirsten</t>
  </si>
  <si>
    <t>Alexa Smarrelli</t>
  </si>
  <si>
    <t>Isabella Gamez</t>
  </si>
  <si>
    <t>Olivia colangelo</t>
  </si>
  <si>
    <t>Lily Jackson</t>
  </si>
  <si>
    <t>Sophia Colangelo</t>
  </si>
  <si>
    <t>Maeve Burke</t>
  </si>
  <si>
    <t>Quinn Orr</t>
  </si>
  <si>
    <t>Olivia Menz</t>
  </si>
  <si>
    <t>Nora Narwold</t>
  </si>
  <si>
    <t>Sebastian de Lima</t>
  </si>
  <si>
    <t>Rowan Lacina</t>
  </si>
  <si>
    <t>Robbie Singer</t>
  </si>
  <si>
    <t>Vito Cersosimo</t>
  </si>
  <si>
    <t>Ralph Deabrunzzo</t>
  </si>
  <si>
    <t>Xavier Kush</t>
  </si>
  <si>
    <t>Michael Scaltz</t>
  </si>
  <si>
    <t>William Meeuf</t>
  </si>
  <si>
    <t>Chloe Cole</t>
  </si>
  <si>
    <t>Payton McElravy</t>
  </si>
  <si>
    <t>Alegría Sisto</t>
  </si>
  <si>
    <t>Jada Lichtenwalter</t>
  </si>
  <si>
    <t>Elle Degnan</t>
  </si>
  <si>
    <t>Noelle Ronnenberg</t>
  </si>
  <si>
    <t>Rachel Barry</t>
  </si>
  <si>
    <t>Cecelia Chirdon</t>
  </si>
  <si>
    <t>Isabella Montinola</t>
  </si>
  <si>
    <t>Jillian Kalis</t>
  </si>
  <si>
    <t>Evangeline Offi</t>
  </si>
  <si>
    <t>Emelia Kapetanos</t>
  </si>
  <si>
    <t>Mia Liscinsky</t>
  </si>
  <si>
    <t>Maite Lopez Foubert</t>
  </si>
  <si>
    <t>Gigi Colafella</t>
  </si>
  <si>
    <t>Mia O'Donnell</t>
  </si>
  <si>
    <t>Riley Kontul</t>
  </si>
  <si>
    <t>Chloe Summerville</t>
  </si>
  <si>
    <t>Anne DiPlacido</t>
  </si>
  <si>
    <t>Anna Jones</t>
  </si>
  <si>
    <t>Anna Morris</t>
  </si>
  <si>
    <t>Addison Thiel</t>
  </si>
  <si>
    <t>Thomas Baier</t>
  </si>
  <si>
    <t>Clint Elliott</t>
  </si>
  <si>
    <t>Nathan David</t>
  </si>
  <si>
    <t>Jackson Chips</t>
  </si>
  <si>
    <t>Peter Baker</t>
  </si>
  <si>
    <t>Nicholas Gnandt</t>
  </si>
  <si>
    <t>Xander Schott</t>
  </si>
  <si>
    <t>Jack Croft</t>
  </si>
  <si>
    <t>Andrew Spalvieri</t>
  </si>
  <si>
    <t>Jack Steineman</t>
  </si>
  <si>
    <t>Dominic Verdi</t>
  </si>
  <si>
    <t>Anna Scaltz</t>
  </si>
  <si>
    <t>Grace Chrobak</t>
  </si>
  <si>
    <t>Kassidy Flynn</t>
  </si>
  <si>
    <t>Claire Elliott</t>
  </si>
  <si>
    <t>Alexa Stoltz</t>
  </si>
  <si>
    <t>Anna Pohl</t>
  </si>
  <si>
    <t>Sheridan Cunningham</t>
  </si>
  <si>
    <t>Julia Siket</t>
  </si>
  <si>
    <t>Gracie Plastino</t>
  </si>
  <si>
    <t>Elizabeth Long</t>
  </si>
  <si>
    <t>Sophia Deabrunzzo</t>
  </si>
  <si>
    <t>Natalie Morris</t>
  </si>
  <si>
    <t>Arianna Rhedrick</t>
  </si>
  <si>
    <t>Mirabella Rizk</t>
  </si>
  <si>
    <t>Arden Flynn</t>
  </si>
  <si>
    <t>Tessa Driehorst</t>
  </si>
  <si>
    <t>Madeline Meeuf</t>
  </si>
  <si>
    <t>Bridget Burke</t>
  </si>
  <si>
    <t>Domenic Amoruso</t>
  </si>
  <si>
    <t>Aidan Glentzer</t>
  </si>
  <si>
    <t>Jackson Schlegel</t>
  </si>
  <si>
    <t>Nathan Rykaczewski</t>
  </si>
  <si>
    <t>Lincoln Chips</t>
  </si>
  <si>
    <t>Jeremy Lichtenwalter</t>
  </si>
  <si>
    <t>Louie Iaquinta</t>
  </si>
  <si>
    <t>John Flerl</t>
  </si>
  <si>
    <t>Matthew Liscinsky</t>
  </si>
  <si>
    <t>Jimmy Kalis</t>
  </si>
  <si>
    <t>Brady Wilson</t>
  </si>
  <si>
    <t>Alex Weber</t>
  </si>
  <si>
    <t>Tyler Carroll</t>
  </si>
  <si>
    <t>James Baker</t>
  </si>
  <si>
    <t>Owen McKernan</t>
  </si>
  <si>
    <t>Vinny Cersosimo</t>
  </si>
  <si>
    <t>Benjamin Stokes</t>
  </si>
  <si>
    <t>k</t>
  </si>
  <si>
    <t>Angela Policicchio</t>
  </si>
  <si>
    <t>Gabriella Sharek</t>
  </si>
  <si>
    <t>Talyah Cira</t>
  </si>
  <si>
    <t>Eliot Slep</t>
  </si>
  <si>
    <t>Johnathan Topoll</t>
  </si>
  <si>
    <t>Charlie Kane</t>
  </si>
  <si>
    <t>Drew Frederick</t>
  </si>
  <si>
    <t>Mila Cira</t>
  </si>
  <si>
    <t>Rian Daley</t>
  </si>
  <si>
    <t>Cecilia "CC" Benjamin</t>
  </si>
  <si>
    <t>Connor Allen</t>
  </si>
  <si>
    <t>Scarlet Day</t>
  </si>
  <si>
    <t>Gertrude Davis</t>
  </si>
  <si>
    <t>Eve Wrabley</t>
  </si>
  <si>
    <t>Eric Wheeler</t>
  </si>
  <si>
    <t>Tessa Liberati</t>
  </si>
  <si>
    <t>Amelia Ondos</t>
  </si>
  <si>
    <t>Kate Mulzet</t>
  </si>
  <si>
    <t>Morgan Kane</t>
  </si>
  <si>
    <t>Andrew Beaman</t>
  </si>
  <si>
    <t>Leya Wesolowski</t>
  </si>
  <si>
    <t>Sylvie Day</t>
  </si>
  <si>
    <t>Makenna Nasiadka</t>
  </si>
  <si>
    <t>Claire Anthony</t>
  </si>
  <si>
    <t>Olivia Liberati</t>
  </si>
  <si>
    <t>AnaBell Evancho</t>
  </si>
  <si>
    <t>Agnes Bitz</t>
  </si>
  <si>
    <t>Zoe Bitz</t>
  </si>
  <si>
    <t>Avery Evancho</t>
  </si>
  <si>
    <t>Fionna Mosby</t>
  </si>
  <si>
    <t>Abigail Tottenham</t>
  </si>
  <si>
    <t>Faith Fardo</t>
  </si>
  <si>
    <t>Thomas Feczko</t>
  </si>
  <si>
    <t>Dominic Gauntner</t>
  </si>
  <si>
    <t>Eli Grimsley</t>
  </si>
  <si>
    <t>Leyland Grimsley</t>
  </si>
  <si>
    <t>Asa Grubbs</t>
  </si>
  <si>
    <t>Ian Hamilton</t>
  </si>
  <si>
    <t>John Norberg</t>
  </si>
  <si>
    <t>Eli Rodgers</t>
  </si>
  <si>
    <t>Nate Tottenham</t>
  </si>
  <si>
    <t>Gabriella Marino</t>
  </si>
  <si>
    <t>Adelaide Delaney</t>
  </si>
  <si>
    <t>Ashley Edwards</t>
  </si>
  <si>
    <t>Emery Feczko</t>
  </si>
  <si>
    <t>Molly Gauntner</t>
  </si>
  <si>
    <t>Margaret Killian</t>
  </si>
  <si>
    <t>Isabell Rodgers</t>
  </si>
  <si>
    <t>Gabby Vilcheck</t>
  </si>
  <si>
    <t>Declan McCullough</t>
  </si>
  <si>
    <t>Eva Fardo</t>
  </si>
  <si>
    <t>Faith Williamson</t>
  </si>
  <si>
    <t>Allyson Fabian</t>
  </si>
  <si>
    <t>Elizabeth Fabian</t>
  </si>
  <si>
    <t>Charlotte Gauntner</t>
  </si>
  <si>
    <t>Gabriella Glevicky</t>
  </si>
  <si>
    <t>Lily Hunter</t>
  </si>
  <si>
    <t>Mackenzie Mars</t>
  </si>
  <si>
    <t>Phoebe Vilcheck</t>
  </si>
  <si>
    <t>Henry Glevicky</t>
  </si>
  <si>
    <t>Grant Griesacker</t>
  </si>
  <si>
    <t>Francis Igrec</t>
  </si>
  <si>
    <t>Tiernan McCullough</t>
  </si>
  <si>
    <t>Killian O'Halloran</t>
  </si>
  <si>
    <t>Isaac Tarbuk</t>
  </si>
  <si>
    <t>Henrik Wright</t>
  </si>
  <si>
    <t>Patrick Altmar</t>
  </si>
  <si>
    <t>Alex Wolf</t>
  </si>
  <si>
    <t>Anastasia Rossey</t>
  </si>
  <si>
    <t>Jacob Redd</t>
  </si>
  <si>
    <t>Liam Lewis</t>
  </si>
  <si>
    <t>James Bamberg</t>
  </si>
  <si>
    <t>Joseph Giuffre</t>
  </si>
  <si>
    <t>Muiriel Tunno</t>
  </si>
  <si>
    <t>Ricky Gama</t>
  </si>
  <si>
    <t>Andrew Buck</t>
  </si>
  <si>
    <t>Brynn Klingensmith</t>
  </si>
  <si>
    <t>Dexter Nee</t>
  </si>
  <si>
    <t>Lillian Dieffenbach</t>
  </si>
  <si>
    <t>William Redd</t>
  </si>
  <si>
    <t>Amelia LoPresti</t>
  </si>
  <si>
    <t>Emma Tavella</t>
  </si>
  <si>
    <t>Madison Abbett</t>
  </si>
  <si>
    <t>Rainey Marie Redd</t>
  </si>
  <si>
    <t>McKenzie Grissom</t>
  </si>
  <si>
    <t>Mia Caliguiri</t>
  </si>
  <si>
    <t>Rhodora Redd</t>
  </si>
  <si>
    <t>Charles McSorley</t>
  </si>
  <si>
    <t>Jacob Wienand</t>
  </si>
  <si>
    <t>John Howe</t>
  </si>
  <si>
    <t>Nathaniel Tunno</t>
  </si>
  <si>
    <t>Caitlyn Abbett</t>
  </si>
  <si>
    <t>Brooke Carlson</t>
  </si>
  <si>
    <t>Karly Gill</t>
  </si>
  <si>
    <t>Dorabella Hufnagel</t>
  </si>
  <si>
    <t>Mila Kolocouris</t>
  </si>
  <si>
    <t>Alexa Laepple</t>
  </si>
  <si>
    <t>Michaela Lucas</t>
  </si>
  <si>
    <t>Nora Maher</t>
  </si>
  <si>
    <t>Lauren McDevitt</t>
  </si>
  <si>
    <t>Violet McGovern</t>
  </si>
  <si>
    <t>Eleanor Stuckeman</t>
  </si>
  <si>
    <t>Heidi Surlow</t>
  </si>
  <si>
    <t>Abigail Williams</t>
  </si>
  <si>
    <t>Emily Williams</t>
  </si>
  <si>
    <t>Arden Wyke-Shiring</t>
  </si>
  <si>
    <t>Liam Blatt</t>
  </si>
  <si>
    <t>Joseph Davoli</t>
  </si>
  <si>
    <t>Camden Douglass</t>
  </si>
  <si>
    <t>Walker Hankinson</t>
  </si>
  <si>
    <t>Theodore Hess</t>
  </si>
  <si>
    <t>Xavier Hess</t>
  </si>
  <si>
    <t>Declan Ireland</t>
  </si>
  <si>
    <t>Levi Jarocki</t>
  </si>
  <si>
    <t>David Laepple</t>
  </si>
  <si>
    <t>Charles Seng</t>
  </si>
  <si>
    <t>Luke Staudenmeier</t>
  </si>
  <si>
    <t>August Stuckeman</t>
  </si>
  <si>
    <t>Jacob II Walsh</t>
  </si>
  <si>
    <t>Jed Watson</t>
  </si>
  <si>
    <t>Lucas Wertelet</t>
  </si>
  <si>
    <t>Madden Williams</t>
  </si>
  <si>
    <t>Anna Cicchino</t>
  </si>
  <si>
    <t>Gina Cicchino</t>
  </si>
  <si>
    <t>Eva Crofford</t>
  </si>
  <si>
    <t>Scarlett McGovern</t>
  </si>
  <si>
    <t>Alexandra Sipusic</t>
  </si>
  <si>
    <t>Isabel Stuckeman</t>
  </si>
  <si>
    <t>Isabella Walsh</t>
  </si>
  <si>
    <t>Ava Ziemniak</t>
  </si>
  <si>
    <t>Leo Beadling</t>
  </si>
  <si>
    <t>Luke Blatt</t>
  </si>
  <si>
    <t>David DelFiandra</t>
  </si>
  <si>
    <t>Nico Domenico</t>
  </si>
  <si>
    <t>Ethan Hankinson</t>
  </si>
  <si>
    <t>Andre Kolocouris</t>
  </si>
  <si>
    <t>Nolan Meyer</t>
  </si>
  <si>
    <t>Wyatt Walsh</t>
  </si>
  <si>
    <t>Emerson Witter</t>
  </si>
  <si>
    <t>Jeremy Ye</t>
  </si>
  <si>
    <t>Eve Amendola</t>
  </si>
  <si>
    <t>Lindsay Bressler</t>
  </si>
  <si>
    <t>Julia Davoli</t>
  </si>
  <si>
    <t>Ava Domenico</t>
  </si>
  <si>
    <t>Lexi Kolocouris</t>
  </si>
  <si>
    <t>Sydney Ligashesky</t>
  </si>
  <si>
    <t>Kate Lucas</t>
  </si>
  <si>
    <t>Danica Nauman</t>
  </si>
  <si>
    <t>Leah Parker</t>
  </si>
  <si>
    <t>Sophia Saginaw</t>
  </si>
  <si>
    <t>Olivia Schmitt</t>
  </si>
  <si>
    <t>Maddy Wolsko</t>
  </si>
  <si>
    <t>Marco Buzzard</t>
  </si>
  <si>
    <t>Carter Cross</t>
  </si>
  <si>
    <t>Aiden Curry</t>
  </si>
  <si>
    <t>Brayden Douglass</t>
  </si>
  <si>
    <t>Christian Gill</t>
  </si>
  <si>
    <t>Levi Gladu</t>
  </si>
  <si>
    <t>Owen Ireland</t>
  </si>
  <si>
    <t>Isaac Jones</t>
  </si>
  <si>
    <t>Grant Karlik</t>
  </si>
  <si>
    <t>Mark "MJ" Martella</t>
  </si>
  <si>
    <t>Owen Minzer</t>
  </si>
  <si>
    <t>Ricky Murray</t>
  </si>
  <si>
    <t>Alexander Smith</t>
  </si>
  <si>
    <t>Christian Williams</t>
  </si>
  <si>
    <t>Mackenzie Muir</t>
  </si>
  <si>
    <t>Max Perez</t>
  </si>
  <si>
    <t>Gavin Galket</t>
  </si>
  <si>
    <t>Kiley Fettis</t>
  </si>
  <si>
    <t>James Fettis</t>
  </si>
  <si>
    <t>Jackson Fettis</t>
  </si>
  <si>
    <t>Isabella Vento</t>
  </si>
  <si>
    <t>Rizalino Domasig</t>
  </si>
  <si>
    <t>Rico Parrotta</t>
  </si>
  <si>
    <t>Santino Parrotta</t>
  </si>
  <si>
    <t>Luci Mazurek</t>
  </si>
  <si>
    <t>Alena Mazurek</t>
  </si>
  <si>
    <t>John Paul Mazurek</t>
  </si>
  <si>
    <t>James Jackson</t>
  </si>
  <si>
    <t>Brooks Luczak</t>
  </si>
  <si>
    <t>Nico Obenauf</t>
  </si>
  <si>
    <t>Devin O'Malley</t>
  </si>
  <si>
    <t>Adriana Martin</t>
  </si>
  <si>
    <t>Ben Currie</t>
  </si>
  <si>
    <t>Mackenzie Jones</t>
  </si>
  <si>
    <t>Dylan Jones</t>
  </si>
  <si>
    <t>Jake Gluvna</t>
  </si>
  <si>
    <t>Tucker Craig</t>
  </si>
  <si>
    <t>Tommy Cardell</t>
  </si>
  <si>
    <t>Addison LaValley</t>
  </si>
  <si>
    <t>Elena McDonough</t>
  </si>
  <si>
    <t>Dominic Williams</t>
  </si>
  <si>
    <t>Haley Churchfield</t>
  </si>
  <si>
    <t>Jayden Stammer</t>
  </si>
  <si>
    <t>Rosa Estes</t>
  </si>
  <si>
    <t>Fletcher Dagit</t>
  </si>
  <si>
    <t>Delaney Miller</t>
  </si>
  <si>
    <t>Jackson Sapida</t>
  </si>
  <si>
    <t>Simon Bandish</t>
  </si>
  <si>
    <t>Azaria Carlton</t>
  </si>
  <si>
    <t>Sabrina Perez</t>
  </si>
  <si>
    <t>Samantha Stough</t>
  </si>
  <si>
    <t>Jackson Woodward</t>
  </si>
  <si>
    <t>Alexia Hernandez</t>
  </si>
  <si>
    <t>Caius Bauer</t>
  </si>
  <si>
    <t>Brayden Baumhardt</t>
  </si>
  <si>
    <t>Vander Bowers</t>
  </si>
  <si>
    <t>Anna Estes</t>
  </si>
  <si>
    <t>Jude Pazuchanics</t>
  </si>
  <si>
    <t>Alia Winter</t>
  </si>
  <si>
    <t>Grace Supancic</t>
  </si>
  <si>
    <t>Ella Rembert</t>
  </si>
  <si>
    <t>Harlyn Lorah</t>
  </si>
  <si>
    <t>Jose Aracena</t>
  </si>
  <si>
    <t>Keagan Tkach</t>
  </si>
  <si>
    <t>Kylee Willis</t>
  </si>
  <si>
    <t>Livi Dagit</t>
  </si>
  <si>
    <t>Camila Hernandez</t>
  </si>
  <si>
    <t>Katie Kessler</t>
  </si>
  <si>
    <t>Chidera Gilliam</t>
  </si>
  <si>
    <t>Lily Simonton</t>
  </si>
  <si>
    <t>Dakota Jablon</t>
  </si>
  <si>
    <t>Taylor Shaffer</t>
  </si>
  <si>
    <t>Lillie Martin</t>
  </si>
  <si>
    <t>Jordyn Cienik</t>
  </si>
  <si>
    <t>Brianna Watkins</t>
  </si>
  <si>
    <t>William Watkins</t>
  </si>
  <si>
    <t>Charli Vovaris</t>
  </si>
  <si>
    <t>Maximo ESTREMERA</t>
  </si>
  <si>
    <t>Roman Maurizio</t>
  </si>
  <si>
    <t>Emily Ruperto</t>
  </si>
  <si>
    <t>Gianna Dove</t>
  </si>
  <si>
    <t>Isabella Mercado</t>
  </si>
  <si>
    <t>Anna Rembert</t>
  </si>
  <si>
    <t>Layla Rocco</t>
  </si>
  <si>
    <t>Erin Marie Genton</t>
  </si>
  <si>
    <t>Kya Thayne</t>
  </si>
  <si>
    <t>Isabella Lucas</t>
  </si>
  <si>
    <t>Kasey Cienik</t>
  </si>
  <si>
    <t>Kate Giannetta</t>
  </si>
  <si>
    <t>LYLA Jablon</t>
  </si>
  <si>
    <t>Lily Kugler</t>
  </si>
  <si>
    <t>Melina Bui</t>
  </si>
  <si>
    <t>Caitlin Burke</t>
  </si>
  <si>
    <t>Najai Mcclary</t>
  </si>
  <si>
    <t>Madison Visk</t>
  </si>
  <si>
    <t>Marley Batchelor</t>
  </si>
  <si>
    <t>Justen Anderson</t>
  </si>
  <si>
    <t>Addison Boreman</t>
  </si>
  <si>
    <t>Victoria Dos Santos</t>
  </si>
  <si>
    <t>Donatella Iorio</t>
  </si>
  <si>
    <t>Sofia Vigano</t>
  </si>
  <si>
    <t>Genevieve Walker</t>
  </si>
  <si>
    <t>Joe Caravello</t>
  </si>
  <si>
    <t>Sebastian Miller</t>
  </si>
  <si>
    <t>Andy Muir</t>
  </si>
  <si>
    <t>Jude Walker</t>
  </si>
  <si>
    <t>Giuseppina Iorio</t>
  </si>
  <si>
    <t>Rahini Kad</t>
  </si>
  <si>
    <t>Leher Misra</t>
  </si>
  <si>
    <t>Kody Berenger</t>
  </si>
  <si>
    <t>Archie Donald</t>
  </si>
  <si>
    <t>Isaiah Simone</t>
  </si>
  <si>
    <t>Asher Straley</t>
  </si>
  <si>
    <t>Isaac Wagner</t>
  </si>
  <si>
    <t>Pranshul Bhargava</t>
  </si>
  <si>
    <t>Simon Elomba</t>
  </si>
  <si>
    <t>James Jordan</t>
  </si>
  <si>
    <t>Jonathan Penrod</t>
  </si>
  <si>
    <t>Cooper Brandenburg</t>
  </si>
  <si>
    <t>Reyansh Kad</t>
  </si>
  <si>
    <t>Sabrina Donald</t>
  </si>
  <si>
    <t>Sophia Dos Santos</t>
  </si>
  <si>
    <t>Noah Simone</t>
  </si>
  <si>
    <t>Jared Dobrinski</t>
  </si>
  <si>
    <t>Matthew Yeager</t>
  </si>
  <si>
    <t>Gavin Graff</t>
  </si>
  <si>
    <t>Taetum Dougherty</t>
  </si>
  <si>
    <t>Raylan Senft</t>
  </si>
  <si>
    <t>Silas Boyle</t>
  </si>
  <si>
    <t>Madelyn Miklavic</t>
  </si>
  <si>
    <t>Elyzabith Robinson</t>
  </si>
  <si>
    <t>lucas Stewart</t>
  </si>
  <si>
    <t>Sierra Viehmann</t>
  </si>
  <si>
    <t>Aspen Viehmann</t>
  </si>
  <si>
    <t>Emily Graff</t>
  </si>
  <si>
    <t>Julianne Bzorek</t>
  </si>
  <si>
    <t>Cecilia Livengood</t>
  </si>
  <si>
    <t>Isabella Krahe</t>
  </si>
  <si>
    <t>Gabrielle Weiland</t>
  </si>
  <si>
    <t>Evelyn Quinn</t>
  </si>
  <si>
    <t>Quinn Stewart</t>
  </si>
  <si>
    <t>Isabella Jackson</t>
  </si>
  <si>
    <t>Penelope Cummings</t>
  </si>
  <si>
    <t>Wyatt Adley</t>
  </si>
  <si>
    <t>Megan Eicher</t>
  </si>
  <si>
    <t>Tommy Edwards</t>
  </si>
  <si>
    <t>Gianna Shaffer</t>
  </si>
  <si>
    <t>Chloe Seybert</t>
  </si>
  <si>
    <t>Cameron Smith</t>
  </si>
  <si>
    <t>Grace Wolfrum</t>
  </si>
  <si>
    <t>Drew Weifenbaugh</t>
  </si>
  <si>
    <t>Kendall Stewart</t>
  </si>
  <si>
    <t>Mateo Saspe</t>
  </si>
  <si>
    <t>Brendan Eicher</t>
  </si>
  <si>
    <t>Addison Eicher</t>
  </si>
  <si>
    <t>Katherine Short</t>
  </si>
  <si>
    <t>Dominic Shaffer</t>
  </si>
  <si>
    <t>Addison Johns</t>
  </si>
  <si>
    <t>Richard Konopski</t>
  </si>
  <si>
    <t>Jacob Hauser</t>
  </si>
  <si>
    <t>Anna Claire Dudley</t>
  </si>
  <si>
    <t>Gracyn Vardy</t>
  </si>
  <si>
    <t>Levi Ackerman</t>
  </si>
  <si>
    <t>Matthew Alspaugh</t>
  </si>
  <si>
    <t>Adalie Antkowiak</t>
  </si>
  <si>
    <t>Quinn Antkowiak</t>
  </si>
  <si>
    <t>Rachel Breinholt</t>
  </si>
  <si>
    <t>Summer Bruce</t>
  </si>
  <si>
    <t>Callaghan Steven</t>
  </si>
  <si>
    <t>Anna Camelo</t>
  </si>
  <si>
    <t>Michael Camelo</t>
  </si>
  <si>
    <t>Sophia Carik</t>
  </si>
  <si>
    <t>Marin Cummings</t>
  </si>
  <si>
    <t>Olivia Dears</t>
  </si>
  <si>
    <t>Alonna Deasy</t>
  </si>
  <si>
    <t>McKenna Duzyk</t>
  </si>
  <si>
    <t>Declan Fate</t>
  </si>
  <si>
    <t>Dylan Federico</t>
  </si>
  <si>
    <t>Sullivan Federico</t>
  </si>
  <si>
    <t>Cole Fitzwilliam</t>
  </si>
  <si>
    <t>Raelee Fitzwilliam</t>
  </si>
  <si>
    <t>Geno Flannery</t>
  </si>
  <si>
    <t>Valentina Flannery</t>
  </si>
  <si>
    <t>Sophia Fraticelli</t>
  </si>
  <si>
    <t>Jacob Fuchs</t>
  </si>
  <si>
    <t>Wesley Hodgkinson</t>
  </si>
  <si>
    <t>Connor Horvath</t>
  </si>
  <si>
    <t>Cole Jackson</t>
  </si>
  <si>
    <t>Dillion Jackson</t>
  </si>
  <si>
    <t>Rachel Johnson</t>
  </si>
  <si>
    <t>Briella Kaboly</t>
  </si>
  <si>
    <t>Juliet Lustre</t>
  </si>
  <si>
    <t>Charlie Matthews</t>
  </si>
  <si>
    <t>Connor Matthews</t>
  </si>
  <si>
    <t>Vivian McKibben</t>
  </si>
  <si>
    <t>Logan Meaner</t>
  </si>
  <si>
    <t>Maxwell Mickolay</t>
  </si>
  <si>
    <t>Alec Morosetti</t>
  </si>
  <si>
    <t>Dax Petty</t>
  </si>
  <si>
    <t>Sophia Rhad</t>
  </si>
  <si>
    <t>Tyler Rhad</t>
  </si>
  <si>
    <t>Grayden Rivera</t>
  </si>
  <si>
    <t>Brinley Rivera</t>
  </si>
  <si>
    <t>Elijah Rose</t>
  </si>
  <si>
    <t>Tyler Rose</t>
  </si>
  <si>
    <t>Victoria Rose</t>
  </si>
  <si>
    <t>Christopher Schmidt</t>
  </si>
  <si>
    <t>Mila Schmitt</t>
  </si>
  <si>
    <t>Sianna Schmitt</t>
  </si>
  <si>
    <t>Ella Shimp</t>
  </si>
  <si>
    <t>Caden Smith</t>
  </si>
  <si>
    <t>Callie Smith</t>
  </si>
  <si>
    <t>Helena Sullivan</t>
  </si>
  <si>
    <t>Lila Vavro</t>
  </si>
  <si>
    <t>Rose Zippler</t>
  </si>
  <si>
    <t>Olivia Kraska</t>
  </si>
  <si>
    <t>Alia Bernotas</t>
  </si>
  <si>
    <t>Natalya Brisco</t>
  </si>
  <si>
    <t>Merideth Browne</t>
  </si>
  <si>
    <t>Aiden Callaghan</t>
  </si>
  <si>
    <t>Carter Cizauskas</t>
  </si>
  <si>
    <t>Julian Cornell</t>
  </si>
  <si>
    <t>Adalyn Dears</t>
  </si>
  <si>
    <t>Jacob Fate</t>
  </si>
  <si>
    <t>James Kamzalow</t>
  </si>
  <si>
    <t>Dominic Meaner</t>
  </si>
  <si>
    <t>Ava Mickolay</t>
  </si>
  <si>
    <t>Noah Mickolay</t>
  </si>
  <si>
    <t>Gabriella Schmitt</t>
  </si>
  <si>
    <t>Rosemary Tiriobo</t>
  </si>
  <si>
    <t>Scott Walsh</t>
  </si>
  <si>
    <t>Christine Kraska</t>
  </si>
  <si>
    <t>Samantha Barker</t>
  </si>
  <si>
    <t>Laci Bernotas</t>
  </si>
  <si>
    <t>Lynsey Bernotas</t>
  </si>
  <si>
    <t>Andrew Callaghan</t>
  </si>
  <si>
    <t>Teegan Federico</t>
  </si>
  <si>
    <t>Tyler Horvath</t>
  </si>
  <si>
    <t>Jermey Rose</t>
  </si>
  <si>
    <t>Isabella Niles</t>
  </si>
  <si>
    <t>Connor Cizauskas</t>
  </si>
  <si>
    <t>Justin Browne</t>
  </si>
  <si>
    <t>Kayla Deasy</t>
  </si>
  <si>
    <t>Faith Deasy</t>
  </si>
  <si>
    <t>Celia Buchanan</t>
  </si>
  <si>
    <t>Madeline Harmanos</t>
  </si>
  <si>
    <t>Brigid Boosel</t>
  </si>
  <si>
    <t>Adelina Campagna</t>
  </si>
  <si>
    <t>Elizabeth Moulton</t>
  </si>
  <si>
    <t>Alexis Birchok</t>
  </si>
  <si>
    <t>Evie Pierro</t>
  </si>
  <si>
    <t>Chloe Boosel</t>
  </si>
  <si>
    <t>Genevieve Shay</t>
  </si>
  <si>
    <t>Benjamin Birchok</t>
  </si>
  <si>
    <t>Jack Boosel</t>
  </si>
  <si>
    <t>Luke Lariviere</t>
  </si>
  <si>
    <t>Levi Buchanan</t>
  </si>
  <si>
    <t>Jerry Porter</t>
  </si>
  <si>
    <t>James Urban</t>
  </si>
  <si>
    <t>Lucas Porter</t>
  </si>
  <si>
    <t>Gabe Urban</t>
  </si>
  <si>
    <t>Lucas Martin</t>
  </si>
  <si>
    <t>Brendan Valentine</t>
  </si>
  <si>
    <t>Emily Birchok</t>
  </si>
  <si>
    <t>Olivia Clauss</t>
  </si>
  <si>
    <t>Madison Clauss</t>
  </si>
  <si>
    <t>Emily Harmanos</t>
  </si>
  <si>
    <t>Abigail McClellan</t>
  </si>
  <si>
    <t>Lydia Pierce</t>
  </si>
  <si>
    <t>Ava Sparacino</t>
  </si>
  <si>
    <t>Andrew Deem</t>
  </si>
  <si>
    <t>Jacob Birchok</t>
  </si>
  <si>
    <t>Michael Pierro</t>
  </si>
  <si>
    <t>Judah Sauers</t>
  </si>
  <si>
    <t>Madison Zebra</t>
  </si>
  <si>
    <t>Mariah Martin</t>
  </si>
  <si>
    <t>Asher Buchanan</t>
  </si>
  <si>
    <t>Henry Buchanan</t>
  </si>
  <si>
    <t>Julian Silecky</t>
  </si>
  <si>
    <t>4 X 800</t>
  </si>
  <si>
    <t>Heat</t>
  </si>
  <si>
    <t>XXXX</t>
  </si>
  <si>
    <t>Runner</t>
  </si>
  <si>
    <t>Name</t>
  </si>
  <si>
    <t>Sex</t>
  </si>
  <si>
    <t>Time</t>
  </si>
  <si>
    <t>Place</t>
  </si>
  <si>
    <t>Points</t>
  </si>
  <si>
    <t>Level II</t>
  </si>
  <si>
    <t>Run #1</t>
  </si>
  <si>
    <t>Run #2</t>
  </si>
  <si>
    <t>Run #3</t>
  </si>
  <si>
    <t>Run #4</t>
  </si>
  <si>
    <t>4X800</t>
  </si>
  <si>
    <t>Total</t>
  </si>
  <si>
    <t>100H</t>
  </si>
  <si>
    <t>Lane</t>
  </si>
  <si>
    <t>100M</t>
  </si>
  <si>
    <t>1600mm</t>
  </si>
  <si>
    <t>HTS</t>
  </si>
  <si>
    <t>NAM</t>
  </si>
  <si>
    <t>OLG</t>
  </si>
  <si>
    <t>PUC</t>
  </si>
  <si>
    <t>JBS</t>
  </si>
  <si>
    <t>LEX</t>
  </si>
  <si>
    <t>ALP</t>
  </si>
  <si>
    <t>ANN</t>
  </si>
  <si>
    <t>SBS</t>
  </si>
  <si>
    <t>GAB</t>
  </si>
  <si>
    <t>SMS</t>
  </si>
  <si>
    <t>PHL</t>
  </si>
  <si>
    <t>SRT</t>
  </si>
  <si>
    <t>SYL</t>
  </si>
  <si>
    <t>TER</t>
  </si>
  <si>
    <t>400mm</t>
  </si>
  <si>
    <t>4x100 RELAY</t>
  </si>
  <si>
    <t>4x100</t>
  </si>
  <si>
    <t>800mm</t>
  </si>
  <si>
    <t>200mm</t>
  </si>
  <si>
    <t>3200MM</t>
  </si>
  <si>
    <t>3200mm</t>
  </si>
  <si>
    <t>4x400</t>
  </si>
  <si>
    <t>Example</t>
  </si>
  <si>
    <t>10-1</t>
  </si>
  <si>
    <t>10-1.5</t>
  </si>
  <si>
    <t>10-1.25</t>
  </si>
  <si>
    <t>Best Jump</t>
  </si>
  <si>
    <t>TRIPLE JUMP</t>
  </si>
  <si>
    <t>Jump #1</t>
  </si>
  <si>
    <t>Jump #2</t>
  </si>
  <si>
    <t>Jump #3</t>
  </si>
  <si>
    <t>Jumper #</t>
  </si>
  <si>
    <t>Feet</t>
  </si>
  <si>
    <t>Inches</t>
  </si>
  <si>
    <t>Shot Put</t>
  </si>
  <si>
    <t>Best Throw</t>
  </si>
  <si>
    <t>SHOT PUT</t>
  </si>
  <si>
    <t>Throw #1</t>
  </si>
  <si>
    <t>Throw #2</t>
  </si>
  <si>
    <t>Throw #3</t>
  </si>
  <si>
    <t>Runner #</t>
  </si>
  <si>
    <t>Discus</t>
  </si>
  <si>
    <t>DISCUS</t>
  </si>
  <si>
    <t>Turbo Jav   Ex.</t>
  </si>
  <si>
    <t>50-6</t>
  </si>
  <si>
    <t>75-3</t>
  </si>
  <si>
    <t>65-11</t>
  </si>
  <si>
    <t>Javelin</t>
  </si>
  <si>
    <t>Thrower#</t>
  </si>
  <si>
    <t>LONG JUMP BOYS</t>
  </si>
  <si>
    <t>JV 100 G</t>
  </si>
  <si>
    <t>Every total should be 39 (unless less than 8 runners)</t>
  </si>
  <si>
    <t>JV 200 G</t>
  </si>
  <si>
    <t>JV 400 G</t>
  </si>
  <si>
    <t>JV 800 G</t>
  </si>
  <si>
    <t>JV 1600 G</t>
  </si>
  <si>
    <t>JV 3200 G</t>
  </si>
  <si>
    <t>JV 4x800G</t>
  </si>
  <si>
    <t>JV 4x100 G</t>
  </si>
  <si>
    <t>JV 4x400 G</t>
  </si>
  <si>
    <t>JV Shot Put G</t>
  </si>
  <si>
    <t>JV Javelin G</t>
  </si>
  <si>
    <t>JV Long Jump G</t>
  </si>
  <si>
    <t>TOTAL JV GIRLS</t>
  </si>
  <si>
    <t>JV 100 B</t>
  </si>
  <si>
    <t>JV 200 B</t>
  </si>
  <si>
    <t>JV 400 B</t>
  </si>
  <si>
    <t>JV 800 B</t>
  </si>
  <si>
    <t>JV 1600 B</t>
  </si>
  <si>
    <t>JV 3200 B</t>
  </si>
  <si>
    <t>JV 4x800B</t>
  </si>
  <si>
    <t>JV 4x100 B</t>
  </si>
  <si>
    <t>JV 4x400 B</t>
  </si>
  <si>
    <t>JV Shot Put B</t>
  </si>
  <si>
    <t>JV Javelin B</t>
  </si>
  <si>
    <t>JV Long Jump B</t>
  </si>
  <si>
    <t>TOTAL JV BOYS</t>
  </si>
  <si>
    <t>V 100H G</t>
  </si>
  <si>
    <t>VARSITY 100 G</t>
  </si>
  <si>
    <t>VARSITY 200 G</t>
  </si>
  <si>
    <t>VARSITY 400 G</t>
  </si>
  <si>
    <t>VARSITY 800 G</t>
  </si>
  <si>
    <t>VARSITY 1600 G</t>
  </si>
  <si>
    <t>VARSITY 3200 G</t>
  </si>
  <si>
    <t>VARSITY 4x800 G</t>
  </si>
  <si>
    <t>VARSITY 4x100 G</t>
  </si>
  <si>
    <t>VARSITY 4x400 G</t>
  </si>
  <si>
    <t>VARSITY TJ G</t>
  </si>
  <si>
    <t>VARSITY Shot Put G</t>
  </si>
  <si>
    <t>VARSITY Discus G</t>
  </si>
  <si>
    <t>VARSITY Javelin G</t>
  </si>
  <si>
    <t>VARSITY Long Jump G</t>
  </si>
  <si>
    <t>TOTAL VARSITY GIRLS</t>
  </si>
  <si>
    <t>V 100H B</t>
  </si>
  <si>
    <t>VARSITY 100 B</t>
  </si>
  <si>
    <t>VARSITY 200 B</t>
  </si>
  <si>
    <t>VARSITY 400 B</t>
  </si>
  <si>
    <t>VARSITY 800 B</t>
  </si>
  <si>
    <t>VARSITY 1600 B</t>
  </si>
  <si>
    <t>VARSITY 3200 B</t>
  </si>
  <si>
    <t>VARSITY 4x100 B</t>
  </si>
  <si>
    <t>VARSITY 4x400 B</t>
  </si>
  <si>
    <t>VARSITY TJ B</t>
  </si>
  <si>
    <t>VARSITY Shot Put B</t>
  </si>
  <si>
    <t>VARSITY Discus B</t>
  </si>
  <si>
    <t>VARSITY Javelin B</t>
  </si>
  <si>
    <t>VARSITY Long Jump B</t>
  </si>
  <si>
    <t>TOTAL VARSITY BOYS</t>
  </si>
  <si>
    <t>5.58.32</t>
  </si>
  <si>
    <t>5.58.70</t>
  </si>
  <si>
    <t>6.01.35</t>
  </si>
  <si>
    <t>6.09.28</t>
  </si>
  <si>
    <t>6.12.28</t>
  </si>
  <si>
    <t>6.22.31</t>
  </si>
  <si>
    <t>6.28.90</t>
  </si>
  <si>
    <t>6.47.91</t>
  </si>
  <si>
    <t>7.05.57</t>
  </si>
  <si>
    <t>7.08.99</t>
  </si>
  <si>
    <t>7.12.59</t>
  </si>
  <si>
    <t>7.17.15</t>
  </si>
  <si>
    <t>7.40.11</t>
  </si>
  <si>
    <t>7.53.07</t>
  </si>
  <si>
    <t>5.38.07</t>
  </si>
  <si>
    <t>5.48.98</t>
  </si>
  <si>
    <t>5.57.79</t>
  </si>
  <si>
    <t>6.01.38</t>
  </si>
  <si>
    <t>6.01.67</t>
  </si>
  <si>
    <t>6.11.71</t>
  </si>
  <si>
    <t>6.21.44</t>
  </si>
  <si>
    <t>6.25.13</t>
  </si>
  <si>
    <t>6.39.75</t>
  </si>
  <si>
    <t>6.40.11</t>
  </si>
  <si>
    <t>6.40.66</t>
  </si>
  <si>
    <t>7.05.38</t>
  </si>
  <si>
    <t>7.15.18</t>
  </si>
  <si>
    <t>7.16.03</t>
  </si>
  <si>
    <t>7.17.35</t>
  </si>
  <si>
    <t>7.56.48</t>
  </si>
  <si>
    <t>8.14.85</t>
  </si>
  <si>
    <t>1.20.36</t>
  </si>
  <si>
    <t>1.23.70</t>
  </si>
  <si>
    <t>1.27.77</t>
  </si>
  <si>
    <t>1.28.73</t>
  </si>
  <si>
    <t>1.29.28</t>
  </si>
  <si>
    <t>1.45.67</t>
  </si>
  <si>
    <t>1.13.98</t>
  </si>
  <si>
    <t>1.24.24</t>
  </si>
  <si>
    <t>1.27.20</t>
  </si>
  <si>
    <t>1.28.56</t>
  </si>
  <si>
    <t>1.34.13</t>
  </si>
  <si>
    <t>1.43.04</t>
  </si>
  <si>
    <t>1.48.72</t>
  </si>
  <si>
    <t>1.14.43</t>
  </si>
  <si>
    <t>1.19.90</t>
  </si>
  <si>
    <t>1.22.06</t>
  </si>
  <si>
    <t>1.22.84</t>
  </si>
  <si>
    <t>1.31.28</t>
  </si>
  <si>
    <t>1.33.73</t>
  </si>
  <si>
    <t>1.43.41</t>
  </si>
  <si>
    <t>1.44.91</t>
  </si>
  <si>
    <t>1.12.07</t>
  </si>
  <si>
    <t>1.13.50</t>
  </si>
  <si>
    <t>1.16.01</t>
  </si>
  <si>
    <t>1.21.85</t>
  </si>
  <si>
    <t>1.32.88</t>
  </si>
  <si>
    <t>1.29.47</t>
  </si>
  <si>
    <t>1.33.52</t>
  </si>
  <si>
    <t>1.05.14</t>
  </si>
  <si>
    <t>1.06.00</t>
  </si>
  <si>
    <t>1.15.03</t>
  </si>
  <si>
    <t>1.16.00</t>
  </si>
  <si>
    <t>1.17.03</t>
  </si>
  <si>
    <t>1.17.43</t>
  </si>
  <si>
    <t>1.23.73</t>
  </si>
  <si>
    <t>1.33.11</t>
  </si>
  <si>
    <t>1.11.03</t>
  </si>
  <si>
    <t>1.13.80</t>
  </si>
  <si>
    <t>1.19.22</t>
  </si>
  <si>
    <t>1.22.81</t>
  </si>
  <si>
    <t>1.24.60</t>
  </si>
  <si>
    <t>1.28.80</t>
  </si>
  <si>
    <t>1.18.68</t>
  </si>
  <si>
    <t>1.18.94</t>
  </si>
  <si>
    <t>1.19.15</t>
  </si>
  <si>
    <t>1.21.12</t>
  </si>
  <si>
    <t>6.21.12</t>
  </si>
  <si>
    <t>1.23.42</t>
  </si>
  <si>
    <t>1.23.84</t>
  </si>
  <si>
    <t>1.07.16</t>
  </si>
  <si>
    <t>1.07.51</t>
  </si>
  <si>
    <t>1.10.37</t>
  </si>
  <si>
    <t>1.11.30</t>
  </si>
  <si>
    <t>1.22.30</t>
  </si>
  <si>
    <t>1.27.02</t>
  </si>
  <si>
    <t>1.05.08</t>
  </si>
  <si>
    <t>1.06.39</t>
  </si>
  <si>
    <t>1.12.84</t>
  </si>
  <si>
    <t>1.15.70</t>
  </si>
  <si>
    <t>1.21.59</t>
  </si>
  <si>
    <t>1.16.33</t>
  </si>
  <si>
    <t>1.25.29</t>
  </si>
  <si>
    <t>1.13.00</t>
  </si>
  <si>
    <t>1.18.89</t>
  </si>
  <si>
    <t>1.19.34</t>
  </si>
  <si>
    <t>1.21.68</t>
  </si>
  <si>
    <t>1.27.00</t>
  </si>
  <si>
    <t>1.02.89</t>
  </si>
  <si>
    <t>1.14.05</t>
  </si>
  <si>
    <t>1.12.15</t>
  </si>
  <si>
    <t>1.14.61</t>
  </si>
  <si>
    <t>1.20.38</t>
  </si>
  <si>
    <t>* NO TIME RECORDED</t>
  </si>
  <si>
    <t>1.02.09</t>
  </si>
  <si>
    <t>1.02.27</t>
  </si>
  <si>
    <t>1.04.95</t>
  </si>
  <si>
    <t>1.10.96</t>
  </si>
  <si>
    <t>1.15.54</t>
  </si>
  <si>
    <t>1.17.50</t>
  </si>
  <si>
    <t>1.03.24</t>
  </si>
  <si>
    <t>1.10.64</t>
  </si>
  <si>
    <t>1.16.83</t>
  </si>
  <si>
    <t>0.59.80</t>
  </si>
  <si>
    <t>1.00.42</t>
  </si>
  <si>
    <t>1.01.52</t>
  </si>
  <si>
    <t>1.02.98</t>
  </si>
  <si>
    <t>1.10.70</t>
  </si>
  <si>
    <t>1.08.66</t>
  </si>
  <si>
    <t>0.55.80</t>
  </si>
  <si>
    <t>0.57.51</t>
  </si>
  <si>
    <t>0.59.52</t>
  </si>
  <si>
    <t>1.00.58</t>
  </si>
  <si>
    <t>1.02.43</t>
  </si>
  <si>
    <t>1.03.08</t>
  </si>
  <si>
    <t>1.03.05</t>
  </si>
  <si>
    <t>1.06.94</t>
  </si>
  <si>
    <t>1.07.85</t>
  </si>
  <si>
    <t>1.13.77</t>
  </si>
  <si>
    <t>1.15.35</t>
  </si>
  <si>
    <t>1.01.55</t>
  </si>
  <si>
    <t>1.04.09</t>
  </si>
  <si>
    <t>1.06.72</t>
  </si>
  <si>
    <t>1.07.83</t>
  </si>
  <si>
    <t>1.11.96</t>
  </si>
  <si>
    <t>1.14.00</t>
  </si>
  <si>
    <t>X</t>
  </si>
  <si>
    <t>x</t>
  </si>
  <si>
    <t>2.44.59</t>
  </si>
  <si>
    <t>2.52.74</t>
  </si>
  <si>
    <t>2.56.24</t>
  </si>
  <si>
    <t>2.56.64</t>
  </si>
  <si>
    <t>3.04.19</t>
  </si>
  <si>
    <t>3.06.39</t>
  </si>
  <si>
    <t>3.10.10</t>
  </si>
  <si>
    <t>3.11.57</t>
  </si>
  <si>
    <t>3.12.04</t>
  </si>
  <si>
    <t>3.12.89</t>
  </si>
  <si>
    <t>3.14.61</t>
  </si>
  <si>
    <t>3.26.91</t>
  </si>
  <si>
    <t>3.29.71</t>
  </si>
  <si>
    <t>3.34.94</t>
  </si>
  <si>
    <t>3.38.60</t>
  </si>
  <si>
    <t>3.41.30</t>
  </si>
  <si>
    <t>3.48.66</t>
  </si>
  <si>
    <t>3.52.31</t>
  </si>
  <si>
    <t>3.54.67</t>
  </si>
  <si>
    <t>2.31.39</t>
  </si>
  <si>
    <t>2.32.51</t>
  </si>
  <si>
    <t>2.33.03</t>
  </si>
  <si>
    <t>2.46.30</t>
  </si>
  <si>
    <t>2.50.63</t>
  </si>
  <si>
    <t>2.52.97</t>
  </si>
  <si>
    <t>2.56.27</t>
  </si>
  <si>
    <t>2.57.93</t>
  </si>
  <si>
    <t>3.00.07</t>
  </si>
  <si>
    <t>3.01.09</t>
  </si>
  <si>
    <t>3.03.78</t>
  </si>
  <si>
    <t>3.09.93</t>
  </si>
  <si>
    <t>3.14.76</t>
  </si>
  <si>
    <t>3.15.05</t>
  </si>
  <si>
    <t>3.16.42</t>
  </si>
  <si>
    <t>3.16.92</t>
  </si>
  <si>
    <t>3.18.21</t>
  </si>
  <si>
    <t>3.19.64</t>
  </si>
  <si>
    <t>3.21.38</t>
  </si>
  <si>
    <t>3.22.30</t>
  </si>
  <si>
    <t>3.26.26</t>
  </si>
  <si>
    <t>3.29.39</t>
  </si>
  <si>
    <t>12.32.04</t>
  </si>
  <si>
    <t>12.33.36</t>
  </si>
  <si>
    <t>12.35.97</t>
  </si>
  <si>
    <t>12.43.09</t>
  </si>
  <si>
    <t>12.56.23</t>
  </si>
  <si>
    <t>12.56.77</t>
  </si>
  <si>
    <t>13.03.02</t>
  </si>
  <si>
    <t>13.54.85</t>
  </si>
  <si>
    <t>14.24.50</t>
  </si>
  <si>
    <t>14.40.04</t>
  </si>
  <si>
    <t>14.53.30</t>
  </si>
  <si>
    <t>14.59.17</t>
  </si>
  <si>
    <t>15.17.17</t>
  </si>
  <si>
    <t>15.21.86</t>
  </si>
  <si>
    <t>15.32.82</t>
  </si>
  <si>
    <t>15.34.04</t>
  </si>
  <si>
    <t>15.35.96</t>
  </si>
  <si>
    <t>15.40.55</t>
  </si>
  <si>
    <t>16.53.79</t>
  </si>
  <si>
    <t>17.28.46</t>
  </si>
  <si>
    <t>17.28.82</t>
  </si>
  <si>
    <t>10.59.13</t>
  </si>
  <si>
    <t>11.42.24</t>
  </si>
  <si>
    <t>11.14.20</t>
  </si>
  <si>
    <t>11.59.95</t>
  </si>
  <si>
    <t>12.06.66</t>
  </si>
  <si>
    <t>12.07.37</t>
  </si>
  <si>
    <t>12.58.13</t>
  </si>
  <si>
    <t>13.42.33</t>
  </si>
  <si>
    <t>5.31.51</t>
  </si>
  <si>
    <t>5.43.54</t>
  </si>
  <si>
    <t>5.47.97</t>
  </si>
  <si>
    <t>5.55.31</t>
  </si>
  <si>
    <t>5.56.20</t>
  </si>
  <si>
    <t>6.09.03</t>
  </si>
  <si>
    <t>6.11.86</t>
  </si>
  <si>
    <t>6.16.55</t>
  </si>
  <si>
    <t>4.54.04</t>
  </si>
  <si>
    <t>5.04.96</t>
  </si>
  <si>
    <t>5.08.94</t>
  </si>
  <si>
    <t>5.16.83</t>
  </si>
  <si>
    <t>5.28.55</t>
  </si>
  <si>
    <t>5.32.35</t>
  </si>
  <si>
    <t>5.38.10</t>
  </si>
  <si>
    <t>6.10.88</t>
  </si>
  <si>
    <t>NO number if someone missing</t>
  </si>
  <si>
    <t>IF SOMEONE MISSING</t>
  </si>
  <si>
    <t>number correct?</t>
  </si>
  <si>
    <t>Timing Error:  Likely between 19:00-20:00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</si>
</sst>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[$-F400]h:mm:ss\ AM/PM"/>
  </numFmts>
  <fonts count="39">
    <font>
      <sz val="11"/>
      <color theme="1"/>
      <name val="Calibri"/>
      <scheme val="minor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sz val="12"/>
      <color theme="1"/>
      <name val="Calibri"/>
    </font>
    <font>
      <sz val="10"/>
      <color theme="1"/>
      <name val="Arial"/>
    </font>
    <font>
      <b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sz val="12"/>
      <color rgb="FF000000"/>
      <name val="Calibri"/>
    </font>
    <font>
      <sz val="11"/>
      <color theme="1"/>
      <name val="Calibri"/>
    </font>
    <font>
      <b/>
      <sz val="10"/>
      <color theme="1"/>
      <name val="Arial"/>
    </font>
    <font>
      <b/>
      <sz val="11"/>
      <color theme="1"/>
      <name val="Arial"/>
    </font>
    <font>
      <b/>
      <sz val="11"/>
      <color theme="1"/>
      <name val="Calibri"/>
    </font>
    <font>
      <b/>
      <sz val="14"/>
      <color theme="1"/>
      <name val="Calibri"/>
    </font>
    <font>
      <b/>
      <u/>
      <sz val="8"/>
      <color theme="1"/>
      <name val="Calibri"/>
    </font>
    <font>
      <sz val="8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sz val="16"/>
      <color rgb="FF000000"/>
      <name val="Calibri"/>
    </font>
    <font>
      <b/>
      <u/>
      <sz val="11"/>
      <color theme="1"/>
      <name val="Calibri"/>
    </font>
    <font>
      <b/>
      <sz val="16"/>
      <color theme="1"/>
      <name val="Calibri"/>
    </font>
    <font>
      <b/>
      <sz val="10"/>
      <color theme="1"/>
      <name val="Calibri"/>
    </font>
    <font>
      <b/>
      <u/>
      <sz val="11"/>
      <color theme="1"/>
      <name val="Calibri"/>
    </font>
    <font>
      <sz val="11"/>
      <name val="Calibri"/>
    </font>
    <font>
      <b/>
      <u/>
      <sz val="11"/>
      <color theme="1"/>
      <name val="Calibri"/>
    </font>
    <font>
      <sz val="11"/>
      <color rgb="FF000000"/>
      <name val="Calibri"/>
    </font>
    <font>
      <sz val="10"/>
      <color theme="1"/>
      <name val="Calibri"/>
    </font>
    <font>
      <sz val="11"/>
      <color theme="1"/>
      <name val="Arial"/>
    </font>
    <font>
      <b/>
      <u/>
      <sz val="11"/>
      <color theme="1"/>
      <name val="Calibri"/>
    </font>
    <font>
      <b/>
      <u/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6"/>
      <color theme="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99594"/>
        <bgColor rgb="FFD99594"/>
      </patternFill>
    </fill>
    <fill>
      <patternFill patternType="solid">
        <fgColor rgb="FFDAEEF3"/>
        <bgColor rgb="FFDAEEF3"/>
      </patternFill>
    </fill>
    <fill>
      <patternFill patternType="solid">
        <fgColor rgb="FFD6E3BC"/>
        <bgColor rgb="FFD6E3BC"/>
      </patternFill>
    </fill>
    <fill>
      <patternFill patternType="solid">
        <fgColor rgb="FFFDE9D9"/>
        <bgColor rgb="FFFDE9D9"/>
      </patternFill>
    </fill>
    <fill>
      <patternFill patternType="solid">
        <fgColor rgb="FFCCC0D9"/>
        <bgColor rgb="FFCCC0D9"/>
      </patternFill>
    </fill>
    <fill>
      <patternFill patternType="solid">
        <fgColor rgb="FFFBBC04"/>
        <bgColor rgb="FFFBBC04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EAF1DD"/>
        <bgColor rgb="FFEAF1DD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D6E3BC"/>
      </patternFill>
    </fill>
    <fill>
      <patternFill patternType="solid">
        <fgColor rgb="FFFFFF00"/>
        <bgColor rgb="FFD8D8D8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99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4" fillId="2" borderId="2" xfId="0" applyFont="1" applyFill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0" xfId="0" applyFont="1"/>
    <xf numFmtId="0" fontId="4" fillId="3" borderId="1" xfId="0" applyFont="1" applyFill="1" applyBorder="1"/>
    <xf numFmtId="0" fontId="4" fillId="0" borderId="3" xfId="0" applyFont="1" applyBorder="1" applyAlignment="1">
      <alignment horizontal="center"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6" fillId="4" borderId="2" xfId="0" applyFont="1" applyFill="1" applyBorder="1"/>
    <xf numFmtId="0" fontId="4" fillId="4" borderId="2" xfId="0" applyFont="1" applyFill="1" applyBorder="1"/>
    <xf numFmtId="0" fontId="6" fillId="4" borderId="2" xfId="0" applyFont="1" applyFill="1" applyBorder="1" applyAlignment="1">
      <alignment horizontal="center"/>
    </xf>
    <xf numFmtId="0" fontId="6" fillId="5" borderId="2" xfId="0" applyFont="1" applyFill="1" applyBorder="1"/>
    <xf numFmtId="0" fontId="4" fillId="5" borderId="2" xfId="0" applyFont="1" applyFill="1" applyBorder="1"/>
    <xf numFmtId="0" fontId="6" fillId="5" borderId="2" xfId="0" applyFont="1" applyFill="1" applyBorder="1" applyAlignment="1">
      <alignment horizontal="center"/>
    </xf>
    <xf numFmtId="0" fontId="4" fillId="6" borderId="2" xfId="0" applyFont="1" applyFill="1" applyBorder="1"/>
    <xf numFmtId="0" fontId="7" fillId="7" borderId="2" xfId="0" applyFont="1" applyFill="1" applyBorder="1"/>
    <xf numFmtId="0" fontId="4" fillId="7" borderId="2" xfId="0" applyFont="1" applyFill="1" applyBorder="1"/>
    <xf numFmtId="0" fontId="8" fillId="7" borderId="2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/>
    </xf>
    <xf numFmtId="0" fontId="6" fillId="7" borderId="2" xfId="0" applyFont="1" applyFill="1" applyBorder="1"/>
    <xf numFmtId="0" fontId="6" fillId="7" borderId="6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8" borderId="2" xfId="0" applyFont="1" applyFill="1" applyBorder="1"/>
    <xf numFmtId="0" fontId="4" fillId="8" borderId="2" xfId="0" applyFont="1" applyFill="1" applyBorder="1"/>
    <xf numFmtId="0" fontId="6" fillId="8" borderId="2" xfId="0" applyFont="1" applyFill="1" applyBorder="1" applyAlignment="1">
      <alignment horizontal="center"/>
    </xf>
    <xf numFmtId="0" fontId="6" fillId="8" borderId="5" xfId="0" applyFont="1" applyFill="1" applyBorder="1" applyAlignment="1">
      <alignment horizontal="center"/>
    </xf>
    <xf numFmtId="0" fontId="6" fillId="8" borderId="6" xfId="0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/>
    </xf>
    <xf numFmtId="0" fontId="10" fillId="8" borderId="2" xfId="0" applyFont="1" applyFill="1" applyBorder="1"/>
    <xf numFmtId="0" fontId="11" fillId="8" borderId="2" xfId="0" applyFont="1" applyFill="1" applyBorder="1" applyAlignment="1">
      <alignment horizontal="center"/>
    </xf>
    <xf numFmtId="0" fontId="12" fillId="8" borderId="7" xfId="0" applyFont="1" applyFill="1" applyBorder="1" applyAlignment="1">
      <alignment horizontal="center"/>
    </xf>
    <xf numFmtId="0" fontId="13" fillId="0" borderId="0" xfId="0" applyFont="1"/>
    <xf numFmtId="164" fontId="4" fillId="2" borderId="2" xfId="0" applyNumberFormat="1" applyFont="1" applyFill="1" applyBorder="1"/>
    <xf numFmtId="0" fontId="4" fillId="0" borderId="2" xfId="0" applyFont="1" applyBorder="1" applyAlignment="1">
      <alignment vertical="top"/>
    </xf>
    <xf numFmtId="0" fontId="5" fillId="9" borderId="3" xfId="0" applyFont="1" applyFill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6" fillId="10" borderId="1" xfId="0" applyFont="1" applyFill="1" applyBorder="1"/>
    <xf numFmtId="0" fontId="17" fillId="10" borderId="1" xfId="0" applyFont="1" applyFill="1" applyBorder="1"/>
    <xf numFmtId="0" fontId="17" fillId="10" borderId="1" xfId="0" applyFont="1" applyFill="1" applyBorder="1" applyAlignment="1">
      <alignment horizontal="center"/>
    </xf>
    <xf numFmtId="0" fontId="17" fillId="10" borderId="1" xfId="0" applyFont="1" applyFill="1" applyBorder="1" applyAlignment="1">
      <alignment horizontal="right"/>
    </xf>
    <xf numFmtId="0" fontId="14" fillId="10" borderId="1" xfId="0" applyFont="1" applyFill="1" applyBorder="1"/>
    <xf numFmtId="0" fontId="18" fillId="10" borderId="1" xfId="0" applyFont="1" applyFill="1" applyBorder="1"/>
    <xf numFmtId="0" fontId="18" fillId="10" borderId="1" xfId="0" applyFont="1" applyFill="1" applyBorder="1" applyAlignment="1">
      <alignment horizontal="center"/>
    </xf>
    <xf numFmtId="0" fontId="18" fillId="10" borderId="1" xfId="0" applyFont="1" applyFill="1" applyBorder="1" applyAlignment="1">
      <alignment horizontal="right"/>
    </xf>
    <xf numFmtId="0" fontId="19" fillId="0" borderId="0" xfId="0" applyFont="1" applyAlignment="1">
      <alignment horizontal="center"/>
    </xf>
    <xf numFmtId="0" fontId="18" fillId="0" borderId="0" xfId="0" applyFont="1"/>
    <xf numFmtId="0" fontId="14" fillId="11" borderId="1" xfId="0" applyFont="1" applyFill="1" applyBorder="1"/>
    <xf numFmtId="0" fontId="16" fillId="11" borderId="1" xfId="0" applyFont="1" applyFill="1" applyBorder="1"/>
    <xf numFmtId="0" fontId="14" fillId="11" borderId="2" xfId="0" applyFont="1" applyFill="1" applyBorder="1" applyAlignment="1">
      <alignment horizontal="center"/>
    </xf>
    <xf numFmtId="0" fontId="14" fillId="11" borderId="2" xfId="0" applyFont="1" applyFill="1" applyBorder="1"/>
    <xf numFmtId="0" fontId="14" fillId="11" borderId="2" xfId="0" applyFont="1" applyFill="1" applyBorder="1" applyAlignment="1"/>
    <xf numFmtId="0" fontId="14" fillId="11" borderId="8" xfId="0" applyFont="1" applyFill="1" applyBorder="1" applyAlignment="1">
      <alignment horizontal="right"/>
    </xf>
    <xf numFmtId="0" fontId="14" fillId="11" borderId="2" xfId="0" applyFont="1" applyFill="1" applyBorder="1" applyAlignment="1">
      <alignment horizontal="right"/>
    </xf>
    <xf numFmtId="0" fontId="20" fillId="11" borderId="2" xfId="0" applyFont="1" applyFill="1" applyBorder="1" applyAlignment="1">
      <alignment horizontal="center"/>
    </xf>
    <xf numFmtId="0" fontId="14" fillId="0" borderId="0" xfId="0" applyFont="1"/>
    <xf numFmtId="0" fontId="14" fillId="0" borderId="2" xfId="0" applyFont="1" applyBorder="1" applyAlignment="1">
      <alignment horizontal="center"/>
    </xf>
    <xf numFmtId="0" fontId="14" fillId="0" borderId="2" xfId="0" applyFont="1" applyBorder="1"/>
    <xf numFmtId="0" fontId="14" fillId="0" borderId="9" xfId="0" applyFont="1" applyBorder="1" applyAlignment="1">
      <alignment horizontal="right"/>
    </xf>
    <xf numFmtId="0" fontId="14" fillId="0" borderId="2" xfId="0" applyFont="1" applyBorder="1" applyAlignment="1">
      <alignment horizontal="right"/>
    </xf>
    <xf numFmtId="0" fontId="20" fillId="0" borderId="2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21" fillId="0" borderId="0" xfId="0" applyFont="1"/>
    <xf numFmtId="0" fontId="22" fillId="0" borderId="0" xfId="0" applyFont="1" applyAlignment="1">
      <alignment horizontal="left"/>
    </xf>
    <xf numFmtId="0" fontId="18" fillId="10" borderId="2" xfId="0" applyFont="1" applyFill="1" applyBorder="1" applyAlignment="1">
      <alignment horizontal="left"/>
    </xf>
    <xf numFmtId="0" fontId="18" fillId="10" borderId="2" xfId="0" applyFont="1" applyFill="1" applyBorder="1" applyAlignment="1">
      <alignment horizontal="right"/>
    </xf>
    <xf numFmtId="43" fontId="18" fillId="10" borderId="2" xfId="0" applyNumberFormat="1" applyFont="1" applyFill="1" applyBorder="1" applyAlignment="1">
      <alignment horizontal="left"/>
    </xf>
    <xf numFmtId="0" fontId="18" fillId="11" borderId="2" xfId="0" applyFont="1" applyFill="1" applyBorder="1" applyAlignment="1">
      <alignment horizontal="left"/>
    </xf>
    <xf numFmtId="0" fontId="14" fillId="11" borderId="2" xfId="0" applyFont="1" applyFill="1" applyBorder="1" applyAlignment="1">
      <alignment horizontal="left"/>
    </xf>
    <xf numFmtId="0" fontId="14" fillId="11" borderId="2" xfId="0" applyFont="1" applyFill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8" fillId="0" borderId="0" xfId="0" applyFont="1" applyAlignment="1">
      <alignment horizontal="left"/>
    </xf>
    <xf numFmtId="43" fontId="14" fillId="0" borderId="0" xfId="0" applyNumberFormat="1" applyFont="1"/>
    <xf numFmtId="0" fontId="14" fillId="0" borderId="0" xfId="0" applyFont="1" applyAlignment="1">
      <alignment horizontal="left"/>
    </xf>
    <xf numFmtId="43" fontId="14" fillId="0" borderId="0" xfId="0" applyNumberFormat="1" applyFont="1" applyAlignment="1">
      <alignment horizontal="right"/>
    </xf>
    <xf numFmtId="0" fontId="23" fillId="0" borderId="2" xfId="0" applyFont="1" applyBorder="1" applyAlignment="1">
      <alignment horizontal="left"/>
    </xf>
    <xf numFmtId="0" fontId="23" fillId="0" borderId="2" xfId="0" applyFont="1" applyBorder="1" applyAlignment="1">
      <alignment horizontal="right"/>
    </xf>
    <xf numFmtId="0" fontId="23" fillId="0" borderId="0" xfId="0" applyFont="1"/>
    <xf numFmtId="0" fontId="23" fillId="11" borderId="2" xfId="0" applyFont="1" applyFill="1" applyBorder="1" applyAlignment="1">
      <alignment horizontal="left"/>
    </xf>
    <xf numFmtId="0" fontId="24" fillId="0" borderId="0" xfId="0" applyFont="1" applyAlignment="1">
      <alignment horizontal="right"/>
    </xf>
    <xf numFmtId="0" fontId="23" fillId="10" borderId="2" xfId="0" applyFont="1" applyFill="1" applyBorder="1" applyAlignment="1">
      <alignment horizontal="left"/>
    </xf>
    <xf numFmtId="0" fontId="23" fillId="0" borderId="0" xfId="0" applyFont="1" applyAlignment="1">
      <alignment horizontal="left"/>
    </xf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17" fillId="11" borderId="1" xfId="0" applyFont="1" applyFill="1" applyBorder="1"/>
    <xf numFmtId="0" fontId="17" fillId="11" borderId="2" xfId="0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25" fillId="10" borderId="2" xfId="0" applyFont="1" applyFill="1" applyBorder="1" applyAlignment="1">
      <alignment horizontal="left"/>
    </xf>
    <xf numFmtId="0" fontId="25" fillId="0" borderId="0" xfId="0" applyFont="1"/>
    <xf numFmtId="0" fontId="25" fillId="0" borderId="2" xfId="0" applyFont="1" applyBorder="1" applyAlignment="1">
      <alignment horizontal="left"/>
    </xf>
    <xf numFmtId="0" fontId="26" fillId="0" borderId="0" xfId="0" applyFont="1" applyAlignment="1">
      <alignment horizontal="left"/>
    </xf>
    <xf numFmtId="49" fontId="14" fillId="0" borderId="0" xfId="0" applyNumberFormat="1" applyFont="1" applyAlignment="1">
      <alignment horizontal="center"/>
    </xf>
    <xf numFmtId="49" fontId="17" fillId="0" borderId="10" xfId="0" applyNumberFormat="1" applyFont="1" applyBorder="1" applyAlignment="1">
      <alignment horizontal="center"/>
    </xf>
    <xf numFmtId="0" fontId="26" fillId="10" borderId="2" xfId="0" applyFont="1" applyFill="1" applyBorder="1" applyAlignment="1">
      <alignment horizontal="left"/>
    </xf>
    <xf numFmtId="0" fontId="17" fillId="10" borderId="2" xfId="0" applyFont="1" applyFill="1" applyBorder="1" applyAlignment="1">
      <alignment horizontal="center"/>
    </xf>
    <xf numFmtId="0" fontId="17" fillId="10" borderId="8" xfId="0" applyFont="1" applyFill="1" applyBorder="1" applyAlignment="1">
      <alignment horizontal="center"/>
    </xf>
    <xf numFmtId="0" fontId="29" fillId="6" borderId="2" xfId="0" applyFont="1" applyFill="1" applyBorder="1" applyAlignment="1">
      <alignment horizontal="center"/>
    </xf>
    <xf numFmtId="0" fontId="26" fillId="0" borderId="2" xfId="0" applyFont="1" applyBorder="1" applyAlignment="1">
      <alignment horizontal="left"/>
    </xf>
    <xf numFmtId="165" fontId="30" fillId="0" borderId="2" xfId="0" applyNumberFormat="1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12" borderId="2" xfId="0" applyFont="1" applyFill="1" applyBorder="1"/>
    <xf numFmtId="0" fontId="26" fillId="11" borderId="2" xfId="0" applyFont="1" applyFill="1" applyBorder="1" applyAlignment="1">
      <alignment horizontal="left"/>
    </xf>
    <xf numFmtId="165" fontId="30" fillId="11" borderId="2" xfId="0" applyNumberFormat="1" applyFont="1" applyFill="1" applyBorder="1" applyAlignment="1">
      <alignment horizontal="center"/>
    </xf>
    <xf numFmtId="0" fontId="30" fillId="11" borderId="2" xfId="0" applyFont="1" applyFill="1" applyBorder="1" applyAlignment="1">
      <alignment horizontal="center"/>
    </xf>
    <xf numFmtId="0" fontId="14" fillId="11" borderId="8" xfId="0" applyFont="1" applyFill="1" applyBorder="1" applyAlignment="1">
      <alignment horizontal="center"/>
    </xf>
    <xf numFmtId="0" fontId="31" fillId="0" borderId="0" xfId="0" applyFont="1" applyAlignment="1">
      <alignment horizontal="left"/>
    </xf>
    <xf numFmtId="0" fontId="14" fillId="10" borderId="2" xfId="0" applyFont="1" applyFill="1" applyBorder="1" applyAlignment="1">
      <alignment horizontal="left"/>
    </xf>
    <xf numFmtId="0" fontId="17" fillId="10" borderId="12" xfId="0" applyFont="1" applyFill="1" applyBorder="1"/>
    <xf numFmtId="0" fontId="17" fillId="10" borderId="13" xfId="0" applyFont="1" applyFill="1" applyBorder="1"/>
    <xf numFmtId="0" fontId="14" fillId="10" borderId="1" xfId="0" applyFont="1" applyFill="1" applyBorder="1" applyAlignment="1">
      <alignment horizontal="right"/>
    </xf>
    <xf numFmtId="0" fontId="17" fillId="10" borderId="2" xfId="0" applyFont="1" applyFill="1" applyBorder="1" applyAlignment="1">
      <alignment horizontal="left"/>
    </xf>
    <xf numFmtId="0" fontId="17" fillId="10" borderId="2" xfId="0" applyFont="1" applyFill="1" applyBorder="1" applyAlignment="1">
      <alignment horizontal="right"/>
    </xf>
    <xf numFmtId="0" fontId="17" fillId="6" borderId="2" xfId="0" applyFont="1" applyFill="1" applyBorder="1" applyAlignment="1">
      <alignment horizontal="left"/>
    </xf>
    <xf numFmtId="0" fontId="17" fillId="6" borderId="1" xfId="0" applyFont="1" applyFill="1" applyBorder="1" applyAlignment="1">
      <alignment horizontal="center"/>
    </xf>
    <xf numFmtId="0" fontId="32" fillId="10" borderId="2" xfId="0" applyFont="1" applyFill="1" applyBorder="1" applyAlignment="1">
      <alignment horizontal="left"/>
    </xf>
    <xf numFmtId="0" fontId="16" fillId="10" borderId="2" xfId="0" applyFont="1" applyFill="1" applyBorder="1" applyAlignment="1">
      <alignment horizontal="left"/>
    </xf>
    <xf numFmtId="0" fontId="14" fillId="6" borderId="2" xfId="0" applyFont="1" applyFill="1" applyBorder="1"/>
    <xf numFmtId="0" fontId="17" fillId="10" borderId="16" xfId="0" applyFont="1" applyFill="1" applyBorder="1" applyAlignment="1">
      <alignment horizontal="center"/>
    </xf>
    <xf numFmtId="0" fontId="33" fillId="10" borderId="1" xfId="0" applyFont="1" applyFill="1" applyBorder="1"/>
    <xf numFmtId="0" fontId="17" fillId="7" borderId="2" xfId="0" applyFont="1" applyFill="1" applyBorder="1" applyAlignment="1">
      <alignment horizontal="right"/>
    </xf>
    <xf numFmtId="0" fontId="17" fillId="0" borderId="2" xfId="0" applyFont="1" applyBorder="1" applyAlignment="1">
      <alignment horizontal="right"/>
    </xf>
    <xf numFmtId="0" fontId="17" fillId="0" borderId="9" xfId="0" applyFont="1" applyBorder="1" applyAlignment="1">
      <alignment horizontal="right"/>
    </xf>
    <xf numFmtId="0" fontId="17" fillId="6" borderId="2" xfId="0" applyFont="1" applyFill="1" applyBorder="1" applyAlignment="1">
      <alignment horizontal="center"/>
    </xf>
    <xf numFmtId="165" fontId="14" fillId="0" borderId="0" xfId="0" applyNumberFormat="1" applyFont="1" applyAlignment="1">
      <alignment horizontal="left"/>
    </xf>
    <xf numFmtId="0" fontId="34" fillId="0" borderId="0" xfId="0" applyFont="1" applyAlignment="1">
      <alignment horizontal="center"/>
    </xf>
    <xf numFmtId="0" fontId="17" fillId="10" borderId="18" xfId="0" applyFont="1" applyFill="1" applyBorder="1"/>
    <xf numFmtId="1" fontId="17" fillId="10" borderId="19" xfId="0" applyNumberFormat="1" applyFont="1" applyFill="1" applyBorder="1"/>
    <xf numFmtId="1" fontId="14" fillId="0" borderId="0" xfId="0" applyNumberFormat="1" applyFont="1"/>
    <xf numFmtId="0" fontId="35" fillId="0" borderId="0" xfId="0" applyFont="1"/>
    <xf numFmtId="0" fontId="17" fillId="10" borderId="19" xfId="0" applyFont="1" applyFill="1" applyBorder="1"/>
    <xf numFmtId="0" fontId="18" fillId="10" borderId="2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14" fillId="13" borderId="2" xfId="0" applyFont="1" applyFill="1" applyBorder="1"/>
    <xf numFmtId="0" fontId="23" fillId="10" borderId="2" xfId="0" applyFont="1" applyFill="1" applyBorder="1" applyAlignment="1">
      <alignment horizontal="center"/>
    </xf>
    <xf numFmtId="0" fontId="23" fillId="10" borderId="2" xfId="0" applyFont="1" applyFill="1" applyBorder="1" applyAlignment="1"/>
    <xf numFmtId="0" fontId="14" fillId="0" borderId="0" xfId="0" applyFont="1" applyAlignment="1"/>
    <xf numFmtId="0" fontId="22" fillId="0" borderId="0" xfId="0" applyFont="1" applyAlignment="1"/>
    <xf numFmtId="0" fontId="14" fillId="0" borderId="8" xfId="0" applyFont="1" applyBorder="1" applyAlignment="1">
      <alignment horizontal="right"/>
    </xf>
    <xf numFmtId="0" fontId="14" fillId="11" borderId="9" xfId="0" applyFont="1" applyFill="1" applyBorder="1" applyAlignment="1">
      <alignment horizontal="right"/>
    </xf>
    <xf numFmtId="0" fontId="14" fillId="0" borderId="1" xfId="0" applyFont="1" applyBorder="1"/>
    <xf numFmtId="0" fontId="14" fillId="11" borderId="0" xfId="0" applyFont="1" applyFill="1" applyBorder="1"/>
    <xf numFmtId="0" fontId="14" fillId="11" borderId="15" xfId="0" applyFont="1" applyFill="1" applyBorder="1"/>
    <xf numFmtId="0" fontId="17" fillId="11" borderId="15" xfId="0" applyFont="1" applyFill="1" applyBorder="1"/>
    <xf numFmtId="0" fontId="16" fillId="11" borderId="15" xfId="0" applyFont="1" applyFill="1" applyBorder="1"/>
    <xf numFmtId="0" fontId="14" fillId="11" borderId="9" xfId="0" applyFont="1" applyFill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14" borderId="2" xfId="0" applyFont="1" applyFill="1" applyBorder="1"/>
    <xf numFmtId="0" fontId="0" fillId="13" borderId="0" xfId="0" applyFont="1" applyFill="1" applyAlignment="1"/>
    <xf numFmtId="0" fontId="30" fillId="15" borderId="2" xfId="0" applyFont="1" applyFill="1" applyBorder="1" applyAlignment="1">
      <alignment horizontal="center"/>
    </xf>
    <xf numFmtId="0" fontId="14" fillId="15" borderId="2" xfId="0" applyFont="1" applyFill="1" applyBorder="1" applyAlignment="1">
      <alignment horizontal="center"/>
    </xf>
    <xf numFmtId="0" fontId="14" fillId="15" borderId="9" xfId="0" applyFont="1" applyFill="1" applyBorder="1" applyAlignment="1">
      <alignment horizontal="center"/>
    </xf>
    <xf numFmtId="0" fontId="14" fillId="15" borderId="2" xfId="0" applyFont="1" applyFill="1" applyBorder="1"/>
    <xf numFmtId="0" fontId="14" fillId="0" borderId="2" xfId="0" applyFont="1" applyFill="1" applyBorder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14" fillId="0" borderId="2" xfId="0" applyFont="1" applyFill="1" applyBorder="1"/>
    <xf numFmtId="0" fontId="38" fillId="0" borderId="2" xfId="0" applyFont="1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 applyFill="1" applyAlignment="1">
      <alignment horizontal="center"/>
    </xf>
    <xf numFmtId="0" fontId="14" fillId="0" borderId="2" xfId="0" applyFont="1" applyFill="1" applyBorder="1" applyAlignment="1">
      <alignment horizontal="right"/>
    </xf>
    <xf numFmtId="0" fontId="14" fillId="0" borderId="2" xfId="0" applyFont="1" applyFill="1" applyBorder="1" applyAlignment="1"/>
    <xf numFmtId="0" fontId="17" fillId="0" borderId="2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right"/>
    </xf>
    <xf numFmtId="0" fontId="14" fillId="0" borderId="0" xfId="0" applyFont="1" applyFill="1" applyBorder="1"/>
    <xf numFmtId="0" fontId="14" fillId="0" borderId="0" xfId="0" applyFont="1" applyFill="1"/>
    <xf numFmtId="0" fontId="14" fillId="0" borderId="8" xfId="0" applyFont="1" applyFill="1" applyBorder="1" applyAlignment="1">
      <alignment horizontal="right"/>
    </xf>
    <xf numFmtId="0" fontId="14" fillId="0" borderId="1" xfId="0" applyFont="1" applyFill="1" applyBorder="1"/>
    <xf numFmtId="0" fontId="14" fillId="0" borderId="15" xfId="0" applyFont="1" applyFill="1" applyBorder="1"/>
    <xf numFmtId="0" fontId="14" fillId="0" borderId="9" xfId="0" applyFont="1" applyFill="1" applyBorder="1" applyAlignment="1">
      <alignment horizontal="center"/>
    </xf>
    <xf numFmtId="0" fontId="30" fillId="0" borderId="2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0" fontId="37" fillId="0" borderId="2" xfId="0" applyFont="1" applyFill="1" applyBorder="1" applyAlignment="1">
      <alignment horizontal="center"/>
    </xf>
    <xf numFmtId="0" fontId="36" fillId="0" borderId="2" xfId="0" applyFont="1" applyFill="1" applyBorder="1" applyAlignment="1">
      <alignment horizontal="center"/>
    </xf>
    <xf numFmtId="0" fontId="36" fillId="0" borderId="2" xfId="0" applyFont="1" applyFill="1" applyBorder="1"/>
    <xf numFmtId="0" fontId="36" fillId="0" borderId="8" xfId="0" applyFont="1" applyFill="1" applyBorder="1" applyAlignment="1">
      <alignment horizontal="center"/>
    </xf>
    <xf numFmtId="0" fontId="36" fillId="0" borderId="9" xfId="0" applyFont="1" applyFill="1" applyBorder="1" applyAlignment="1">
      <alignment horizontal="center"/>
    </xf>
    <xf numFmtId="0" fontId="36" fillId="0" borderId="3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left"/>
    </xf>
    <xf numFmtId="0" fontId="27" fillId="0" borderId="11" xfId="0" applyFont="1" applyBorder="1" applyAlignment="1">
      <alignment horizontal="center"/>
    </xf>
    <xf numFmtId="0" fontId="28" fillId="0" borderId="11" xfId="0" applyFont="1" applyBorder="1"/>
    <xf numFmtId="0" fontId="17" fillId="6" borderId="14" xfId="0" applyFont="1" applyFill="1" applyBorder="1" applyAlignment="1">
      <alignment horizontal="center"/>
    </xf>
    <xf numFmtId="0" fontId="28" fillId="0" borderId="15" xfId="0" applyFont="1" applyBorder="1"/>
    <xf numFmtId="0" fontId="17" fillId="6" borderId="9" xfId="0" applyFont="1" applyFill="1" applyBorder="1" applyAlignment="1">
      <alignment horizontal="center"/>
    </xf>
    <xf numFmtId="0" fontId="28" fillId="0" borderId="1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453"/>
  <sheetViews>
    <sheetView tabSelected="1" workbookViewId="0"/>
  </sheetViews>
  <sheetFormatPr defaultColWidth="14.42578125" defaultRowHeight="15" customHeight="1"/>
  <cols>
    <col min="1" max="1" width="9.140625" customWidth="1"/>
    <col min="2" max="2" width="23" customWidth="1"/>
    <col min="3" max="3" width="8" customWidth="1"/>
    <col min="4" max="4" width="9.140625" customWidth="1"/>
    <col min="5" max="5" width="8.140625" customWidth="1"/>
    <col min="6" max="6" width="9.140625" customWidth="1"/>
    <col min="7" max="7" width="23.85546875" customWidth="1"/>
    <col min="8" max="8" width="23.7109375" customWidth="1"/>
    <col min="9" max="9" width="30.140625" customWidth="1"/>
    <col min="10" max="10" width="10.28515625" customWidth="1"/>
    <col min="11" max="11" width="10.28515625" hidden="1" customWidth="1"/>
    <col min="12" max="26" width="9.140625" customWidth="1"/>
  </cols>
  <sheetData>
    <row r="1" spans="1:26" ht="12.75" customHeigh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/>
      <c r="I1" s="5" t="s">
        <v>7</v>
      </c>
      <c r="J1" s="5" t="s">
        <v>8</v>
      </c>
      <c r="K1" s="6"/>
      <c r="L1" s="4"/>
      <c r="M1" s="7"/>
      <c r="N1" s="8">
        <v>1</v>
      </c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2.75" customHeight="1">
      <c r="A2" s="9">
        <v>1</v>
      </c>
      <c r="B2" s="10" t="s">
        <v>9</v>
      </c>
      <c r="C2" s="11">
        <v>1</v>
      </c>
      <c r="D2" s="11" t="s">
        <v>10</v>
      </c>
      <c r="E2" s="11" t="s">
        <v>11</v>
      </c>
      <c r="F2" s="11" t="s">
        <v>12</v>
      </c>
      <c r="G2" s="11" t="s">
        <v>13</v>
      </c>
      <c r="H2" s="6"/>
      <c r="I2" s="12" t="s">
        <v>14</v>
      </c>
      <c r="J2" s="12" t="s">
        <v>15</v>
      </c>
      <c r="K2" s="6"/>
      <c r="L2" s="4"/>
      <c r="M2" s="7"/>
      <c r="N2" s="8">
        <v>2</v>
      </c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5" customHeight="1">
      <c r="A3" s="9">
        <v>2</v>
      </c>
      <c r="B3" s="10" t="s">
        <v>16</v>
      </c>
      <c r="C3" s="13">
        <v>1</v>
      </c>
      <c r="D3" s="13" t="s">
        <v>10</v>
      </c>
      <c r="E3" s="13" t="s">
        <v>11</v>
      </c>
      <c r="F3" s="13" t="s">
        <v>12</v>
      </c>
      <c r="G3" s="13" t="s">
        <v>13</v>
      </c>
      <c r="H3" s="6"/>
      <c r="I3" s="12" t="s">
        <v>17</v>
      </c>
      <c r="J3" s="12" t="s">
        <v>18</v>
      </c>
      <c r="K3" s="6"/>
      <c r="L3" s="4"/>
      <c r="M3" s="7"/>
      <c r="N3" s="8">
        <v>3</v>
      </c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3.5" customHeight="1">
      <c r="A4" s="9">
        <v>3</v>
      </c>
      <c r="B4" s="10" t="s">
        <v>19</v>
      </c>
      <c r="C4" s="13">
        <v>1</v>
      </c>
      <c r="D4" s="13" t="s">
        <v>10</v>
      </c>
      <c r="E4" s="13" t="s">
        <v>11</v>
      </c>
      <c r="F4" s="13" t="s">
        <v>12</v>
      </c>
      <c r="G4" s="13" t="s">
        <v>13</v>
      </c>
      <c r="H4" s="6"/>
      <c r="I4" s="12" t="s">
        <v>20</v>
      </c>
      <c r="J4" s="12" t="s">
        <v>21</v>
      </c>
      <c r="K4" s="6"/>
      <c r="L4" s="4"/>
      <c r="M4" s="7"/>
      <c r="N4" s="8">
        <v>4</v>
      </c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3.5" customHeight="1">
      <c r="A5" s="9">
        <v>4</v>
      </c>
      <c r="B5" s="10" t="s">
        <v>22</v>
      </c>
      <c r="C5" s="13">
        <v>2</v>
      </c>
      <c r="D5" s="13" t="s">
        <v>10</v>
      </c>
      <c r="E5" s="13" t="s">
        <v>11</v>
      </c>
      <c r="F5" s="13" t="s">
        <v>12</v>
      </c>
      <c r="G5" s="13" t="s">
        <v>13</v>
      </c>
      <c r="H5" s="6"/>
      <c r="I5" s="12" t="s">
        <v>23</v>
      </c>
      <c r="J5" s="12" t="s">
        <v>24</v>
      </c>
      <c r="K5" s="6"/>
      <c r="L5" s="4"/>
      <c r="M5" s="7"/>
      <c r="N5" s="8">
        <v>5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3.5" customHeight="1">
      <c r="A6" s="9">
        <v>5</v>
      </c>
      <c r="B6" s="10" t="s">
        <v>25</v>
      </c>
      <c r="C6" s="13">
        <v>1</v>
      </c>
      <c r="D6" s="13" t="s">
        <v>10</v>
      </c>
      <c r="E6" s="13" t="s">
        <v>26</v>
      </c>
      <c r="F6" s="13" t="s">
        <v>12</v>
      </c>
      <c r="G6" s="13" t="s">
        <v>27</v>
      </c>
      <c r="H6" s="6"/>
      <c r="I6" s="12" t="s">
        <v>28</v>
      </c>
      <c r="J6" s="12" t="s">
        <v>29</v>
      </c>
      <c r="K6" s="6"/>
      <c r="L6" s="4"/>
      <c r="M6" s="7"/>
      <c r="N6" s="8">
        <v>6</v>
      </c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" customHeight="1">
      <c r="A7" s="9">
        <v>6</v>
      </c>
      <c r="B7" s="10" t="s">
        <v>30</v>
      </c>
      <c r="C7" s="13">
        <v>1</v>
      </c>
      <c r="D7" s="13" t="s">
        <v>10</v>
      </c>
      <c r="E7" s="13" t="s">
        <v>11</v>
      </c>
      <c r="F7" s="13" t="s">
        <v>12</v>
      </c>
      <c r="G7" s="13" t="s">
        <v>13</v>
      </c>
      <c r="H7" s="6"/>
      <c r="I7" s="12" t="s">
        <v>31</v>
      </c>
      <c r="J7" s="12" t="s">
        <v>32</v>
      </c>
      <c r="K7" s="4"/>
      <c r="L7" s="4"/>
      <c r="M7" s="8"/>
      <c r="N7" s="8">
        <v>7</v>
      </c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5" customHeight="1">
      <c r="A8" s="9">
        <v>7</v>
      </c>
      <c r="B8" s="10" t="s">
        <v>33</v>
      </c>
      <c r="C8" s="13">
        <v>1</v>
      </c>
      <c r="D8" s="13" t="s">
        <v>10</v>
      </c>
      <c r="E8" s="13" t="s">
        <v>26</v>
      </c>
      <c r="F8" s="13" t="s">
        <v>12</v>
      </c>
      <c r="G8" s="13" t="s">
        <v>27</v>
      </c>
      <c r="H8" s="6"/>
      <c r="I8" s="12" t="s">
        <v>34</v>
      </c>
      <c r="J8" s="12" t="s">
        <v>35</v>
      </c>
      <c r="K8" s="6"/>
      <c r="L8" s="4"/>
      <c r="M8" s="7"/>
      <c r="N8" s="8">
        <v>8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2.75" customHeight="1">
      <c r="A9" s="9">
        <v>8</v>
      </c>
      <c r="B9" s="10" t="s">
        <v>36</v>
      </c>
      <c r="C9" s="13">
        <v>1</v>
      </c>
      <c r="D9" s="13" t="s">
        <v>10</v>
      </c>
      <c r="E9" s="13" t="s">
        <v>26</v>
      </c>
      <c r="F9" s="13" t="s">
        <v>12</v>
      </c>
      <c r="G9" s="13" t="s">
        <v>27</v>
      </c>
      <c r="H9" s="6"/>
      <c r="I9" s="12" t="s">
        <v>37</v>
      </c>
      <c r="J9" s="12" t="s">
        <v>38</v>
      </c>
      <c r="K9" s="6"/>
      <c r="L9" s="4"/>
      <c r="M9" s="7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3.5" customHeight="1">
      <c r="A10" s="9">
        <v>9</v>
      </c>
      <c r="B10" s="10" t="s">
        <v>39</v>
      </c>
      <c r="C10" s="13">
        <v>2</v>
      </c>
      <c r="D10" s="13" t="s">
        <v>10</v>
      </c>
      <c r="E10" s="13" t="s">
        <v>26</v>
      </c>
      <c r="F10" s="13" t="s">
        <v>12</v>
      </c>
      <c r="G10" s="13" t="s">
        <v>27</v>
      </c>
      <c r="H10" s="6"/>
      <c r="I10" s="12" t="s">
        <v>40</v>
      </c>
      <c r="J10" s="12" t="s">
        <v>41</v>
      </c>
      <c r="K10" s="6"/>
      <c r="L10" s="4"/>
      <c r="M10" s="7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5" customHeight="1">
      <c r="A11" s="9">
        <v>10</v>
      </c>
      <c r="B11" s="10" t="s">
        <v>42</v>
      </c>
      <c r="C11" s="13">
        <v>2</v>
      </c>
      <c r="D11" s="13" t="s">
        <v>10</v>
      </c>
      <c r="E11" s="13" t="s">
        <v>26</v>
      </c>
      <c r="F11" s="13" t="s">
        <v>12</v>
      </c>
      <c r="G11" s="13" t="s">
        <v>27</v>
      </c>
      <c r="H11" s="6"/>
      <c r="I11" s="12" t="s">
        <v>43</v>
      </c>
      <c r="J11" s="12" t="s">
        <v>44</v>
      </c>
      <c r="K11" s="6"/>
      <c r="L11" s="4"/>
      <c r="M11" s="7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5" customHeight="1">
      <c r="A12" s="9">
        <v>11</v>
      </c>
      <c r="B12" s="10" t="s">
        <v>45</v>
      </c>
      <c r="C12" s="13">
        <v>1</v>
      </c>
      <c r="D12" s="13" t="s">
        <v>10</v>
      </c>
      <c r="E12" s="13" t="s">
        <v>11</v>
      </c>
      <c r="F12" s="13" t="s">
        <v>12</v>
      </c>
      <c r="G12" s="13" t="s">
        <v>13</v>
      </c>
      <c r="H12" s="6"/>
      <c r="I12" s="12" t="s">
        <v>46</v>
      </c>
      <c r="J12" s="12" t="s">
        <v>47</v>
      </c>
      <c r="K12" s="6"/>
      <c r="L12" s="4"/>
      <c r="M12" s="7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3.5" customHeight="1">
      <c r="A13" s="9">
        <v>12</v>
      </c>
      <c r="B13" s="10" t="s">
        <v>48</v>
      </c>
      <c r="C13" s="13">
        <v>1</v>
      </c>
      <c r="D13" s="13" t="s">
        <v>10</v>
      </c>
      <c r="E13" s="13" t="s">
        <v>11</v>
      </c>
      <c r="F13" s="13" t="s">
        <v>12</v>
      </c>
      <c r="G13" s="13" t="s">
        <v>13</v>
      </c>
      <c r="H13" s="6"/>
      <c r="I13" s="12" t="s">
        <v>49</v>
      </c>
      <c r="J13" s="12" t="s">
        <v>50</v>
      </c>
      <c r="K13" s="6"/>
      <c r="L13" s="4"/>
      <c r="M13" s="7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3.5" customHeight="1">
      <c r="A14" s="9">
        <v>13</v>
      </c>
      <c r="B14" s="10" t="s">
        <v>51</v>
      </c>
      <c r="C14" s="13">
        <v>1</v>
      </c>
      <c r="D14" s="13" t="s">
        <v>10</v>
      </c>
      <c r="E14" s="13" t="s">
        <v>11</v>
      </c>
      <c r="F14" s="13" t="s">
        <v>12</v>
      </c>
      <c r="G14" s="13" t="s">
        <v>13</v>
      </c>
      <c r="H14" s="6"/>
      <c r="I14" s="12" t="s">
        <v>52</v>
      </c>
      <c r="J14" s="12" t="s">
        <v>53</v>
      </c>
      <c r="K14" s="6"/>
      <c r="L14" s="4"/>
      <c r="M14" s="7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3.5" customHeight="1">
      <c r="A15" s="9">
        <v>14</v>
      </c>
      <c r="B15" s="10" t="s">
        <v>54</v>
      </c>
      <c r="C15" s="13">
        <v>1</v>
      </c>
      <c r="D15" s="13" t="s">
        <v>10</v>
      </c>
      <c r="E15" s="13" t="s">
        <v>26</v>
      </c>
      <c r="F15" s="13" t="s">
        <v>12</v>
      </c>
      <c r="G15" s="13" t="s">
        <v>27</v>
      </c>
      <c r="H15" s="6"/>
      <c r="I15" s="12" t="s">
        <v>55</v>
      </c>
      <c r="J15" s="12" t="s">
        <v>56</v>
      </c>
      <c r="K15" s="6"/>
      <c r="L15" s="4"/>
      <c r="M15" s="7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3.5" customHeight="1">
      <c r="A16" s="9">
        <v>15</v>
      </c>
      <c r="B16" s="10" t="s">
        <v>57</v>
      </c>
      <c r="C16" s="13">
        <v>1</v>
      </c>
      <c r="D16" s="13" t="s">
        <v>10</v>
      </c>
      <c r="E16" s="13" t="s">
        <v>11</v>
      </c>
      <c r="F16" s="13" t="s">
        <v>12</v>
      </c>
      <c r="G16" s="13" t="s">
        <v>13</v>
      </c>
      <c r="H16" s="6"/>
      <c r="I16" s="12" t="s">
        <v>58</v>
      </c>
      <c r="J16" s="12" t="s">
        <v>59</v>
      </c>
      <c r="K16" s="4"/>
      <c r="L16" s="4"/>
      <c r="M16" s="7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3.5" customHeight="1">
      <c r="A17" s="9">
        <v>16</v>
      </c>
      <c r="B17" s="10" t="s">
        <v>60</v>
      </c>
      <c r="C17" s="13">
        <v>2</v>
      </c>
      <c r="D17" s="13" t="s">
        <v>10</v>
      </c>
      <c r="E17" s="13" t="s">
        <v>26</v>
      </c>
      <c r="F17" s="13" t="s">
        <v>12</v>
      </c>
      <c r="G17" s="13" t="s">
        <v>27</v>
      </c>
      <c r="H17" s="6"/>
      <c r="I17" s="12" t="s">
        <v>61</v>
      </c>
      <c r="J17" s="12" t="s">
        <v>62</v>
      </c>
      <c r="K17" s="6"/>
      <c r="L17" s="4"/>
      <c r="M17" s="7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5" customHeight="1">
      <c r="A18" s="9">
        <v>17</v>
      </c>
      <c r="B18" s="10" t="s">
        <v>63</v>
      </c>
      <c r="C18" s="13">
        <v>1</v>
      </c>
      <c r="D18" s="13" t="s">
        <v>10</v>
      </c>
      <c r="E18" s="13" t="s">
        <v>26</v>
      </c>
      <c r="F18" s="13" t="s">
        <v>12</v>
      </c>
      <c r="G18" s="13" t="s">
        <v>27</v>
      </c>
      <c r="H18" s="6"/>
      <c r="I18" s="12" t="s">
        <v>64</v>
      </c>
      <c r="J18" s="12" t="s">
        <v>65</v>
      </c>
      <c r="K18" s="6"/>
      <c r="L18" s="4"/>
      <c r="M18" s="7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3.5" customHeight="1">
      <c r="A19" s="9">
        <v>18</v>
      </c>
      <c r="B19" s="10" t="s">
        <v>66</v>
      </c>
      <c r="C19" s="13">
        <v>1</v>
      </c>
      <c r="D19" s="13" t="s">
        <v>10</v>
      </c>
      <c r="E19" s="13" t="s">
        <v>11</v>
      </c>
      <c r="F19" s="13" t="s">
        <v>12</v>
      </c>
      <c r="G19" s="13" t="s">
        <v>13</v>
      </c>
      <c r="H19" s="6"/>
      <c r="I19" s="12" t="s">
        <v>67</v>
      </c>
      <c r="J19" s="12" t="s">
        <v>68</v>
      </c>
      <c r="K19" s="6"/>
      <c r="L19" s="4"/>
      <c r="M19" s="7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5" customHeight="1">
      <c r="A20" s="9">
        <v>19</v>
      </c>
      <c r="B20" s="10" t="s">
        <v>69</v>
      </c>
      <c r="C20" s="13">
        <v>1</v>
      </c>
      <c r="D20" s="13" t="s">
        <v>10</v>
      </c>
      <c r="E20" s="13" t="s">
        <v>11</v>
      </c>
      <c r="F20" s="13" t="s">
        <v>12</v>
      </c>
      <c r="G20" s="13" t="s">
        <v>13</v>
      </c>
      <c r="H20" s="6"/>
      <c r="I20" s="12" t="s">
        <v>70</v>
      </c>
      <c r="J20" s="12" t="s">
        <v>10</v>
      </c>
      <c r="K20" s="6"/>
      <c r="L20" s="4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" customHeight="1">
      <c r="A21" s="9">
        <v>20</v>
      </c>
      <c r="B21" s="10" t="s">
        <v>71</v>
      </c>
      <c r="C21" s="13">
        <v>1</v>
      </c>
      <c r="D21" s="13" t="s">
        <v>10</v>
      </c>
      <c r="E21" s="13" t="s">
        <v>11</v>
      </c>
      <c r="F21" s="13" t="s">
        <v>12</v>
      </c>
      <c r="G21" s="13" t="s">
        <v>13</v>
      </c>
      <c r="H21" s="6"/>
      <c r="I21" s="12" t="s">
        <v>72</v>
      </c>
      <c r="J21" s="12" t="s">
        <v>73</v>
      </c>
      <c r="K21" s="4"/>
      <c r="L21" s="4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" customHeight="1">
      <c r="A22" s="9">
        <v>21</v>
      </c>
      <c r="B22" s="10" t="s">
        <v>74</v>
      </c>
      <c r="C22" s="13">
        <v>1</v>
      </c>
      <c r="D22" s="13" t="s">
        <v>10</v>
      </c>
      <c r="E22" s="13" t="s">
        <v>26</v>
      </c>
      <c r="F22" s="13" t="s">
        <v>12</v>
      </c>
      <c r="G22" s="13" t="s">
        <v>27</v>
      </c>
      <c r="H22" s="6"/>
      <c r="I22" s="12" t="s">
        <v>75</v>
      </c>
      <c r="J22" s="12" t="s">
        <v>76</v>
      </c>
      <c r="K22" s="4"/>
      <c r="L22" s="4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" customHeight="1">
      <c r="A23" s="9">
        <v>22</v>
      </c>
      <c r="B23" s="10" t="s">
        <v>77</v>
      </c>
      <c r="C23" s="13">
        <v>2</v>
      </c>
      <c r="D23" s="13" t="s">
        <v>10</v>
      </c>
      <c r="E23" s="13" t="s">
        <v>11</v>
      </c>
      <c r="F23" s="13" t="s">
        <v>12</v>
      </c>
      <c r="G23" s="13" t="s">
        <v>13</v>
      </c>
      <c r="H23" s="6"/>
      <c r="I23" s="12" t="s">
        <v>78</v>
      </c>
      <c r="J23" s="12" t="s">
        <v>79</v>
      </c>
      <c r="K23" s="4"/>
      <c r="L23" s="4"/>
      <c r="M23" s="7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" customHeight="1">
      <c r="A24" s="9">
        <v>23</v>
      </c>
      <c r="B24" s="10" t="s">
        <v>80</v>
      </c>
      <c r="C24" s="13">
        <v>2</v>
      </c>
      <c r="D24" s="13" t="s">
        <v>10</v>
      </c>
      <c r="E24" s="13" t="s">
        <v>26</v>
      </c>
      <c r="F24" s="13" t="s">
        <v>12</v>
      </c>
      <c r="G24" s="13" t="s">
        <v>27</v>
      </c>
      <c r="H24" s="6"/>
      <c r="I24" s="5" t="s">
        <v>81</v>
      </c>
      <c r="J24" s="5" t="s">
        <v>82</v>
      </c>
      <c r="K24" s="4"/>
      <c r="L24" s="4"/>
      <c r="M24" s="7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" customHeight="1">
      <c r="A25" s="9">
        <v>24</v>
      </c>
      <c r="B25" s="10" t="s">
        <v>83</v>
      </c>
      <c r="C25" s="13">
        <v>2</v>
      </c>
      <c r="D25" s="13" t="s">
        <v>10</v>
      </c>
      <c r="E25" s="13" t="s">
        <v>11</v>
      </c>
      <c r="F25" s="13" t="s">
        <v>12</v>
      </c>
      <c r="G25" s="13" t="s">
        <v>13</v>
      </c>
      <c r="H25" s="6"/>
      <c r="I25" s="4"/>
      <c r="J25" s="4"/>
      <c r="K25" s="4"/>
      <c r="L25" s="4"/>
      <c r="M25" s="7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3.5" customHeight="1">
      <c r="A26" s="9">
        <v>25</v>
      </c>
      <c r="B26" s="10" t="s">
        <v>84</v>
      </c>
      <c r="C26" s="13">
        <v>1</v>
      </c>
      <c r="D26" s="13" t="s">
        <v>10</v>
      </c>
      <c r="E26" s="13" t="s">
        <v>11</v>
      </c>
      <c r="F26" s="13" t="s">
        <v>12</v>
      </c>
      <c r="G26" s="13" t="s">
        <v>13</v>
      </c>
      <c r="H26" s="6"/>
      <c r="I26" s="4"/>
      <c r="J26" s="4"/>
      <c r="K26" s="4"/>
      <c r="L26" s="4"/>
      <c r="M26" s="7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" customHeight="1">
      <c r="A27" s="9">
        <v>26</v>
      </c>
      <c r="B27" s="10" t="s">
        <v>85</v>
      </c>
      <c r="C27" s="13">
        <v>1</v>
      </c>
      <c r="D27" s="13" t="s">
        <v>10</v>
      </c>
      <c r="E27" s="13" t="s">
        <v>11</v>
      </c>
      <c r="F27" s="13" t="s">
        <v>12</v>
      </c>
      <c r="G27" s="13" t="s">
        <v>13</v>
      </c>
      <c r="H27" s="6"/>
      <c r="I27" s="14" t="s">
        <v>86</v>
      </c>
      <c r="J27" s="15"/>
      <c r="K27" s="15"/>
      <c r="L27" s="16">
        <f>SUM(L1:L26)</f>
        <v>0</v>
      </c>
      <c r="M27" s="7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3.5" customHeight="1">
      <c r="A28" s="9">
        <v>27</v>
      </c>
      <c r="B28" s="10" t="s">
        <v>87</v>
      </c>
      <c r="C28" s="13">
        <v>2</v>
      </c>
      <c r="D28" s="13" t="s">
        <v>10</v>
      </c>
      <c r="E28" s="13" t="s">
        <v>11</v>
      </c>
      <c r="F28" s="13" t="s">
        <v>12</v>
      </c>
      <c r="G28" s="13" t="s">
        <v>13</v>
      </c>
      <c r="H28" s="6"/>
      <c r="I28" s="4"/>
      <c r="J28" s="4"/>
      <c r="K28" s="4"/>
      <c r="L28" s="4"/>
      <c r="M28" s="7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" customHeight="1">
      <c r="A29" s="9">
        <v>28</v>
      </c>
      <c r="B29" s="10" t="s">
        <v>88</v>
      </c>
      <c r="C29" s="13">
        <v>2</v>
      </c>
      <c r="D29" s="13" t="s">
        <v>10</v>
      </c>
      <c r="E29" s="13" t="s">
        <v>26</v>
      </c>
      <c r="F29" s="13" t="s">
        <v>12</v>
      </c>
      <c r="G29" s="13" t="s">
        <v>27</v>
      </c>
      <c r="H29" s="6"/>
      <c r="I29" s="4"/>
      <c r="J29" s="4"/>
      <c r="K29" s="4"/>
      <c r="L29" s="4"/>
      <c r="M29" s="7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3.5" customHeight="1">
      <c r="A30" s="9">
        <v>29</v>
      </c>
      <c r="B30" s="10" t="s">
        <v>89</v>
      </c>
      <c r="C30" s="13">
        <v>3</v>
      </c>
      <c r="D30" s="13" t="s">
        <v>10</v>
      </c>
      <c r="E30" s="13" t="s">
        <v>26</v>
      </c>
      <c r="F30" s="13" t="s">
        <v>12</v>
      </c>
      <c r="G30" s="13" t="s">
        <v>27</v>
      </c>
      <c r="H30" s="6"/>
      <c r="I30" s="17" t="s">
        <v>90</v>
      </c>
      <c r="J30" s="18"/>
      <c r="K30" s="18"/>
      <c r="L30" s="19">
        <v>1021</v>
      </c>
      <c r="M30" s="7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3.5" customHeight="1">
      <c r="A31" s="9">
        <v>30</v>
      </c>
      <c r="B31" s="10" t="s">
        <v>91</v>
      </c>
      <c r="C31" s="13">
        <v>3</v>
      </c>
      <c r="D31" s="13" t="s">
        <v>10</v>
      </c>
      <c r="E31" s="13" t="s">
        <v>11</v>
      </c>
      <c r="F31" s="13" t="s">
        <v>12</v>
      </c>
      <c r="G31" s="13" t="s">
        <v>13</v>
      </c>
      <c r="H31" s="6"/>
      <c r="I31" s="4"/>
      <c r="J31" s="4"/>
      <c r="K31" s="4"/>
      <c r="L31" s="4"/>
      <c r="M31" s="7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3.5" customHeight="1">
      <c r="A32" s="9">
        <v>31</v>
      </c>
      <c r="B32" s="10" t="s">
        <v>92</v>
      </c>
      <c r="C32" s="13">
        <v>3</v>
      </c>
      <c r="D32" s="13" t="s">
        <v>10</v>
      </c>
      <c r="E32" s="13" t="s">
        <v>11</v>
      </c>
      <c r="F32" s="13" t="s">
        <v>12</v>
      </c>
      <c r="G32" s="13" t="s">
        <v>13</v>
      </c>
      <c r="H32" s="6"/>
      <c r="I32" s="20"/>
      <c r="J32" s="20"/>
      <c r="K32" s="20"/>
      <c r="L32" s="20"/>
      <c r="M32" s="7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3.5" customHeight="1">
      <c r="A33" s="9">
        <v>32</v>
      </c>
      <c r="B33" s="10" t="s">
        <v>93</v>
      </c>
      <c r="C33" s="13">
        <v>3</v>
      </c>
      <c r="D33" s="13" t="s">
        <v>10</v>
      </c>
      <c r="E33" s="13" t="s">
        <v>11</v>
      </c>
      <c r="F33" s="13" t="s">
        <v>12</v>
      </c>
      <c r="G33" s="13" t="s">
        <v>13</v>
      </c>
      <c r="H33" s="6"/>
      <c r="I33" s="4"/>
      <c r="J33" s="4"/>
      <c r="K33" s="4"/>
      <c r="L33" s="4"/>
      <c r="M33" s="7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3.5" customHeight="1">
      <c r="A34" s="9">
        <v>33</v>
      </c>
      <c r="B34" s="10" t="s">
        <v>94</v>
      </c>
      <c r="C34" s="13">
        <v>3</v>
      </c>
      <c r="D34" s="13" t="s">
        <v>10</v>
      </c>
      <c r="E34" s="13" t="s">
        <v>11</v>
      </c>
      <c r="F34" s="13" t="s">
        <v>12</v>
      </c>
      <c r="G34" s="13" t="s">
        <v>13</v>
      </c>
      <c r="H34" s="6"/>
      <c r="I34" s="4"/>
      <c r="J34" s="4"/>
      <c r="K34" s="4"/>
      <c r="L34" s="4"/>
      <c r="M34" s="7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3.5" customHeight="1">
      <c r="A35" s="9">
        <v>34</v>
      </c>
      <c r="B35" s="10" t="s">
        <v>95</v>
      </c>
      <c r="C35" s="13">
        <v>3</v>
      </c>
      <c r="D35" s="13" t="s">
        <v>10</v>
      </c>
      <c r="E35" s="13" t="s">
        <v>26</v>
      </c>
      <c r="F35" s="13" t="s">
        <v>12</v>
      </c>
      <c r="G35" s="13" t="s">
        <v>27</v>
      </c>
      <c r="H35" s="6"/>
      <c r="I35" s="21" t="s">
        <v>96</v>
      </c>
      <c r="J35" s="22"/>
      <c r="K35" s="22"/>
      <c r="L35" s="23">
        <v>2021</v>
      </c>
      <c r="M35" s="24">
        <v>2018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3.5" customHeight="1">
      <c r="A36" s="9">
        <v>35</v>
      </c>
      <c r="B36" s="10" t="s">
        <v>97</v>
      </c>
      <c r="C36" s="13">
        <v>3</v>
      </c>
      <c r="D36" s="13" t="s">
        <v>10</v>
      </c>
      <c r="E36" s="13" t="s">
        <v>11</v>
      </c>
      <c r="F36" s="13" t="s">
        <v>12</v>
      </c>
      <c r="G36" s="13" t="s">
        <v>13</v>
      </c>
      <c r="H36" s="6"/>
      <c r="I36" s="22"/>
      <c r="J36" s="22"/>
      <c r="K36" s="22"/>
      <c r="L36" s="22"/>
      <c r="M36" s="25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3.5" customHeight="1">
      <c r="A37" s="9">
        <v>36</v>
      </c>
      <c r="B37" s="10" t="s">
        <v>98</v>
      </c>
      <c r="C37" s="13">
        <v>3</v>
      </c>
      <c r="D37" s="13" t="s">
        <v>10</v>
      </c>
      <c r="E37" s="13" t="s">
        <v>26</v>
      </c>
      <c r="F37" s="13" t="s">
        <v>12</v>
      </c>
      <c r="G37" s="13" t="s">
        <v>27</v>
      </c>
      <c r="H37" s="6"/>
      <c r="I37" s="26" t="s">
        <v>99</v>
      </c>
      <c r="J37" s="22"/>
      <c r="K37" s="22"/>
      <c r="L37" s="22"/>
      <c r="M37" s="27">
        <v>73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3.5" customHeight="1">
      <c r="A38" s="9">
        <v>37</v>
      </c>
      <c r="B38" s="10" t="s">
        <v>100</v>
      </c>
      <c r="C38" s="13">
        <v>3</v>
      </c>
      <c r="D38" s="13" t="s">
        <v>10</v>
      </c>
      <c r="E38" s="13" t="s">
        <v>26</v>
      </c>
      <c r="F38" s="13" t="s">
        <v>12</v>
      </c>
      <c r="G38" s="13" t="s">
        <v>27</v>
      </c>
      <c r="H38" s="6"/>
      <c r="I38" s="26" t="s">
        <v>101</v>
      </c>
      <c r="J38" s="22"/>
      <c r="K38" s="22"/>
      <c r="L38" s="22"/>
      <c r="M38" s="27">
        <v>86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3.5" customHeight="1">
      <c r="A39" s="9">
        <v>38</v>
      </c>
      <c r="B39" s="10" t="s">
        <v>102</v>
      </c>
      <c r="C39" s="13">
        <v>3</v>
      </c>
      <c r="D39" s="13" t="s">
        <v>10</v>
      </c>
      <c r="E39" s="13" t="s">
        <v>11</v>
      </c>
      <c r="F39" s="13" t="s">
        <v>12</v>
      </c>
      <c r="G39" s="13" t="s">
        <v>13</v>
      </c>
      <c r="H39" s="6"/>
      <c r="I39" s="26" t="s">
        <v>103</v>
      </c>
      <c r="J39" s="22"/>
      <c r="K39" s="22"/>
      <c r="L39" s="22"/>
      <c r="M39" s="27">
        <v>129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3.5" customHeight="1">
      <c r="A40" s="9">
        <v>39</v>
      </c>
      <c r="B40" s="10" t="s">
        <v>104</v>
      </c>
      <c r="C40" s="13">
        <v>3</v>
      </c>
      <c r="D40" s="13" t="s">
        <v>10</v>
      </c>
      <c r="E40" s="13" t="s">
        <v>11</v>
      </c>
      <c r="F40" s="13" t="s">
        <v>12</v>
      </c>
      <c r="G40" s="13" t="s">
        <v>13</v>
      </c>
      <c r="H40" s="6"/>
      <c r="I40" s="26" t="s">
        <v>105</v>
      </c>
      <c r="J40" s="22"/>
      <c r="K40" s="22"/>
      <c r="L40" s="22"/>
      <c r="M40" s="27">
        <v>166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3.5" customHeight="1">
      <c r="A41" s="9">
        <v>40</v>
      </c>
      <c r="B41" s="10" t="s">
        <v>106</v>
      </c>
      <c r="C41" s="13">
        <v>3</v>
      </c>
      <c r="D41" s="13" t="s">
        <v>10</v>
      </c>
      <c r="E41" s="13" t="s">
        <v>11</v>
      </c>
      <c r="F41" s="13" t="s">
        <v>12</v>
      </c>
      <c r="G41" s="13" t="s">
        <v>13</v>
      </c>
      <c r="H41" s="6"/>
      <c r="I41" s="26" t="s">
        <v>107</v>
      </c>
      <c r="J41" s="22"/>
      <c r="K41" s="22"/>
      <c r="L41" s="22"/>
      <c r="M41" s="27">
        <v>134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3.5" customHeight="1">
      <c r="A42" s="9">
        <v>41</v>
      </c>
      <c r="B42" s="10" t="s">
        <v>108</v>
      </c>
      <c r="C42" s="13">
        <v>3</v>
      </c>
      <c r="D42" s="13" t="s">
        <v>10</v>
      </c>
      <c r="E42" s="13" t="s">
        <v>11</v>
      </c>
      <c r="F42" s="13" t="s">
        <v>12</v>
      </c>
      <c r="G42" s="13" t="s">
        <v>13</v>
      </c>
      <c r="H42" s="6"/>
      <c r="I42" s="26" t="s">
        <v>109</v>
      </c>
      <c r="J42" s="22"/>
      <c r="K42" s="22"/>
      <c r="L42" s="22"/>
      <c r="M42" s="27">
        <v>160</v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3.5" customHeight="1">
      <c r="A43" s="9">
        <v>42</v>
      </c>
      <c r="B43" s="10" t="s">
        <v>110</v>
      </c>
      <c r="C43" s="13">
        <v>3</v>
      </c>
      <c r="D43" s="13" t="s">
        <v>10</v>
      </c>
      <c r="E43" s="13" t="s">
        <v>11</v>
      </c>
      <c r="F43" s="13" t="s">
        <v>12</v>
      </c>
      <c r="G43" s="13" t="s">
        <v>13</v>
      </c>
      <c r="H43" s="6"/>
      <c r="I43" s="26" t="s">
        <v>111</v>
      </c>
      <c r="J43" s="22"/>
      <c r="K43" s="22"/>
      <c r="L43" s="22"/>
      <c r="M43" s="27">
        <v>141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3.5" customHeight="1">
      <c r="A44" s="9">
        <v>43</v>
      </c>
      <c r="B44" s="10" t="s">
        <v>112</v>
      </c>
      <c r="C44" s="13">
        <v>3</v>
      </c>
      <c r="D44" s="13" t="s">
        <v>10</v>
      </c>
      <c r="E44" s="13" t="s">
        <v>11</v>
      </c>
      <c r="F44" s="13" t="s">
        <v>12</v>
      </c>
      <c r="G44" s="13" t="s">
        <v>13</v>
      </c>
      <c r="H44" s="6"/>
      <c r="I44" s="26" t="s">
        <v>113</v>
      </c>
      <c r="J44" s="22"/>
      <c r="K44" s="22"/>
      <c r="L44" s="22"/>
      <c r="M44" s="28">
        <v>132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3.5" customHeight="1">
      <c r="A45" s="9">
        <v>44</v>
      </c>
      <c r="B45" s="10" t="s">
        <v>114</v>
      </c>
      <c r="C45" s="13">
        <v>3</v>
      </c>
      <c r="D45" s="13" t="s">
        <v>10</v>
      </c>
      <c r="E45" s="13" t="s">
        <v>11</v>
      </c>
      <c r="F45" s="13" t="s">
        <v>12</v>
      </c>
      <c r="G45" s="13" t="s">
        <v>13</v>
      </c>
      <c r="H45" s="6"/>
      <c r="I45" s="4"/>
      <c r="J45" s="4"/>
      <c r="K45" s="4"/>
      <c r="L45" s="4"/>
      <c r="M45" s="29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3.5" customHeight="1">
      <c r="A46" s="9">
        <v>45</v>
      </c>
      <c r="B46" s="10" t="s">
        <v>115</v>
      </c>
      <c r="C46" s="13">
        <v>3</v>
      </c>
      <c r="D46" s="13" t="s">
        <v>10</v>
      </c>
      <c r="E46" s="13" t="s">
        <v>11</v>
      </c>
      <c r="F46" s="13" t="s">
        <v>12</v>
      </c>
      <c r="G46" s="13" t="s">
        <v>13</v>
      </c>
      <c r="H46" s="6"/>
      <c r="I46" s="30" t="s">
        <v>116</v>
      </c>
      <c r="J46" s="31"/>
      <c r="K46" s="31"/>
      <c r="L46" s="32">
        <f t="shared" ref="L46:M46" si="0">L40+L39+L38+L37</f>
        <v>0</v>
      </c>
      <c r="M46" s="33">
        <f t="shared" si="0"/>
        <v>454</v>
      </c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3.5" customHeight="1">
      <c r="A47" s="9">
        <v>46</v>
      </c>
      <c r="B47" s="10" t="s">
        <v>117</v>
      </c>
      <c r="C47" s="13">
        <v>3</v>
      </c>
      <c r="D47" s="13" t="s">
        <v>10</v>
      </c>
      <c r="E47" s="13" t="s">
        <v>26</v>
      </c>
      <c r="F47" s="13" t="s">
        <v>12</v>
      </c>
      <c r="G47" s="13" t="s">
        <v>27</v>
      </c>
      <c r="H47" s="6"/>
      <c r="I47" s="30" t="s">
        <v>118</v>
      </c>
      <c r="J47" s="31"/>
      <c r="K47" s="31"/>
      <c r="L47" s="32">
        <f t="shared" ref="L47:M47" si="1">L41+L42</f>
        <v>0</v>
      </c>
      <c r="M47" s="34">
        <f t="shared" si="1"/>
        <v>294</v>
      </c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" customHeight="1">
      <c r="A48" s="9">
        <v>47</v>
      </c>
      <c r="B48" s="10" t="s">
        <v>119</v>
      </c>
      <c r="C48" s="13">
        <v>3</v>
      </c>
      <c r="D48" s="13" t="s">
        <v>10</v>
      </c>
      <c r="E48" s="13" t="s">
        <v>26</v>
      </c>
      <c r="F48" s="13" t="s">
        <v>12</v>
      </c>
      <c r="G48" s="13" t="s">
        <v>27</v>
      </c>
      <c r="H48" s="6"/>
      <c r="I48" s="30" t="s">
        <v>120</v>
      </c>
      <c r="J48" s="31"/>
      <c r="K48" s="31"/>
      <c r="L48" s="32">
        <f t="shared" ref="L48:M48" si="2">L44+L43</f>
        <v>0</v>
      </c>
      <c r="M48" s="34">
        <f t="shared" si="2"/>
        <v>273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" customHeight="1">
      <c r="A49" s="9">
        <v>48</v>
      </c>
      <c r="B49" s="10" t="s">
        <v>121</v>
      </c>
      <c r="C49" s="13">
        <v>3</v>
      </c>
      <c r="D49" s="13" t="s">
        <v>10</v>
      </c>
      <c r="E49" s="13" t="s">
        <v>11</v>
      </c>
      <c r="F49" s="13" t="s">
        <v>12</v>
      </c>
      <c r="G49" s="13" t="s">
        <v>13</v>
      </c>
      <c r="H49" s="6"/>
      <c r="I49" s="31"/>
      <c r="J49" s="31"/>
      <c r="K49" s="31"/>
      <c r="L49" s="31"/>
      <c r="M49" s="35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3.5" customHeight="1">
      <c r="A50" s="9">
        <v>49</v>
      </c>
      <c r="B50" s="10" t="s">
        <v>122</v>
      </c>
      <c r="C50" s="13">
        <v>3</v>
      </c>
      <c r="D50" s="13" t="s">
        <v>10</v>
      </c>
      <c r="E50" s="13" t="s">
        <v>11</v>
      </c>
      <c r="F50" s="13" t="s">
        <v>12</v>
      </c>
      <c r="G50" s="13" t="s">
        <v>13</v>
      </c>
      <c r="H50" s="6"/>
      <c r="I50" s="36" t="s">
        <v>123</v>
      </c>
      <c r="J50" s="31"/>
      <c r="K50" s="31"/>
      <c r="L50" s="37">
        <f t="shared" ref="L50:M50" si="3">L48+L47+L46</f>
        <v>0</v>
      </c>
      <c r="M50" s="38">
        <f t="shared" si="3"/>
        <v>1021</v>
      </c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3.5" customHeight="1">
      <c r="A51" s="9">
        <v>50</v>
      </c>
      <c r="B51" s="10" t="s">
        <v>124</v>
      </c>
      <c r="C51" s="13">
        <v>4</v>
      </c>
      <c r="D51" s="13" t="s">
        <v>10</v>
      </c>
      <c r="E51" s="13" t="s">
        <v>26</v>
      </c>
      <c r="F51" s="13" t="s">
        <v>12</v>
      </c>
      <c r="G51" s="13" t="s">
        <v>27</v>
      </c>
      <c r="H51" s="6"/>
      <c r="I51" s="4"/>
      <c r="J51" s="4"/>
      <c r="K51" s="4"/>
      <c r="L51" s="4"/>
      <c r="M51" s="7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3.5" customHeight="1">
      <c r="A52" s="9">
        <v>51</v>
      </c>
      <c r="B52" s="10" t="s">
        <v>125</v>
      </c>
      <c r="C52" s="13">
        <v>4</v>
      </c>
      <c r="D52" s="13" t="s">
        <v>10</v>
      </c>
      <c r="E52" s="13" t="s">
        <v>26</v>
      </c>
      <c r="F52" s="13" t="s">
        <v>12</v>
      </c>
      <c r="G52" s="13" t="s">
        <v>27</v>
      </c>
      <c r="H52" s="6"/>
      <c r="I52" s="4"/>
      <c r="J52" s="4"/>
      <c r="K52" s="4"/>
      <c r="L52" s="4"/>
      <c r="M52" s="7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3.5" customHeight="1">
      <c r="A53" s="9">
        <v>52</v>
      </c>
      <c r="B53" s="10" t="s">
        <v>126</v>
      </c>
      <c r="C53" s="13">
        <v>4</v>
      </c>
      <c r="D53" s="13" t="s">
        <v>10</v>
      </c>
      <c r="E53" s="13" t="s">
        <v>26</v>
      </c>
      <c r="F53" s="13" t="s">
        <v>12</v>
      </c>
      <c r="G53" s="13" t="s">
        <v>27</v>
      </c>
      <c r="H53" s="6"/>
      <c r="I53" s="4"/>
      <c r="J53" s="4"/>
      <c r="K53" s="4"/>
      <c r="L53" s="4"/>
      <c r="M53" s="7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3.5" customHeight="1">
      <c r="A54" s="9">
        <v>53</v>
      </c>
      <c r="B54" s="10" t="s">
        <v>127</v>
      </c>
      <c r="C54" s="13">
        <v>4</v>
      </c>
      <c r="D54" s="13" t="s">
        <v>10</v>
      </c>
      <c r="E54" s="13" t="s">
        <v>26</v>
      </c>
      <c r="F54" s="13" t="s">
        <v>12</v>
      </c>
      <c r="G54" s="13" t="s">
        <v>27</v>
      </c>
      <c r="H54" s="6"/>
      <c r="I54" s="4"/>
      <c r="J54" s="4"/>
      <c r="K54" s="4"/>
      <c r="L54" s="4"/>
      <c r="M54" s="7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3.5" customHeight="1">
      <c r="A55" s="9">
        <v>54</v>
      </c>
      <c r="B55" s="10" t="s">
        <v>128</v>
      </c>
      <c r="C55" s="13">
        <v>4</v>
      </c>
      <c r="D55" s="13" t="s">
        <v>10</v>
      </c>
      <c r="E55" s="13" t="s">
        <v>26</v>
      </c>
      <c r="F55" s="13" t="s">
        <v>12</v>
      </c>
      <c r="G55" s="13" t="s">
        <v>27</v>
      </c>
      <c r="H55" s="6"/>
      <c r="I55" s="4"/>
      <c r="J55" s="4"/>
      <c r="K55" s="4"/>
      <c r="L55" s="4"/>
      <c r="M55" s="7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3.5" customHeight="1">
      <c r="A56" s="9">
        <v>55</v>
      </c>
      <c r="B56" s="10" t="s">
        <v>129</v>
      </c>
      <c r="C56" s="13">
        <v>4</v>
      </c>
      <c r="D56" s="13" t="s">
        <v>10</v>
      </c>
      <c r="E56" s="13" t="s">
        <v>26</v>
      </c>
      <c r="F56" s="13" t="s">
        <v>12</v>
      </c>
      <c r="G56" s="13" t="s">
        <v>27</v>
      </c>
      <c r="H56" s="6"/>
      <c r="I56" s="4"/>
      <c r="J56" s="4"/>
      <c r="K56" s="4"/>
      <c r="L56" s="4"/>
      <c r="M56" s="7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3.5" customHeight="1">
      <c r="A57" s="9">
        <v>56</v>
      </c>
      <c r="B57" s="10" t="s">
        <v>130</v>
      </c>
      <c r="C57" s="13">
        <v>4</v>
      </c>
      <c r="D57" s="13" t="s">
        <v>10</v>
      </c>
      <c r="E57" s="13" t="s">
        <v>11</v>
      </c>
      <c r="F57" s="13" t="s">
        <v>12</v>
      </c>
      <c r="G57" s="13" t="s">
        <v>13</v>
      </c>
      <c r="H57" s="6"/>
      <c r="I57" s="4"/>
      <c r="J57" s="4"/>
      <c r="K57" s="4"/>
      <c r="L57" s="4"/>
      <c r="M57" s="7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2.75" customHeight="1">
      <c r="A58" s="9">
        <v>57</v>
      </c>
      <c r="B58" s="10" t="s">
        <v>131</v>
      </c>
      <c r="C58" s="13">
        <v>4</v>
      </c>
      <c r="D58" s="13" t="s">
        <v>10</v>
      </c>
      <c r="E58" s="13" t="s">
        <v>26</v>
      </c>
      <c r="F58" s="13" t="s">
        <v>12</v>
      </c>
      <c r="G58" s="13" t="s">
        <v>27</v>
      </c>
      <c r="H58" s="6"/>
      <c r="I58" s="4"/>
      <c r="J58" s="4"/>
      <c r="K58" s="4"/>
      <c r="L58" s="4"/>
      <c r="M58" s="7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" customHeight="1">
      <c r="A59" s="9">
        <v>58</v>
      </c>
      <c r="B59" s="10" t="s">
        <v>132</v>
      </c>
      <c r="C59" s="13">
        <v>4</v>
      </c>
      <c r="D59" s="13" t="s">
        <v>10</v>
      </c>
      <c r="E59" s="13" t="s">
        <v>26</v>
      </c>
      <c r="F59" s="13" t="s">
        <v>12</v>
      </c>
      <c r="G59" s="13" t="s">
        <v>27</v>
      </c>
      <c r="H59" s="6"/>
      <c r="I59" s="4"/>
      <c r="J59" s="4"/>
      <c r="K59" s="4"/>
      <c r="L59" s="4"/>
      <c r="M59" s="7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3.5" customHeight="1">
      <c r="A60" s="9">
        <v>59</v>
      </c>
      <c r="B60" s="10" t="s">
        <v>133</v>
      </c>
      <c r="C60" s="13">
        <v>4</v>
      </c>
      <c r="D60" s="13" t="s">
        <v>10</v>
      </c>
      <c r="E60" s="13" t="s">
        <v>26</v>
      </c>
      <c r="F60" s="13" t="s">
        <v>12</v>
      </c>
      <c r="G60" s="13" t="s">
        <v>27</v>
      </c>
      <c r="H60" s="6"/>
      <c r="I60" s="4"/>
      <c r="J60" s="4"/>
      <c r="K60" s="4"/>
      <c r="L60" s="4"/>
      <c r="M60" s="7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3.5" customHeight="1">
      <c r="A61" s="9">
        <v>60</v>
      </c>
      <c r="B61" s="10" t="s">
        <v>134</v>
      </c>
      <c r="C61" s="13">
        <v>4</v>
      </c>
      <c r="D61" s="13" t="s">
        <v>10</v>
      </c>
      <c r="E61" s="13" t="s">
        <v>11</v>
      </c>
      <c r="F61" s="13" t="s">
        <v>12</v>
      </c>
      <c r="G61" s="13" t="s">
        <v>13</v>
      </c>
      <c r="H61" s="6"/>
      <c r="I61" s="4"/>
      <c r="J61" s="4"/>
      <c r="K61" s="4"/>
      <c r="L61" s="4"/>
      <c r="M61" s="7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3.5" customHeight="1">
      <c r="A62" s="9">
        <v>61</v>
      </c>
      <c r="B62" s="10" t="s">
        <v>135</v>
      </c>
      <c r="C62" s="13">
        <v>4</v>
      </c>
      <c r="D62" s="13" t="s">
        <v>10</v>
      </c>
      <c r="E62" s="13" t="s">
        <v>26</v>
      </c>
      <c r="F62" s="13" t="s">
        <v>12</v>
      </c>
      <c r="G62" s="13" t="s">
        <v>27</v>
      </c>
      <c r="H62" s="6"/>
      <c r="I62" s="4"/>
      <c r="J62" s="4"/>
      <c r="K62" s="4"/>
      <c r="L62" s="4"/>
      <c r="M62" s="7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3.5" customHeight="1">
      <c r="A63" s="9">
        <v>62</v>
      </c>
      <c r="B63" s="10" t="s">
        <v>136</v>
      </c>
      <c r="C63" s="13">
        <v>4</v>
      </c>
      <c r="D63" s="13" t="s">
        <v>10</v>
      </c>
      <c r="E63" s="13" t="s">
        <v>11</v>
      </c>
      <c r="F63" s="13" t="s">
        <v>12</v>
      </c>
      <c r="G63" s="13" t="s">
        <v>13</v>
      </c>
      <c r="H63" s="6"/>
      <c r="I63" s="4"/>
      <c r="J63" s="4"/>
      <c r="K63" s="4"/>
      <c r="L63" s="4"/>
      <c r="M63" s="7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3.5" customHeight="1">
      <c r="A64" s="9">
        <v>63</v>
      </c>
      <c r="B64" s="10" t="s">
        <v>137</v>
      </c>
      <c r="C64" s="13">
        <v>4</v>
      </c>
      <c r="D64" s="13" t="s">
        <v>10</v>
      </c>
      <c r="E64" s="13" t="s">
        <v>26</v>
      </c>
      <c r="F64" s="13" t="s">
        <v>12</v>
      </c>
      <c r="G64" s="13" t="s">
        <v>27</v>
      </c>
      <c r="H64" s="6"/>
      <c r="I64" s="4"/>
      <c r="J64" s="4"/>
      <c r="K64" s="4"/>
      <c r="L64" s="4"/>
      <c r="M64" s="7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3.5" customHeight="1">
      <c r="A65" s="9">
        <v>64</v>
      </c>
      <c r="B65" s="10" t="s">
        <v>138</v>
      </c>
      <c r="C65" s="13" t="s">
        <v>139</v>
      </c>
      <c r="D65" s="13" t="s">
        <v>10</v>
      </c>
      <c r="E65" s="13" t="s">
        <v>11</v>
      </c>
      <c r="F65" s="13" t="s">
        <v>12</v>
      </c>
      <c r="G65" s="13" t="s">
        <v>13</v>
      </c>
      <c r="H65" s="6"/>
      <c r="I65" s="4"/>
      <c r="J65" s="4"/>
      <c r="K65" s="4"/>
      <c r="L65" s="4"/>
      <c r="M65" s="7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2.75" customHeight="1">
      <c r="A66" s="9">
        <v>65</v>
      </c>
      <c r="B66" s="10" t="s">
        <v>140</v>
      </c>
      <c r="C66" s="13" t="s">
        <v>139</v>
      </c>
      <c r="D66" s="13" t="s">
        <v>10</v>
      </c>
      <c r="E66" s="13" t="s">
        <v>26</v>
      </c>
      <c r="F66" s="13" t="s">
        <v>12</v>
      </c>
      <c r="G66" s="13" t="s">
        <v>27</v>
      </c>
      <c r="H66" s="6"/>
      <c r="I66" s="4"/>
      <c r="J66" s="4"/>
      <c r="K66" s="4"/>
      <c r="L66" s="4"/>
      <c r="M66" s="7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2.75" customHeight="1">
      <c r="A67" s="9">
        <v>66</v>
      </c>
      <c r="B67" s="10" t="s">
        <v>141</v>
      </c>
      <c r="C67" s="13" t="s">
        <v>139</v>
      </c>
      <c r="D67" s="13" t="s">
        <v>10</v>
      </c>
      <c r="E67" s="13" t="s">
        <v>26</v>
      </c>
      <c r="F67" s="13" t="s">
        <v>12</v>
      </c>
      <c r="G67" s="13" t="s">
        <v>27</v>
      </c>
      <c r="H67" s="6"/>
      <c r="I67" s="4"/>
      <c r="J67" s="4"/>
      <c r="K67" s="4"/>
      <c r="L67" s="4"/>
      <c r="M67" s="7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3.5" customHeight="1">
      <c r="A68" s="9">
        <v>67</v>
      </c>
      <c r="B68" s="10" t="s">
        <v>142</v>
      </c>
      <c r="C68" s="13" t="s">
        <v>139</v>
      </c>
      <c r="D68" s="13" t="s">
        <v>10</v>
      </c>
      <c r="E68" s="13" t="s">
        <v>26</v>
      </c>
      <c r="F68" s="13" t="s">
        <v>12</v>
      </c>
      <c r="G68" s="13" t="s">
        <v>27</v>
      </c>
      <c r="H68" s="6"/>
      <c r="I68" s="4"/>
      <c r="J68" s="4"/>
      <c r="K68" s="4"/>
      <c r="L68" s="4"/>
      <c r="M68" s="7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3.5" customHeight="1">
      <c r="A69" s="9">
        <v>68</v>
      </c>
      <c r="B69" s="10" t="s">
        <v>143</v>
      </c>
      <c r="C69" s="13" t="s">
        <v>139</v>
      </c>
      <c r="D69" s="13" t="s">
        <v>10</v>
      </c>
      <c r="E69" s="13" t="s">
        <v>11</v>
      </c>
      <c r="F69" s="13" t="s">
        <v>12</v>
      </c>
      <c r="G69" s="13" t="s">
        <v>13</v>
      </c>
      <c r="H69" s="6"/>
      <c r="I69" s="4"/>
      <c r="J69" s="4"/>
      <c r="K69" s="4"/>
      <c r="L69" s="4"/>
      <c r="M69" s="7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3.5" customHeight="1">
      <c r="A70" s="9">
        <v>69</v>
      </c>
      <c r="B70" s="10" t="s">
        <v>144</v>
      </c>
      <c r="C70" s="13" t="s">
        <v>139</v>
      </c>
      <c r="D70" s="13" t="s">
        <v>10</v>
      </c>
      <c r="E70" s="13" t="s">
        <v>26</v>
      </c>
      <c r="F70" s="13" t="s">
        <v>12</v>
      </c>
      <c r="G70" s="13" t="s">
        <v>27</v>
      </c>
      <c r="H70" s="6"/>
      <c r="I70" s="4"/>
      <c r="J70" s="4"/>
      <c r="K70" s="4"/>
      <c r="L70" s="4"/>
      <c r="M70" s="7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3.5" customHeight="1">
      <c r="A71" s="9">
        <v>70</v>
      </c>
      <c r="B71" s="10" t="s">
        <v>145</v>
      </c>
      <c r="C71" s="13" t="s">
        <v>139</v>
      </c>
      <c r="D71" s="13" t="s">
        <v>10</v>
      </c>
      <c r="E71" s="13" t="s">
        <v>26</v>
      </c>
      <c r="F71" s="13" t="s">
        <v>12</v>
      </c>
      <c r="G71" s="13" t="s">
        <v>27</v>
      </c>
      <c r="H71" s="6"/>
      <c r="I71" s="4"/>
      <c r="J71" s="4"/>
      <c r="K71" s="4"/>
      <c r="L71" s="4"/>
      <c r="M71" s="7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3.5" customHeight="1">
      <c r="A72" s="9">
        <v>71</v>
      </c>
      <c r="B72" s="10" t="s">
        <v>146</v>
      </c>
      <c r="C72" s="13" t="s">
        <v>139</v>
      </c>
      <c r="D72" s="13" t="s">
        <v>10</v>
      </c>
      <c r="E72" s="13" t="s">
        <v>26</v>
      </c>
      <c r="F72" s="13" t="s">
        <v>12</v>
      </c>
      <c r="G72" s="13" t="s">
        <v>27</v>
      </c>
      <c r="H72" s="6"/>
      <c r="I72" s="4"/>
      <c r="J72" s="4"/>
      <c r="K72" s="4"/>
      <c r="L72" s="4"/>
      <c r="M72" s="7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" customHeight="1">
      <c r="A73" s="9">
        <v>72</v>
      </c>
      <c r="B73" s="10" t="s">
        <v>147</v>
      </c>
      <c r="C73" s="13" t="s">
        <v>139</v>
      </c>
      <c r="D73" s="13" t="s">
        <v>10</v>
      </c>
      <c r="E73" s="13" t="s">
        <v>11</v>
      </c>
      <c r="F73" s="13" t="s">
        <v>12</v>
      </c>
      <c r="G73" s="13" t="s">
        <v>13</v>
      </c>
      <c r="H73" s="6"/>
      <c r="I73" s="4"/>
      <c r="J73" s="4"/>
      <c r="K73" s="4"/>
      <c r="L73" s="4"/>
      <c r="M73" s="7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3.5" customHeight="1">
      <c r="A74" s="9">
        <v>73</v>
      </c>
      <c r="B74" s="10" t="s">
        <v>148</v>
      </c>
      <c r="C74" s="13">
        <v>5</v>
      </c>
      <c r="D74" s="13" t="s">
        <v>10</v>
      </c>
      <c r="E74" s="13" t="s">
        <v>11</v>
      </c>
      <c r="F74" s="13" t="s">
        <v>149</v>
      </c>
      <c r="G74" s="13" t="s">
        <v>150</v>
      </c>
      <c r="H74" s="6"/>
      <c r="I74" s="4"/>
      <c r="J74" s="4"/>
      <c r="K74" s="4"/>
      <c r="L74" s="4"/>
      <c r="M74" s="7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3.5" customHeight="1">
      <c r="A75" s="9">
        <v>74</v>
      </c>
      <c r="B75" s="10" t="s">
        <v>151</v>
      </c>
      <c r="C75" s="13">
        <v>5</v>
      </c>
      <c r="D75" s="13" t="s">
        <v>10</v>
      </c>
      <c r="E75" s="13" t="s">
        <v>26</v>
      </c>
      <c r="F75" s="13" t="s">
        <v>149</v>
      </c>
      <c r="G75" s="13" t="s">
        <v>152</v>
      </c>
      <c r="H75" s="6"/>
      <c r="I75" s="4"/>
      <c r="J75" s="4"/>
      <c r="K75" s="4"/>
      <c r="L75" s="4"/>
      <c r="M75" s="7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5" customHeight="1">
      <c r="A76" s="9">
        <v>75</v>
      </c>
      <c r="B76" s="10" t="s">
        <v>153</v>
      </c>
      <c r="C76" s="13">
        <v>5</v>
      </c>
      <c r="D76" s="13" t="s">
        <v>10</v>
      </c>
      <c r="E76" s="13" t="s">
        <v>11</v>
      </c>
      <c r="F76" s="13" t="s">
        <v>149</v>
      </c>
      <c r="G76" s="13" t="s">
        <v>150</v>
      </c>
      <c r="H76" s="6"/>
      <c r="I76" s="4"/>
      <c r="J76" s="4"/>
      <c r="K76" s="4"/>
      <c r="L76" s="4"/>
      <c r="M76" s="7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3.5" customHeight="1">
      <c r="A77" s="9">
        <v>76</v>
      </c>
      <c r="B77" s="10" t="s">
        <v>154</v>
      </c>
      <c r="C77" s="13">
        <v>5</v>
      </c>
      <c r="D77" s="13" t="s">
        <v>10</v>
      </c>
      <c r="E77" s="13" t="s">
        <v>26</v>
      </c>
      <c r="F77" s="13" t="s">
        <v>149</v>
      </c>
      <c r="G77" s="13" t="s">
        <v>152</v>
      </c>
      <c r="H77" s="6"/>
      <c r="I77" s="4"/>
      <c r="J77" s="4"/>
      <c r="K77" s="4"/>
      <c r="L77" s="4"/>
      <c r="M77" s="7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3.5" customHeight="1">
      <c r="A78" s="9">
        <v>77</v>
      </c>
      <c r="B78" s="10" t="s">
        <v>155</v>
      </c>
      <c r="C78" s="13">
        <v>5</v>
      </c>
      <c r="D78" s="13" t="s">
        <v>10</v>
      </c>
      <c r="E78" s="13" t="s">
        <v>26</v>
      </c>
      <c r="F78" s="13" t="s">
        <v>149</v>
      </c>
      <c r="G78" s="13" t="s">
        <v>152</v>
      </c>
      <c r="H78" s="6"/>
      <c r="I78" s="4"/>
      <c r="J78" s="4"/>
      <c r="K78" s="4"/>
      <c r="L78" s="4"/>
      <c r="M78" s="7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3.5" customHeight="1">
      <c r="A79" s="9">
        <v>78</v>
      </c>
      <c r="B79" s="10" t="s">
        <v>156</v>
      </c>
      <c r="C79" s="13">
        <v>5</v>
      </c>
      <c r="D79" s="13" t="s">
        <v>10</v>
      </c>
      <c r="E79" s="13" t="s">
        <v>11</v>
      </c>
      <c r="F79" s="13" t="s">
        <v>149</v>
      </c>
      <c r="G79" s="13" t="s">
        <v>150</v>
      </c>
      <c r="H79" s="6"/>
      <c r="I79" s="4"/>
      <c r="J79" s="4"/>
      <c r="K79" s="4"/>
      <c r="L79" s="4"/>
      <c r="M79" s="7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3.5" customHeight="1">
      <c r="A80" s="9">
        <v>79</v>
      </c>
      <c r="B80" s="10" t="s">
        <v>157</v>
      </c>
      <c r="C80" s="13">
        <v>5</v>
      </c>
      <c r="D80" s="13" t="s">
        <v>10</v>
      </c>
      <c r="E80" s="13" t="s">
        <v>11</v>
      </c>
      <c r="F80" s="13" t="s">
        <v>149</v>
      </c>
      <c r="G80" s="13" t="s">
        <v>150</v>
      </c>
      <c r="H80" s="6"/>
      <c r="I80" s="4"/>
      <c r="J80" s="4"/>
      <c r="K80" s="4"/>
      <c r="L80" s="4"/>
      <c r="M80" s="7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3.5" customHeight="1">
      <c r="A81" s="9">
        <v>80</v>
      </c>
      <c r="B81" s="10" t="s">
        <v>158</v>
      </c>
      <c r="C81" s="13">
        <v>5</v>
      </c>
      <c r="D81" s="13" t="s">
        <v>10</v>
      </c>
      <c r="E81" s="13" t="s">
        <v>11</v>
      </c>
      <c r="F81" s="13" t="s">
        <v>149</v>
      </c>
      <c r="G81" s="13" t="s">
        <v>150</v>
      </c>
      <c r="H81" s="6"/>
      <c r="I81" s="4"/>
      <c r="J81" s="4"/>
      <c r="K81" s="4"/>
      <c r="L81" s="4"/>
      <c r="M81" s="7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5" customHeight="1">
      <c r="A82" s="9">
        <v>81</v>
      </c>
      <c r="B82" s="10" t="s">
        <v>159</v>
      </c>
      <c r="C82" s="13">
        <v>5</v>
      </c>
      <c r="D82" s="13" t="s">
        <v>10</v>
      </c>
      <c r="E82" s="13" t="s">
        <v>11</v>
      </c>
      <c r="F82" s="13" t="s">
        <v>149</v>
      </c>
      <c r="G82" s="13" t="s">
        <v>150</v>
      </c>
      <c r="H82" s="6"/>
      <c r="I82" s="4"/>
      <c r="J82" s="4"/>
      <c r="K82" s="4"/>
      <c r="L82" s="4"/>
      <c r="M82" s="7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3.5" customHeight="1">
      <c r="A83" s="9">
        <v>82</v>
      </c>
      <c r="B83" s="10" t="s">
        <v>160</v>
      </c>
      <c r="C83" s="13">
        <v>5</v>
      </c>
      <c r="D83" s="13" t="s">
        <v>10</v>
      </c>
      <c r="E83" s="13" t="s">
        <v>26</v>
      </c>
      <c r="F83" s="13" t="s">
        <v>149</v>
      </c>
      <c r="G83" s="13" t="s">
        <v>152</v>
      </c>
      <c r="H83" s="6"/>
      <c r="I83" s="4"/>
      <c r="J83" s="4"/>
      <c r="K83" s="4"/>
      <c r="L83" s="4"/>
      <c r="M83" s="7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3.5" customHeight="1">
      <c r="A84" s="9">
        <v>83</v>
      </c>
      <c r="B84" s="10" t="s">
        <v>161</v>
      </c>
      <c r="C84" s="13">
        <v>5</v>
      </c>
      <c r="D84" s="13" t="s">
        <v>10</v>
      </c>
      <c r="E84" s="13" t="s">
        <v>11</v>
      </c>
      <c r="F84" s="13" t="s">
        <v>149</v>
      </c>
      <c r="G84" s="13" t="s">
        <v>150</v>
      </c>
      <c r="H84" s="6"/>
      <c r="I84" s="4"/>
      <c r="J84" s="4"/>
      <c r="K84" s="4"/>
      <c r="L84" s="4"/>
      <c r="M84" s="7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3.5" customHeight="1">
      <c r="A85" s="9">
        <v>84</v>
      </c>
      <c r="B85" s="10" t="s">
        <v>162</v>
      </c>
      <c r="C85" s="13">
        <v>5</v>
      </c>
      <c r="D85" s="13" t="s">
        <v>10</v>
      </c>
      <c r="E85" s="13" t="s">
        <v>26</v>
      </c>
      <c r="F85" s="13" t="s">
        <v>149</v>
      </c>
      <c r="G85" s="13" t="s">
        <v>152</v>
      </c>
      <c r="H85" s="6"/>
      <c r="I85" s="4"/>
      <c r="J85" s="4"/>
      <c r="K85" s="4"/>
      <c r="L85" s="4"/>
      <c r="M85" s="7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3.5" customHeight="1">
      <c r="A86" s="9">
        <v>85</v>
      </c>
      <c r="B86" s="10" t="s">
        <v>163</v>
      </c>
      <c r="C86" s="13">
        <v>5</v>
      </c>
      <c r="D86" s="13" t="s">
        <v>10</v>
      </c>
      <c r="E86" s="13" t="s">
        <v>11</v>
      </c>
      <c r="F86" s="13" t="s">
        <v>149</v>
      </c>
      <c r="G86" s="13" t="s">
        <v>150</v>
      </c>
      <c r="H86" s="6"/>
      <c r="I86" s="4"/>
      <c r="J86" s="4"/>
      <c r="K86" s="4"/>
      <c r="L86" s="4"/>
      <c r="M86" s="7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3.5" customHeight="1">
      <c r="A87" s="9">
        <v>86</v>
      </c>
      <c r="B87" s="10" t="s">
        <v>164</v>
      </c>
      <c r="C87" s="13">
        <v>5</v>
      </c>
      <c r="D87" s="13" t="s">
        <v>10</v>
      </c>
      <c r="E87" s="13" t="s">
        <v>26</v>
      </c>
      <c r="F87" s="13" t="s">
        <v>149</v>
      </c>
      <c r="G87" s="13" t="s">
        <v>152</v>
      </c>
      <c r="H87" s="6"/>
      <c r="I87" s="4"/>
      <c r="J87" s="4"/>
      <c r="K87" s="4"/>
      <c r="L87" s="4"/>
      <c r="M87" s="7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3.5" customHeight="1">
      <c r="A88" s="9">
        <v>87</v>
      </c>
      <c r="B88" s="10" t="s">
        <v>165</v>
      </c>
      <c r="C88" s="13">
        <v>5</v>
      </c>
      <c r="D88" s="13" t="s">
        <v>10</v>
      </c>
      <c r="E88" s="13" t="s">
        <v>11</v>
      </c>
      <c r="F88" s="13" t="s">
        <v>149</v>
      </c>
      <c r="G88" s="13" t="s">
        <v>150</v>
      </c>
      <c r="H88" s="6"/>
      <c r="I88" s="4"/>
      <c r="J88" s="4"/>
      <c r="K88" s="4"/>
      <c r="L88" s="4"/>
      <c r="M88" s="7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3.5" customHeight="1">
      <c r="A89" s="9">
        <v>88</v>
      </c>
      <c r="B89" s="10" t="s">
        <v>166</v>
      </c>
      <c r="C89" s="13">
        <v>5</v>
      </c>
      <c r="D89" s="13" t="s">
        <v>10</v>
      </c>
      <c r="E89" s="13" t="s">
        <v>26</v>
      </c>
      <c r="F89" s="13" t="s">
        <v>149</v>
      </c>
      <c r="G89" s="13" t="s">
        <v>152</v>
      </c>
      <c r="H89" s="6"/>
      <c r="I89" s="4"/>
      <c r="J89" s="4"/>
      <c r="K89" s="4"/>
      <c r="L89" s="4"/>
      <c r="M89" s="7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3.5" customHeight="1">
      <c r="A90" s="9">
        <v>89</v>
      </c>
      <c r="B90" s="10" t="s">
        <v>167</v>
      </c>
      <c r="C90" s="13">
        <v>5</v>
      </c>
      <c r="D90" s="13" t="s">
        <v>10</v>
      </c>
      <c r="E90" s="13" t="s">
        <v>26</v>
      </c>
      <c r="F90" s="13" t="s">
        <v>149</v>
      </c>
      <c r="G90" s="13" t="s">
        <v>152</v>
      </c>
      <c r="H90" s="6"/>
      <c r="I90" s="4"/>
      <c r="J90" s="4"/>
      <c r="K90" s="4"/>
      <c r="L90" s="4"/>
      <c r="M90" s="7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3.5" customHeight="1">
      <c r="A91" s="9">
        <v>90</v>
      </c>
      <c r="B91" s="10" t="s">
        <v>168</v>
      </c>
      <c r="C91" s="13">
        <v>5</v>
      </c>
      <c r="D91" s="13" t="s">
        <v>10</v>
      </c>
      <c r="E91" s="13" t="s">
        <v>26</v>
      </c>
      <c r="F91" s="13" t="s">
        <v>149</v>
      </c>
      <c r="G91" s="13" t="s">
        <v>152</v>
      </c>
      <c r="H91" s="6"/>
      <c r="I91" s="4"/>
      <c r="J91" s="4"/>
      <c r="K91" s="4"/>
      <c r="L91" s="4"/>
      <c r="M91" s="7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3.5" customHeight="1">
      <c r="A92" s="9">
        <v>91</v>
      </c>
      <c r="B92" s="10" t="s">
        <v>169</v>
      </c>
      <c r="C92" s="13">
        <v>6</v>
      </c>
      <c r="D92" s="13" t="s">
        <v>10</v>
      </c>
      <c r="E92" s="13" t="s">
        <v>26</v>
      </c>
      <c r="F92" s="13" t="s">
        <v>149</v>
      </c>
      <c r="G92" s="13" t="s">
        <v>152</v>
      </c>
      <c r="H92" s="6"/>
      <c r="I92" s="4"/>
      <c r="J92" s="4"/>
      <c r="K92" s="4"/>
      <c r="L92" s="4"/>
      <c r="M92" s="7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3.5" customHeight="1">
      <c r="A93" s="9">
        <v>92</v>
      </c>
      <c r="B93" s="10" t="s">
        <v>170</v>
      </c>
      <c r="C93" s="13">
        <v>6</v>
      </c>
      <c r="D93" s="13" t="s">
        <v>10</v>
      </c>
      <c r="E93" s="13" t="s">
        <v>26</v>
      </c>
      <c r="F93" s="13" t="s">
        <v>149</v>
      </c>
      <c r="G93" s="13" t="s">
        <v>152</v>
      </c>
      <c r="H93" s="6"/>
      <c r="I93" s="4"/>
      <c r="J93" s="4"/>
      <c r="K93" s="4"/>
      <c r="L93" s="4"/>
      <c r="M93" s="7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3.5" customHeight="1">
      <c r="A94" s="9">
        <v>93</v>
      </c>
      <c r="B94" s="10" t="s">
        <v>171</v>
      </c>
      <c r="C94" s="13">
        <v>6</v>
      </c>
      <c r="D94" s="13" t="s">
        <v>10</v>
      </c>
      <c r="E94" s="13" t="s">
        <v>26</v>
      </c>
      <c r="F94" s="13" t="s">
        <v>149</v>
      </c>
      <c r="G94" s="13" t="s">
        <v>152</v>
      </c>
      <c r="H94" s="6"/>
      <c r="I94" s="4"/>
      <c r="J94" s="4"/>
      <c r="K94" s="4"/>
      <c r="L94" s="4"/>
      <c r="M94" s="7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3.5" customHeight="1">
      <c r="A95" s="9">
        <v>94</v>
      </c>
      <c r="B95" s="10" t="s">
        <v>172</v>
      </c>
      <c r="C95" s="13">
        <v>6</v>
      </c>
      <c r="D95" s="13" t="s">
        <v>10</v>
      </c>
      <c r="E95" s="13" t="s">
        <v>11</v>
      </c>
      <c r="F95" s="13" t="s">
        <v>149</v>
      </c>
      <c r="G95" s="13" t="s">
        <v>150</v>
      </c>
      <c r="H95" s="6"/>
      <c r="I95" s="4"/>
      <c r="J95" s="4"/>
      <c r="K95" s="4"/>
      <c r="L95" s="4"/>
      <c r="M95" s="7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3.5" customHeight="1">
      <c r="A96" s="9">
        <v>95</v>
      </c>
      <c r="B96" s="10" t="s">
        <v>173</v>
      </c>
      <c r="C96" s="13">
        <v>6</v>
      </c>
      <c r="D96" s="13" t="s">
        <v>10</v>
      </c>
      <c r="E96" s="13" t="s">
        <v>26</v>
      </c>
      <c r="F96" s="13" t="s">
        <v>149</v>
      </c>
      <c r="G96" s="13" t="s">
        <v>152</v>
      </c>
      <c r="H96" s="6"/>
      <c r="I96" s="4"/>
      <c r="J96" s="4"/>
      <c r="K96" s="4"/>
      <c r="L96" s="4"/>
      <c r="M96" s="7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3.5" customHeight="1">
      <c r="A97" s="9">
        <v>96</v>
      </c>
      <c r="B97" s="10" t="s">
        <v>174</v>
      </c>
      <c r="C97" s="13">
        <v>6</v>
      </c>
      <c r="D97" s="13" t="s">
        <v>10</v>
      </c>
      <c r="E97" s="13" t="s">
        <v>11</v>
      </c>
      <c r="F97" s="13" t="s">
        <v>149</v>
      </c>
      <c r="G97" s="13" t="s">
        <v>150</v>
      </c>
      <c r="H97" s="6"/>
      <c r="I97" s="4"/>
      <c r="J97" s="4"/>
      <c r="K97" s="4"/>
      <c r="L97" s="4"/>
      <c r="M97" s="7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3.5" customHeight="1">
      <c r="A98" s="9">
        <v>97</v>
      </c>
      <c r="B98" s="10" t="s">
        <v>175</v>
      </c>
      <c r="C98" s="13">
        <v>6</v>
      </c>
      <c r="D98" s="13" t="s">
        <v>10</v>
      </c>
      <c r="E98" s="13" t="s">
        <v>26</v>
      </c>
      <c r="F98" s="13" t="s">
        <v>149</v>
      </c>
      <c r="G98" s="13" t="s">
        <v>152</v>
      </c>
      <c r="H98" s="6"/>
      <c r="I98" s="4"/>
      <c r="J98" s="4"/>
      <c r="K98" s="4"/>
      <c r="L98" s="4"/>
      <c r="M98" s="7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3.5" customHeight="1">
      <c r="A99" s="9">
        <v>98</v>
      </c>
      <c r="B99" s="10" t="s">
        <v>176</v>
      </c>
      <c r="C99" s="13">
        <v>6</v>
      </c>
      <c r="D99" s="13" t="s">
        <v>10</v>
      </c>
      <c r="E99" s="13" t="s">
        <v>26</v>
      </c>
      <c r="F99" s="13" t="s">
        <v>149</v>
      </c>
      <c r="G99" s="13" t="s">
        <v>152</v>
      </c>
      <c r="H99" s="6"/>
      <c r="I99" s="4"/>
      <c r="J99" s="4"/>
      <c r="K99" s="4"/>
      <c r="L99" s="4"/>
      <c r="M99" s="7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3.5" customHeight="1">
      <c r="A100" s="9">
        <v>99</v>
      </c>
      <c r="B100" s="10" t="s">
        <v>177</v>
      </c>
      <c r="C100" s="13">
        <v>6</v>
      </c>
      <c r="D100" s="13" t="s">
        <v>10</v>
      </c>
      <c r="E100" s="13" t="s">
        <v>26</v>
      </c>
      <c r="F100" s="13" t="s">
        <v>149</v>
      </c>
      <c r="G100" s="13" t="s">
        <v>152</v>
      </c>
      <c r="H100" s="6"/>
      <c r="I100" s="4"/>
      <c r="J100" s="4"/>
      <c r="K100" s="4"/>
      <c r="L100" s="4"/>
      <c r="M100" s="7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3.5" customHeight="1">
      <c r="A101" s="9">
        <v>100</v>
      </c>
      <c r="B101" s="10" t="s">
        <v>178</v>
      </c>
      <c r="C101" s="13">
        <v>6</v>
      </c>
      <c r="D101" s="13" t="s">
        <v>10</v>
      </c>
      <c r="E101" s="13" t="s">
        <v>26</v>
      </c>
      <c r="F101" s="13" t="s">
        <v>149</v>
      </c>
      <c r="G101" s="13" t="s">
        <v>152</v>
      </c>
      <c r="H101" s="6"/>
      <c r="I101" s="4"/>
      <c r="J101" s="4"/>
      <c r="K101" s="4"/>
      <c r="L101" s="4"/>
      <c r="M101" s="7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3.5" customHeight="1">
      <c r="A102" s="9">
        <v>101</v>
      </c>
      <c r="B102" s="10" t="s">
        <v>179</v>
      </c>
      <c r="C102" s="13">
        <v>6</v>
      </c>
      <c r="D102" s="13" t="s">
        <v>10</v>
      </c>
      <c r="E102" s="13" t="s">
        <v>26</v>
      </c>
      <c r="F102" s="13" t="s">
        <v>149</v>
      </c>
      <c r="G102" s="13" t="s">
        <v>152</v>
      </c>
      <c r="H102" s="6"/>
      <c r="I102" s="4"/>
      <c r="J102" s="4"/>
      <c r="K102" s="4"/>
      <c r="L102" s="4"/>
      <c r="M102" s="7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3.5" customHeight="1">
      <c r="A103" s="9">
        <v>102</v>
      </c>
      <c r="B103" s="10" t="s">
        <v>180</v>
      </c>
      <c r="C103" s="13">
        <v>6</v>
      </c>
      <c r="D103" s="13" t="s">
        <v>10</v>
      </c>
      <c r="E103" s="13" t="s">
        <v>26</v>
      </c>
      <c r="F103" s="13" t="s">
        <v>149</v>
      </c>
      <c r="G103" s="13" t="s">
        <v>152</v>
      </c>
      <c r="H103" s="6"/>
      <c r="I103" s="4"/>
      <c r="J103" s="4"/>
      <c r="K103" s="4"/>
      <c r="L103" s="4"/>
      <c r="M103" s="7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3.5" customHeight="1">
      <c r="A104" s="9">
        <v>103</v>
      </c>
      <c r="B104" s="10" t="s">
        <v>181</v>
      </c>
      <c r="C104" s="13">
        <v>6</v>
      </c>
      <c r="D104" s="13" t="s">
        <v>10</v>
      </c>
      <c r="E104" s="13" t="s">
        <v>26</v>
      </c>
      <c r="F104" s="13" t="s">
        <v>149</v>
      </c>
      <c r="G104" s="13" t="s">
        <v>152</v>
      </c>
      <c r="H104" s="6"/>
      <c r="I104" s="4"/>
      <c r="J104" s="4"/>
      <c r="K104" s="4"/>
      <c r="L104" s="4"/>
      <c r="M104" s="7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3.5" customHeight="1">
      <c r="A105" s="9">
        <v>104</v>
      </c>
      <c r="B105" s="10" t="s">
        <v>182</v>
      </c>
      <c r="C105" s="13">
        <v>6</v>
      </c>
      <c r="D105" s="13" t="s">
        <v>10</v>
      </c>
      <c r="E105" s="13" t="s">
        <v>11</v>
      </c>
      <c r="F105" s="13" t="s">
        <v>149</v>
      </c>
      <c r="G105" s="13" t="s">
        <v>150</v>
      </c>
      <c r="H105" s="6"/>
      <c r="I105" s="4"/>
      <c r="J105" s="4"/>
      <c r="K105" s="4"/>
      <c r="L105" s="4"/>
      <c r="M105" s="7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3.5" customHeight="1">
      <c r="A106" s="9">
        <v>105</v>
      </c>
      <c r="B106" s="10" t="s">
        <v>183</v>
      </c>
      <c r="C106" s="13">
        <v>6</v>
      </c>
      <c r="D106" s="13" t="s">
        <v>10</v>
      </c>
      <c r="E106" s="13" t="s">
        <v>26</v>
      </c>
      <c r="F106" s="13" t="s">
        <v>149</v>
      </c>
      <c r="G106" s="13" t="s">
        <v>152</v>
      </c>
      <c r="H106" s="6"/>
      <c r="I106" s="4"/>
      <c r="J106" s="4"/>
      <c r="K106" s="4"/>
      <c r="L106" s="4"/>
      <c r="M106" s="7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3.5" customHeight="1">
      <c r="A107" s="9">
        <v>106</v>
      </c>
      <c r="B107" s="10" t="s">
        <v>184</v>
      </c>
      <c r="C107" s="13">
        <v>7</v>
      </c>
      <c r="D107" s="13" t="s">
        <v>10</v>
      </c>
      <c r="E107" s="13" t="s">
        <v>11</v>
      </c>
      <c r="F107" s="13" t="s">
        <v>185</v>
      </c>
      <c r="G107" s="13" t="s">
        <v>186</v>
      </c>
      <c r="H107" s="6"/>
      <c r="I107" s="4"/>
      <c r="J107" s="4"/>
      <c r="K107" s="4"/>
      <c r="L107" s="4"/>
      <c r="M107" s="7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3.5" customHeight="1">
      <c r="A108" s="9">
        <v>107</v>
      </c>
      <c r="B108" s="10" t="s">
        <v>187</v>
      </c>
      <c r="C108" s="13">
        <v>7</v>
      </c>
      <c r="D108" s="13" t="s">
        <v>10</v>
      </c>
      <c r="E108" s="13" t="s">
        <v>11</v>
      </c>
      <c r="F108" s="13" t="s">
        <v>185</v>
      </c>
      <c r="G108" s="13" t="s">
        <v>186</v>
      </c>
      <c r="H108" s="6"/>
      <c r="I108" s="4"/>
      <c r="J108" s="4"/>
      <c r="K108" s="4"/>
      <c r="L108" s="4"/>
      <c r="M108" s="7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3.5" customHeight="1">
      <c r="A109" s="9">
        <v>108</v>
      </c>
      <c r="B109" s="10" t="s">
        <v>188</v>
      </c>
      <c r="C109" s="13">
        <v>7</v>
      </c>
      <c r="D109" s="13" t="s">
        <v>10</v>
      </c>
      <c r="E109" s="13" t="s">
        <v>26</v>
      </c>
      <c r="F109" s="13" t="s">
        <v>185</v>
      </c>
      <c r="G109" s="13" t="s">
        <v>189</v>
      </c>
      <c r="H109" s="6"/>
      <c r="I109" s="4"/>
      <c r="J109" s="4"/>
      <c r="K109" s="4"/>
      <c r="L109" s="4"/>
      <c r="M109" s="7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3.5" customHeight="1">
      <c r="A110" s="9">
        <v>109</v>
      </c>
      <c r="B110" s="10" t="s">
        <v>190</v>
      </c>
      <c r="C110" s="13">
        <v>7</v>
      </c>
      <c r="D110" s="13" t="s">
        <v>10</v>
      </c>
      <c r="E110" s="13" t="s">
        <v>26</v>
      </c>
      <c r="F110" s="13" t="s">
        <v>185</v>
      </c>
      <c r="G110" s="13" t="s">
        <v>189</v>
      </c>
      <c r="H110" s="6"/>
      <c r="I110" s="4"/>
      <c r="J110" s="4"/>
      <c r="K110" s="4"/>
      <c r="L110" s="4"/>
      <c r="M110" s="7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3.5" customHeight="1">
      <c r="A111" s="9">
        <v>110</v>
      </c>
      <c r="B111" s="10" t="s">
        <v>191</v>
      </c>
      <c r="C111" s="13">
        <v>7</v>
      </c>
      <c r="D111" s="13" t="s">
        <v>10</v>
      </c>
      <c r="E111" s="13" t="s">
        <v>11</v>
      </c>
      <c r="F111" s="13" t="s">
        <v>185</v>
      </c>
      <c r="G111" s="13" t="s">
        <v>186</v>
      </c>
      <c r="H111" s="6"/>
      <c r="I111" s="4"/>
      <c r="J111" s="4"/>
      <c r="K111" s="4"/>
      <c r="L111" s="4"/>
      <c r="M111" s="7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3.5" customHeight="1">
      <c r="A112" s="9">
        <v>111</v>
      </c>
      <c r="B112" s="10" t="s">
        <v>192</v>
      </c>
      <c r="C112" s="13">
        <v>7</v>
      </c>
      <c r="D112" s="13" t="s">
        <v>10</v>
      </c>
      <c r="E112" s="13" t="s">
        <v>11</v>
      </c>
      <c r="F112" s="13" t="s">
        <v>185</v>
      </c>
      <c r="G112" s="13" t="s">
        <v>186</v>
      </c>
      <c r="H112" s="6"/>
      <c r="I112" s="4"/>
      <c r="J112" s="4"/>
      <c r="K112" s="4"/>
      <c r="L112" s="4"/>
      <c r="M112" s="7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3.5" customHeight="1">
      <c r="A113" s="9">
        <v>112</v>
      </c>
      <c r="B113" s="10" t="s">
        <v>193</v>
      </c>
      <c r="C113" s="13">
        <v>7</v>
      </c>
      <c r="D113" s="13" t="s">
        <v>10</v>
      </c>
      <c r="E113" s="13" t="s">
        <v>26</v>
      </c>
      <c r="F113" s="13" t="s">
        <v>185</v>
      </c>
      <c r="G113" s="13" t="s">
        <v>189</v>
      </c>
      <c r="H113" s="6"/>
      <c r="I113" s="4"/>
      <c r="J113" s="4"/>
      <c r="K113" s="4"/>
      <c r="L113" s="4"/>
      <c r="M113" s="7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3.5" customHeight="1">
      <c r="A114" s="9">
        <v>113</v>
      </c>
      <c r="B114" s="10" t="s">
        <v>194</v>
      </c>
      <c r="C114" s="13">
        <v>7</v>
      </c>
      <c r="D114" s="13" t="s">
        <v>10</v>
      </c>
      <c r="E114" s="13" t="s">
        <v>11</v>
      </c>
      <c r="F114" s="13" t="s">
        <v>185</v>
      </c>
      <c r="G114" s="13" t="s">
        <v>186</v>
      </c>
      <c r="H114" s="6"/>
      <c r="I114" s="4"/>
      <c r="J114" s="4"/>
      <c r="K114" s="4"/>
      <c r="L114" s="4"/>
      <c r="M114" s="7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3.5" customHeight="1">
      <c r="A115" s="9">
        <v>114</v>
      </c>
      <c r="B115" s="10" t="s">
        <v>195</v>
      </c>
      <c r="C115" s="13">
        <v>8</v>
      </c>
      <c r="D115" s="13" t="s">
        <v>10</v>
      </c>
      <c r="E115" s="13" t="s">
        <v>26</v>
      </c>
      <c r="F115" s="13" t="s">
        <v>185</v>
      </c>
      <c r="G115" s="13" t="s">
        <v>189</v>
      </c>
      <c r="H115" s="6"/>
      <c r="I115" s="4"/>
      <c r="J115" s="4"/>
      <c r="K115" s="4"/>
      <c r="L115" s="4"/>
      <c r="M115" s="7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3.5" customHeight="1">
      <c r="A116" s="9">
        <v>115</v>
      </c>
      <c r="B116" s="10" t="s">
        <v>196</v>
      </c>
      <c r="C116" s="13">
        <v>8</v>
      </c>
      <c r="D116" s="13" t="s">
        <v>10</v>
      </c>
      <c r="E116" s="13" t="s">
        <v>26</v>
      </c>
      <c r="F116" s="13" t="s">
        <v>185</v>
      </c>
      <c r="G116" s="13" t="s">
        <v>189</v>
      </c>
      <c r="H116" s="6"/>
      <c r="I116" s="4"/>
      <c r="J116" s="4"/>
      <c r="K116" s="4"/>
      <c r="L116" s="4"/>
      <c r="M116" s="7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3.5" customHeight="1">
      <c r="A117" s="9">
        <v>116</v>
      </c>
      <c r="B117" s="10" t="s">
        <v>197</v>
      </c>
      <c r="C117" s="13">
        <v>8</v>
      </c>
      <c r="D117" s="13" t="s">
        <v>10</v>
      </c>
      <c r="E117" s="13" t="s">
        <v>11</v>
      </c>
      <c r="F117" s="13" t="s">
        <v>185</v>
      </c>
      <c r="G117" s="13" t="s">
        <v>186</v>
      </c>
      <c r="H117" s="6"/>
      <c r="I117" s="4"/>
      <c r="J117" s="4"/>
      <c r="K117" s="4"/>
      <c r="L117" s="4"/>
      <c r="M117" s="7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3.5" customHeight="1">
      <c r="A118" s="9">
        <v>117</v>
      </c>
      <c r="B118" s="10" t="s">
        <v>198</v>
      </c>
      <c r="C118" s="13">
        <v>8</v>
      </c>
      <c r="D118" s="13" t="s">
        <v>10</v>
      </c>
      <c r="E118" s="13" t="s">
        <v>11</v>
      </c>
      <c r="F118" s="13" t="s">
        <v>185</v>
      </c>
      <c r="G118" s="13" t="s">
        <v>186</v>
      </c>
      <c r="H118" s="6"/>
      <c r="I118" s="4"/>
      <c r="J118" s="4"/>
      <c r="K118" s="4"/>
      <c r="L118" s="4"/>
      <c r="M118" s="7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3.5" customHeight="1">
      <c r="A119" s="9">
        <v>118</v>
      </c>
      <c r="B119" s="10" t="s">
        <v>199</v>
      </c>
      <c r="C119" s="13">
        <v>8</v>
      </c>
      <c r="D119" s="13" t="s">
        <v>10</v>
      </c>
      <c r="E119" s="13" t="s">
        <v>11</v>
      </c>
      <c r="F119" s="13" t="s">
        <v>185</v>
      </c>
      <c r="G119" s="13" t="s">
        <v>186</v>
      </c>
      <c r="H119" s="6"/>
      <c r="I119" s="4"/>
      <c r="J119" s="4"/>
      <c r="K119" s="4"/>
      <c r="L119" s="4"/>
      <c r="M119" s="7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3.5" customHeight="1">
      <c r="A120" s="9">
        <v>119</v>
      </c>
      <c r="B120" s="10" t="s">
        <v>200</v>
      </c>
      <c r="C120" s="13">
        <v>8</v>
      </c>
      <c r="D120" s="13" t="s">
        <v>10</v>
      </c>
      <c r="E120" s="13" t="s">
        <v>11</v>
      </c>
      <c r="F120" s="13" t="s">
        <v>185</v>
      </c>
      <c r="G120" s="13" t="s">
        <v>186</v>
      </c>
      <c r="H120" s="6"/>
      <c r="I120" s="4"/>
      <c r="J120" s="4"/>
      <c r="K120" s="4"/>
      <c r="L120" s="4"/>
      <c r="M120" s="7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3.5" customHeight="1">
      <c r="A121" s="9">
        <v>120</v>
      </c>
      <c r="B121" s="10" t="s">
        <v>201</v>
      </c>
      <c r="C121" s="13">
        <v>8</v>
      </c>
      <c r="D121" s="13" t="s">
        <v>10</v>
      </c>
      <c r="E121" s="13" t="s">
        <v>11</v>
      </c>
      <c r="F121" s="13" t="s">
        <v>185</v>
      </c>
      <c r="G121" s="13" t="s">
        <v>186</v>
      </c>
      <c r="H121" s="6"/>
      <c r="I121" s="4"/>
      <c r="J121" s="4"/>
      <c r="K121" s="4"/>
      <c r="L121" s="4"/>
      <c r="M121" s="7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3.5" customHeight="1">
      <c r="A122" s="9">
        <v>121</v>
      </c>
      <c r="B122" s="10" t="s">
        <v>202</v>
      </c>
      <c r="C122" s="13">
        <v>8</v>
      </c>
      <c r="D122" s="13" t="s">
        <v>10</v>
      </c>
      <c r="E122" s="13" t="s">
        <v>26</v>
      </c>
      <c r="F122" s="13" t="s">
        <v>185</v>
      </c>
      <c r="G122" s="13" t="s">
        <v>189</v>
      </c>
      <c r="H122" s="6"/>
      <c r="I122" s="4"/>
      <c r="J122" s="4"/>
      <c r="K122" s="4"/>
      <c r="L122" s="4"/>
      <c r="M122" s="7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3.5" customHeight="1">
      <c r="A123" s="9">
        <v>122</v>
      </c>
      <c r="B123" s="10" t="s">
        <v>203</v>
      </c>
      <c r="C123" s="13">
        <v>8</v>
      </c>
      <c r="D123" s="13" t="s">
        <v>10</v>
      </c>
      <c r="E123" s="13" t="s">
        <v>11</v>
      </c>
      <c r="F123" s="13" t="s">
        <v>185</v>
      </c>
      <c r="G123" s="13" t="s">
        <v>186</v>
      </c>
      <c r="H123" s="6"/>
      <c r="I123" s="4"/>
      <c r="J123" s="4"/>
      <c r="K123" s="4"/>
      <c r="L123" s="4"/>
      <c r="M123" s="7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3.5" customHeight="1">
      <c r="A124" s="9">
        <v>123</v>
      </c>
      <c r="B124" s="10" t="s">
        <v>204</v>
      </c>
      <c r="C124" s="13">
        <v>8</v>
      </c>
      <c r="D124" s="13" t="s">
        <v>10</v>
      </c>
      <c r="E124" s="13" t="s">
        <v>26</v>
      </c>
      <c r="F124" s="13" t="s">
        <v>185</v>
      </c>
      <c r="G124" s="13" t="s">
        <v>189</v>
      </c>
      <c r="H124" s="6"/>
      <c r="I124" s="4"/>
      <c r="J124" s="4"/>
      <c r="K124" s="4"/>
      <c r="L124" s="4"/>
      <c r="M124" s="7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3.5" customHeight="1">
      <c r="A125" s="9">
        <v>124</v>
      </c>
      <c r="B125" s="10" t="s">
        <v>205</v>
      </c>
      <c r="C125" s="13">
        <v>8</v>
      </c>
      <c r="D125" s="13" t="s">
        <v>10</v>
      </c>
      <c r="E125" s="13" t="s">
        <v>11</v>
      </c>
      <c r="F125" s="13" t="s">
        <v>185</v>
      </c>
      <c r="G125" s="13" t="s">
        <v>186</v>
      </c>
      <c r="H125" s="6"/>
      <c r="I125" s="4"/>
      <c r="J125" s="4"/>
      <c r="K125" s="4"/>
      <c r="L125" s="4"/>
      <c r="M125" s="7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3.5" customHeight="1">
      <c r="A126" s="9">
        <v>125</v>
      </c>
      <c r="B126" s="10" t="s">
        <v>206</v>
      </c>
      <c r="C126" s="13">
        <v>8</v>
      </c>
      <c r="D126" s="13" t="s">
        <v>10</v>
      </c>
      <c r="E126" s="13" t="s">
        <v>11</v>
      </c>
      <c r="F126" s="13" t="s">
        <v>185</v>
      </c>
      <c r="G126" s="13" t="s">
        <v>186</v>
      </c>
      <c r="H126" s="6"/>
      <c r="I126" s="4"/>
      <c r="J126" s="4"/>
      <c r="K126" s="4"/>
      <c r="L126" s="4"/>
      <c r="M126" s="7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3.5" customHeight="1">
      <c r="A127" s="9">
        <v>126</v>
      </c>
      <c r="B127" s="10" t="s">
        <v>207</v>
      </c>
      <c r="C127" s="13">
        <v>8</v>
      </c>
      <c r="D127" s="13" t="s">
        <v>10</v>
      </c>
      <c r="E127" s="13" t="s">
        <v>26</v>
      </c>
      <c r="F127" s="13" t="s">
        <v>185</v>
      </c>
      <c r="G127" s="13" t="s">
        <v>189</v>
      </c>
      <c r="H127" s="6"/>
      <c r="I127" s="4"/>
      <c r="J127" s="4"/>
      <c r="K127" s="4"/>
      <c r="L127" s="4"/>
      <c r="M127" s="7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3.5" customHeight="1">
      <c r="A128" s="9">
        <v>127</v>
      </c>
      <c r="B128" s="10" t="s">
        <v>208</v>
      </c>
      <c r="C128" s="13">
        <v>8</v>
      </c>
      <c r="D128" s="13" t="s">
        <v>10</v>
      </c>
      <c r="E128" s="13" t="s">
        <v>26</v>
      </c>
      <c r="F128" s="13" t="s">
        <v>185</v>
      </c>
      <c r="G128" s="13" t="s">
        <v>189</v>
      </c>
      <c r="H128" s="6"/>
      <c r="I128" s="4"/>
      <c r="J128" s="4"/>
      <c r="K128" s="4"/>
      <c r="L128" s="4"/>
      <c r="M128" s="7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3.5" customHeight="1">
      <c r="A129" s="9">
        <v>128</v>
      </c>
      <c r="B129" s="10" t="s">
        <v>209</v>
      </c>
      <c r="C129" s="13">
        <v>8</v>
      </c>
      <c r="D129" s="13" t="s">
        <v>10</v>
      </c>
      <c r="E129" s="13" t="s">
        <v>26</v>
      </c>
      <c r="F129" s="13" t="s">
        <v>185</v>
      </c>
      <c r="G129" s="13" t="s">
        <v>189</v>
      </c>
      <c r="H129" s="6"/>
      <c r="I129" s="4"/>
      <c r="J129" s="4"/>
      <c r="K129" s="4"/>
      <c r="L129" s="4"/>
      <c r="M129" s="7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3.5" customHeight="1">
      <c r="A130" s="9">
        <v>129</v>
      </c>
      <c r="B130" s="10" t="s">
        <v>210</v>
      </c>
      <c r="C130" s="13">
        <v>8</v>
      </c>
      <c r="D130" s="13" t="s">
        <v>10</v>
      </c>
      <c r="E130" s="13" t="s">
        <v>11</v>
      </c>
      <c r="F130" s="13" t="s">
        <v>185</v>
      </c>
      <c r="G130" s="13" t="s">
        <v>186</v>
      </c>
      <c r="H130" s="6"/>
      <c r="I130" s="4"/>
      <c r="J130" s="4"/>
      <c r="K130" s="4"/>
      <c r="L130" s="4"/>
      <c r="M130" s="7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3.5" customHeight="1">
      <c r="A131" s="9">
        <v>130</v>
      </c>
      <c r="B131" s="10" t="s">
        <v>211</v>
      </c>
      <c r="C131" s="13">
        <v>8</v>
      </c>
      <c r="D131" s="13" t="s">
        <v>10</v>
      </c>
      <c r="E131" s="13" t="s">
        <v>11</v>
      </c>
      <c r="F131" s="13" t="s">
        <v>185</v>
      </c>
      <c r="G131" s="13" t="s">
        <v>186</v>
      </c>
      <c r="H131" s="6"/>
      <c r="I131" s="4"/>
      <c r="J131" s="4"/>
      <c r="K131" s="4"/>
      <c r="L131" s="4"/>
      <c r="M131" s="7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3.5" customHeight="1">
      <c r="A132" s="9">
        <v>131</v>
      </c>
      <c r="B132" s="10" t="s">
        <v>212</v>
      </c>
      <c r="C132" s="13">
        <v>8</v>
      </c>
      <c r="D132" s="13" t="s">
        <v>10</v>
      </c>
      <c r="E132" s="13" t="s">
        <v>26</v>
      </c>
      <c r="F132" s="13" t="s">
        <v>185</v>
      </c>
      <c r="G132" s="13" t="s">
        <v>189</v>
      </c>
      <c r="H132" s="6"/>
      <c r="I132" s="4"/>
      <c r="J132" s="4"/>
      <c r="K132" s="4"/>
      <c r="L132" s="4"/>
      <c r="M132" s="7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3.5" customHeight="1">
      <c r="A133" s="9">
        <v>132</v>
      </c>
      <c r="B133" s="10" t="s">
        <v>213</v>
      </c>
      <c r="C133" s="13">
        <v>8</v>
      </c>
      <c r="D133" s="13" t="s">
        <v>10</v>
      </c>
      <c r="E133" s="13" t="s">
        <v>26</v>
      </c>
      <c r="F133" s="13" t="s">
        <v>185</v>
      </c>
      <c r="G133" s="13" t="s">
        <v>189</v>
      </c>
      <c r="H133" s="6"/>
      <c r="I133" s="4"/>
      <c r="J133" s="4"/>
      <c r="K133" s="4"/>
      <c r="L133" s="4"/>
      <c r="M133" s="7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3.5" customHeight="1">
      <c r="A134" s="9">
        <v>133</v>
      </c>
      <c r="B134" s="10" t="s">
        <v>214</v>
      </c>
      <c r="C134" s="13" t="s">
        <v>215</v>
      </c>
      <c r="D134" s="13" t="s">
        <v>10</v>
      </c>
      <c r="E134" s="13" t="s">
        <v>215</v>
      </c>
      <c r="F134" s="13" t="s">
        <v>215</v>
      </c>
      <c r="G134" s="10"/>
      <c r="H134" s="6"/>
      <c r="I134" s="4"/>
      <c r="J134" s="4"/>
      <c r="K134" s="4"/>
      <c r="L134" s="4"/>
      <c r="M134" s="7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3.5" customHeight="1">
      <c r="A135" s="9">
        <v>134</v>
      </c>
      <c r="B135" s="10" t="s">
        <v>216</v>
      </c>
      <c r="C135" s="13">
        <v>5</v>
      </c>
      <c r="D135" s="13" t="s">
        <v>10</v>
      </c>
      <c r="E135" s="13" t="s">
        <v>26</v>
      </c>
      <c r="F135" s="13" t="s">
        <v>149</v>
      </c>
      <c r="G135" s="13" t="s">
        <v>152</v>
      </c>
      <c r="H135" s="6"/>
      <c r="I135" s="4"/>
      <c r="J135" s="4"/>
      <c r="K135" s="4"/>
      <c r="L135" s="4"/>
      <c r="M135" s="7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3.5" customHeight="1">
      <c r="A136" s="9">
        <v>150</v>
      </c>
      <c r="B136" s="10" t="s">
        <v>217</v>
      </c>
      <c r="C136" s="13">
        <v>3</v>
      </c>
      <c r="D136" s="13" t="s">
        <v>59</v>
      </c>
      <c r="E136" s="13" t="s">
        <v>26</v>
      </c>
      <c r="F136" s="13" t="s">
        <v>12</v>
      </c>
      <c r="G136" s="13" t="s">
        <v>27</v>
      </c>
      <c r="H136" s="6"/>
      <c r="I136" s="4"/>
      <c r="J136" s="4"/>
      <c r="K136" s="4"/>
      <c r="L136" s="4"/>
      <c r="M136" s="7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3.5" customHeight="1">
      <c r="A137" s="9">
        <v>151</v>
      </c>
      <c r="B137" s="10" t="s">
        <v>218</v>
      </c>
      <c r="C137" s="13">
        <v>3</v>
      </c>
      <c r="D137" s="13" t="s">
        <v>59</v>
      </c>
      <c r="E137" s="13" t="s">
        <v>26</v>
      </c>
      <c r="F137" s="13" t="s">
        <v>12</v>
      </c>
      <c r="G137" s="13" t="s">
        <v>27</v>
      </c>
      <c r="H137" s="6"/>
      <c r="I137" s="4"/>
      <c r="J137" s="4"/>
      <c r="K137" s="4"/>
      <c r="L137" s="4"/>
      <c r="M137" s="7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3.5" customHeight="1">
      <c r="A138" s="9">
        <v>152</v>
      </c>
      <c r="B138" s="10" t="s">
        <v>219</v>
      </c>
      <c r="C138" s="13">
        <v>3</v>
      </c>
      <c r="D138" s="13" t="s">
        <v>59</v>
      </c>
      <c r="E138" s="13" t="s">
        <v>26</v>
      </c>
      <c r="F138" s="13" t="s">
        <v>12</v>
      </c>
      <c r="G138" s="13" t="s">
        <v>27</v>
      </c>
      <c r="H138" s="6"/>
      <c r="I138" s="4"/>
      <c r="J138" s="4"/>
      <c r="K138" s="4"/>
      <c r="L138" s="4"/>
      <c r="M138" s="7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3.5" customHeight="1">
      <c r="A139" s="9">
        <v>153</v>
      </c>
      <c r="B139" s="10" t="s">
        <v>220</v>
      </c>
      <c r="C139" s="13">
        <v>4</v>
      </c>
      <c r="D139" s="13" t="s">
        <v>59</v>
      </c>
      <c r="E139" s="13" t="s">
        <v>26</v>
      </c>
      <c r="F139" s="13" t="s">
        <v>12</v>
      </c>
      <c r="G139" s="13" t="s">
        <v>27</v>
      </c>
      <c r="H139" s="6"/>
      <c r="I139" s="4"/>
      <c r="J139" s="4"/>
      <c r="K139" s="4"/>
      <c r="L139" s="4"/>
      <c r="M139" s="7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3.5" customHeight="1">
      <c r="A140" s="9">
        <v>154</v>
      </c>
      <c r="B140" s="10" t="s">
        <v>221</v>
      </c>
      <c r="C140" s="13">
        <v>3</v>
      </c>
      <c r="D140" s="13" t="s">
        <v>59</v>
      </c>
      <c r="E140" s="13" t="s">
        <v>26</v>
      </c>
      <c r="F140" s="13" t="s">
        <v>12</v>
      </c>
      <c r="G140" s="13" t="s">
        <v>27</v>
      </c>
      <c r="H140" s="6"/>
      <c r="I140" s="4"/>
      <c r="J140" s="4"/>
      <c r="K140" s="4"/>
      <c r="L140" s="4"/>
      <c r="M140" s="7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3.5" customHeight="1">
      <c r="A141" s="9">
        <v>155</v>
      </c>
      <c r="B141" s="10" t="s">
        <v>222</v>
      </c>
      <c r="C141" s="13">
        <v>4</v>
      </c>
      <c r="D141" s="13" t="s">
        <v>59</v>
      </c>
      <c r="E141" s="13" t="s">
        <v>26</v>
      </c>
      <c r="F141" s="13" t="s">
        <v>12</v>
      </c>
      <c r="G141" s="13" t="s">
        <v>27</v>
      </c>
      <c r="H141" s="6"/>
      <c r="I141" s="4"/>
      <c r="J141" s="4"/>
      <c r="K141" s="4"/>
      <c r="L141" s="4"/>
      <c r="M141" s="7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3.5" customHeight="1">
      <c r="A142" s="9">
        <v>156</v>
      </c>
      <c r="B142" s="10" t="s">
        <v>223</v>
      </c>
      <c r="C142" s="13">
        <v>3</v>
      </c>
      <c r="D142" s="13" t="s">
        <v>59</v>
      </c>
      <c r="E142" s="13" t="s">
        <v>26</v>
      </c>
      <c r="F142" s="13" t="s">
        <v>12</v>
      </c>
      <c r="G142" s="13" t="s">
        <v>27</v>
      </c>
      <c r="H142" s="6"/>
      <c r="I142" s="4"/>
      <c r="J142" s="4"/>
      <c r="K142" s="4"/>
      <c r="L142" s="4"/>
      <c r="M142" s="7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3.5" customHeight="1">
      <c r="A143" s="9">
        <v>157</v>
      </c>
      <c r="B143" s="10" t="s">
        <v>224</v>
      </c>
      <c r="C143" s="13">
        <v>3</v>
      </c>
      <c r="D143" s="13" t="s">
        <v>59</v>
      </c>
      <c r="E143" s="13" t="s">
        <v>26</v>
      </c>
      <c r="F143" s="13" t="s">
        <v>12</v>
      </c>
      <c r="G143" s="13" t="s">
        <v>27</v>
      </c>
      <c r="H143" s="6"/>
      <c r="I143" s="4"/>
      <c r="J143" s="4"/>
      <c r="K143" s="4"/>
      <c r="L143" s="4"/>
      <c r="M143" s="7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3.5" customHeight="1">
      <c r="A144" s="9">
        <v>158</v>
      </c>
      <c r="B144" s="10" t="s">
        <v>225</v>
      </c>
      <c r="C144" s="13">
        <v>3</v>
      </c>
      <c r="D144" s="13" t="s">
        <v>59</v>
      </c>
      <c r="E144" s="13" t="s">
        <v>26</v>
      </c>
      <c r="F144" s="13" t="s">
        <v>12</v>
      </c>
      <c r="G144" s="13" t="s">
        <v>27</v>
      </c>
      <c r="H144" s="6"/>
      <c r="I144" s="4"/>
      <c r="J144" s="4"/>
      <c r="K144" s="4"/>
      <c r="L144" s="4"/>
      <c r="M144" s="7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3.5" customHeight="1">
      <c r="A145" s="9">
        <v>159</v>
      </c>
      <c r="B145" s="10" t="s">
        <v>226</v>
      </c>
      <c r="C145" s="13">
        <v>3</v>
      </c>
      <c r="D145" s="13" t="s">
        <v>59</v>
      </c>
      <c r="E145" s="13" t="s">
        <v>11</v>
      </c>
      <c r="F145" s="13" t="s">
        <v>12</v>
      </c>
      <c r="G145" s="13" t="s">
        <v>13</v>
      </c>
      <c r="H145" s="6"/>
      <c r="I145" s="4"/>
      <c r="J145" s="4"/>
      <c r="K145" s="4"/>
      <c r="L145" s="4"/>
      <c r="M145" s="7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3.5" customHeight="1">
      <c r="A146" s="9">
        <v>160</v>
      </c>
      <c r="B146" s="10" t="s">
        <v>227</v>
      </c>
      <c r="C146" s="13">
        <v>4</v>
      </c>
      <c r="D146" s="13" t="s">
        <v>59</v>
      </c>
      <c r="E146" s="13" t="s">
        <v>11</v>
      </c>
      <c r="F146" s="13" t="s">
        <v>12</v>
      </c>
      <c r="G146" s="13" t="s">
        <v>13</v>
      </c>
      <c r="H146" s="6"/>
      <c r="I146" s="4"/>
      <c r="J146" s="4"/>
      <c r="K146" s="4"/>
      <c r="L146" s="4"/>
      <c r="M146" s="7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3.5" customHeight="1">
      <c r="A147" s="9">
        <v>161</v>
      </c>
      <c r="B147" s="10" t="s">
        <v>228</v>
      </c>
      <c r="C147" s="13">
        <v>4</v>
      </c>
      <c r="D147" s="13" t="s">
        <v>59</v>
      </c>
      <c r="E147" s="13" t="s">
        <v>11</v>
      </c>
      <c r="F147" s="13" t="s">
        <v>12</v>
      </c>
      <c r="G147" s="13" t="s">
        <v>13</v>
      </c>
      <c r="H147" s="6"/>
      <c r="I147" s="4"/>
      <c r="J147" s="4"/>
      <c r="K147" s="4"/>
      <c r="L147" s="4"/>
      <c r="M147" s="7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3.5" customHeight="1">
      <c r="A148" s="9">
        <v>162</v>
      </c>
      <c r="B148" s="10" t="s">
        <v>229</v>
      </c>
      <c r="C148" s="13">
        <v>4</v>
      </c>
      <c r="D148" s="13" t="s">
        <v>59</v>
      </c>
      <c r="E148" s="13" t="s">
        <v>11</v>
      </c>
      <c r="F148" s="13" t="s">
        <v>12</v>
      </c>
      <c r="G148" s="13" t="s">
        <v>13</v>
      </c>
      <c r="H148" s="6"/>
      <c r="I148" s="4"/>
      <c r="J148" s="4"/>
      <c r="K148" s="4"/>
      <c r="L148" s="4"/>
      <c r="M148" s="7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3.5" customHeight="1">
      <c r="A149" s="9">
        <v>163</v>
      </c>
      <c r="B149" s="10" t="s">
        <v>230</v>
      </c>
      <c r="C149" s="13">
        <v>3</v>
      </c>
      <c r="D149" s="13" t="s">
        <v>59</v>
      </c>
      <c r="E149" s="13" t="s">
        <v>11</v>
      </c>
      <c r="F149" s="13" t="s">
        <v>12</v>
      </c>
      <c r="G149" s="13" t="s">
        <v>13</v>
      </c>
      <c r="H149" s="6"/>
      <c r="I149" s="4"/>
      <c r="J149" s="4"/>
      <c r="K149" s="4"/>
      <c r="L149" s="4"/>
      <c r="M149" s="7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3.5" customHeight="1">
      <c r="A150" s="9">
        <v>164</v>
      </c>
      <c r="B150" s="10" t="s">
        <v>231</v>
      </c>
      <c r="C150" s="13">
        <v>3</v>
      </c>
      <c r="D150" s="13" t="s">
        <v>59</v>
      </c>
      <c r="E150" s="13" t="s">
        <v>11</v>
      </c>
      <c r="F150" s="13" t="s">
        <v>12</v>
      </c>
      <c r="G150" s="13" t="s">
        <v>13</v>
      </c>
      <c r="H150" s="6"/>
      <c r="I150" s="4"/>
      <c r="J150" s="4"/>
      <c r="K150" s="4"/>
      <c r="L150" s="4"/>
      <c r="M150" s="7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3.5" customHeight="1">
      <c r="A151" s="9">
        <v>165</v>
      </c>
      <c r="B151" s="10" t="s">
        <v>232</v>
      </c>
      <c r="C151" s="13">
        <v>4</v>
      </c>
      <c r="D151" s="13" t="s">
        <v>59</v>
      </c>
      <c r="E151" s="13" t="s">
        <v>11</v>
      </c>
      <c r="F151" s="13" t="s">
        <v>12</v>
      </c>
      <c r="G151" s="13" t="s">
        <v>13</v>
      </c>
      <c r="H151" s="6"/>
      <c r="I151" s="4"/>
      <c r="J151" s="4"/>
      <c r="K151" s="4"/>
      <c r="L151" s="4"/>
      <c r="M151" s="7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3.5" customHeight="1">
      <c r="A152" s="9">
        <v>166</v>
      </c>
      <c r="B152" s="10" t="s">
        <v>233</v>
      </c>
      <c r="C152" s="13">
        <v>4</v>
      </c>
      <c r="D152" s="13" t="s">
        <v>59</v>
      </c>
      <c r="E152" s="13" t="s">
        <v>11</v>
      </c>
      <c r="F152" s="13" t="s">
        <v>12</v>
      </c>
      <c r="G152" s="13" t="s">
        <v>13</v>
      </c>
      <c r="H152" s="6"/>
      <c r="I152" s="4"/>
      <c r="J152" s="4"/>
      <c r="K152" s="4"/>
      <c r="L152" s="4"/>
      <c r="M152" s="7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3.5" customHeight="1">
      <c r="A153" s="9">
        <v>167</v>
      </c>
      <c r="B153" s="10" t="s">
        <v>234</v>
      </c>
      <c r="C153" s="13">
        <v>3</v>
      </c>
      <c r="D153" s="13" t="s">
        <v>59</v>
      </c>
      <c r="E153" s="13" t="s">
        <v>11</v>
      </c>
      <c r="F153" s="13" t="s">
        <v>12</v>
      </c>
      <c r="G153" s="13" t="s">
        <v>13</v>
      </c>
      <c r="H153" s="6"/>
      <c r="I153" s="4"/>
      <c r="J153" s="4"/>
      <c r="K153" s="4"/>
      <c r="L153" s="4"/>
      <c r="M153" s="7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3.5" customHeight="1">
      <c r="A154" s="9">
        <v>168</v>
      </c>
      <c r="B154" s="10" t="s">
        <v>235</v>
      </c>
      <c r="C154" s="13">
        <v>4</v>
      </c>
      <c r="D154" s="13" t="s">
        <v>59</v>
      </c>
      <c r="E154" s="13" t="s">
        <v>11</v>
      </c>
      <c r="F154" s="13" t="s">
        <v>12</v>
      </c>
      <c r="G154" s="13" t="s">
        <v>13</v>
      </c>
      <c r="H154" s="6"/>
      <c r="I154" s="4"/>
      <c r="J154" s="4"/>
      <c r="K154" s="4"/>
      <c r="L154" s="4"/>
      <c r="M154" s="7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3.5" customHeight="1">
      <c r="A155" s="9">
        <v>169</v>
      </c>
      <c r="B155" s="10" t="s">
        <v>236</v>
      </c>
      <c r="C155" s="13">
        <v>4</v>
      </c>
      <c r="D155" s="13" t="s">
        <v>59</v>
      </c>
      <c r="E155" s="13" t="s">
        <v>11</v>
      </c>
      <c r="F155" s="13" t="s">
        <v>12</v>
      </c>
      <c r="G155" s="13" t="s">
        <v>13</v>
      </c>
      <c r="H155" s="6"/>
      <c r="I155" s="4"/>
      <c r="J155" s="4"/>
      <c r="K155" s="4"/>
      <c r="L155" s="4"/>
      <c r="M155" s="7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3.5" customHeight="1">
      <c r="A156" s="9">
        <v>170</v>
      </c>
      <c r="B156" s="10" t="s">
        <v>237</v>
      </c>
      <c r="C156" s="13">
        <v>4</v>
      </c>
      <c r="D156" s="13" t="s">
        <v>59</v>
      </c>
      <c r="E156" s="13" t="s">
        <v>11</v>
      </c>
      <c r="F156" s="13" t="s">
        <v>12</v>
      </c>
      <c r="G156" s="13" t="s">
        <v>13</v>
      </c>
      <c r="H156" s="6"/>
      <c r="I156" s="4"/>
      <c r="J156" s="4"/>
      <c r="K156" s="4"/>
      <c r="L156" s="4"/>
      <c r="M156" s="7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3.5" customHeight="1">
      <c r="A157" s="9">
        <v>171</v>
      </c>
      <c r="B157" s="10" t="s">
        <v>238</v>
      </c>
      <c r="C157" s="13">
        <v>3</v>
      </c>
      <c r="D157" s="13" t="s">
        <v>59</v>
      </c>
      <c r="E157" s="13" t="s">
        <v>11</v>
      </c>
      <c r="F157" s="13" t="s">
        <v>12</v>
      </c>
      <c r="G157" s="13" t="s">
        <v>13</v>
      </c>
      <c r="H157" s="6"/>
      <c r="I157" s="4"/>
      <c r="J157" s="4"/>
      <c r="K157" s="4"/>
      <c r="L157" s="4"/>
      <c r="M157" s="7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3.5" customHeight="1">
      <c r="A158" s="9">
        <v>172</v>
      </c>
      <c r="B158" s="10" t="s">
        <v>239</v>
      </c>
      <c r="C158" s="13">
        <v>3</v>
      </c>
      <c r="D158" s="13" t="s">
        <v>59</v>
      </c>
      <c r="E158" s="13" t="s">
        <v>11</v>
      </c>
      <c r="F158" s="13" t="s">
        <v>12</v>
      </c>
      <c r="G158" s="13" t="s">
        <v>13</v>
      </c>
      <c r="H158" s="6"/>
      <c r="I158" s="4"/>
      <c r="J158" s="4"/>
      <c r="K158" s="4"/>
      <c r="L158" s="4"/>
      <c r="M158" s="7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3.5" customHeight="1">
      <c r="A159" s="9">
        <v>173</v>
      </c>
      <c r="B159" s="10" t="s">
        <v>240</v>
      </c>
      <c r="C159" s="13">
        <v>4</v>
      </c>
      <c r="D159" s="13" t="s">
        <v>59</v>
      </c>
      <c r="E159" s="13" t="s">
        <v>11</v>
      </c>
      <c r="F159" s="13" t="s">
        <v>12</v>
      </c>
      <c r="G159" s="13" t="s">
        <v>13</v>
      </c>
      <c r="H159" s="6"/>
      <c r="I159" s="4"/>
      <c r="J159" s="4"/>
      <c r="K159" s="4"/>
      <c r="L159" s="4"/>
      <c r="M159" s="7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3.5" customHeight="1">
      <c r="A160" s="9">
        <v>174</v>
      </c>
      <c r="B160" s="10" t="s">
        <v>241</v>
      </c>
      <c r="C160" s="13">
        <v>3</v>
      </c>
      <c r="D160" s="13" t="s">
        <v>59</v>
      </c>
      <c r="E160" s="13" t="s">
        <v>11</v>
      </c>
      <c r="F160" s="13" t="s">
        <v>12</v>
      </c>
      <c r="G160" s="13" t="s">
        <v>13</v>
      </c>
      <c r="H160" s="6"/>
      <c r="I160" s="4"/>
      <c r="J160" s="4"/>
      <c r="K160" s="4"/>
      <c r="L160" s="4"/>
      <c r="M160" s="7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3.5" customHeight="1">
      <c r="A161" s="9">
        <v>175</v>
      </c>
      <c r="B161" s="10" t="s">
        <v>242</v>
      </c>
      <c r="C161" s="13">
        <v>4</v>
      </c>
      <c r="D161" s="13" t="s">
        <v>59</v>
      </c>
      <c r="E161" s="13" t="s">
        <v>11</v>
      </c>
      <c r="F161" s="13" t="s">
        <v>12</v>
      </c>
      <c r="G161" s="13" t="s">
        <v>13</v>
      </c>
      <c r="H161" s="6"/>
      <c r="I161" s="4"/>
      <c r="J161" s="4"/>
      <c r="K161" s="4"/>
      <c r="L161" s="4"/>
      <c r="M161" s="7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3.5" customHeight="1">
      <c r="A162" s="9">
        <v>176</v>
      </c>
      <c r="B162" s="10" t="s">
        <v>243</v>
      </c>
      <c r="C162" s="13">
        <v>4</v>
      </c>
      <c r="D162" s="13" t="s">
        <v>59</v>
      </c>
      <c r="E162" s="13" t="s">
        <v>11</v>
      </c>
      <c r="F162" s="13" t="s">
        <v>12</v>
      </c>
      <c r="G162" s="13" t="s">
        <v>13</v>
      </c>
      <c r="H162" s="6"/>
      <c r="I162" s="4"/>
      <c r="J162" s="4"/>
      <c r="K162" s="4"/>
      <c r="L162" s="4"/>
      <c r="M162" s="7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3.5" customHeight="1">
      <c r="A163" s="9">
        <v>177</v>
      </c>
      <c r="B163" s="10" t="s">
        <v>244</v>
      </c>
      <c r="C163" s="13">
        <v>3</v>
      </c>
      <c r="D163" s="13" t="s">
        <v>59</v>
      </c>
      <c r="E163" s="13" t="s">
        <v>11</v>
      </c>
      <c r="F163" s="13" t="s">
        <v>12</v>
      </c>
      <c r="G163" s="13" t="s">
        <v>13</v>
      </c>
      <c r="H163" s="6"/>
      <c r="I163" s="4"/>
      <c r="J163" s="4"/>
      <c r="K163" s="4"/>
      <c r="L163" s="4"/>
      <c r="M163" s="7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3.5" customHeight="1">
      <c r="A164" s="9">
        <v>178</v>
      </c>
      <c r="B164" s="10" t="s">
        <v>245</v>
      </c>
      <c r="C164" s="13">
        <v>3</v>
      </c>
      <c r="D164" s="13" t="s">
        <v>59</v>
      </c>
      <c r="E164" s="13" t="s">
        <v>11</v>
      </c>
      <c r="F164" s="13" t="s">
        <v>12</v>
      </c>
      <c r="G164" s="13" t="s">
        <v>13</v>
      </c>
      <c r="H164" s="6"/>
      <c r="I164" s="4"/>
      <c r="J164" s="4"/>
      <c r="K164" s="4"/>
      <c r="L164" s="4"/>
      <c r="M164" s="7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3.5" customHeight="1">
      <c r="A165" s="9">
        <v>179</v>
      </c>
      <c r="B165" s="10" t="s">
        <v>246</v>
      </c>
      <c r="C165" s="13">
        <v>3</v>
      </c>
      <c r="D165" s="13" t="s">
        <v>59</v>
      </c>
      <c r="E165" s="13" t="s">
        <v>11</v>
      </c>
      <c r="F165" s="13" t="s">
        <v>12</v>
      </c>
      <c r="G165" s="13" t="s">
        <v>13</v>
      </c>
      <c r="H165" s="6"/>
      <c r="I165" s="4"/>
      <c r="J165" s="4"/>
      <c r="K165" s="4"/>
      <c r="L165" s="4"/>
      <c r="M165" s="7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3.5" customHeight="1">
      <c r="A166" s="9">
        <v>180</v>
      </c>
      <c r="B166" s="10" t="s">
        <v>247</v>
      </c>
      <c r="C166" s="13">
        <v>6</v>
      </c>
      <c r="D166" s="13" t="s">
        <v>59</v>
      </c>
      <c r="E166" s="13" t="s">
        <v>26</v>
      </c>
      <c r="F166" s="13" t="s">
        <v>149</v>
      </c>
      <c r="G166" s="13" t="s">
        <v>152</v>
      </c>
      <c r="H166" s="6"/>
      <c r="I166" s="4"/>
      <c r="J166" s="4"/>
      <c r="K166" s="4"/>
      <c r="L166" s="4"/>
      <c r="M166" s="7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3.5" customHeight="1">
      <c r="A167" s="9">
        <v>181</v>
      </c>
      <c r="B167" s="10" t="s">
        <v>248</v>
      </c>
      <c r="C167" s="13">
        <v>6</v>
      </c>
      <c r="D167" s="13" t="s">
        <v>59</v>
      </c>
      <c r="E167" s="13" t="s">
        <v>26</v>
      </c>
      <c r="F167" s="13" t="s">
        <v>149</v>
      </c>
      <c r="G167" s="13" t="s">
        <v>152</v>
      </c>
      <c r="H167" s="6"/>
      <c r="I167" s="4"/>
      <c r="J167" s="4"/>
      <c r="K167" s="4"/>
      <c r="L167" s="4"/>
      <c r="M167" s="7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3.5" customHeight="1">
      <c r="A168" s="9">
        <v>182</v>
      </c>
      <c r="B168" s="10" t="s">
        <v>249</v>
      </c>
      <c r="C168" s="13">
        <v>5</v>
      </c>
      <c r="D168" s="13" t="s">
        <v>59</v>
      </c>
      <c r="E168" s="13" t="s">
        <v>26</v>
      </c>
      <c r="F168" s="13" t="s">
        <v>149</v>
      </c>
      <c r="G168" s="13" t="s">
        <v>152</v>
      </c>
      <c r="H168" s="6"/>
      <c r="I168" s="4"/>
      <c r="J168" s="6"/>
      <c r="K168" s="4"/>
      <c r="L168" s="4"/>
      <c r="M168" s="7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3.5" customHeight="1">
      <c r="A169" s="9">
        <v>183</v>
      </c>
      <c r="B169" s="10" t="s">
        <v>250</v>
      </c>
      <c r="C169" s="13">
        <v>5</v>
      </c>
      <c r="D169" s="13" t="s">
        <v>59</v>
      </c>
      <c r="E169" s="13" t="s">
        <v>26</v>
      </c>
      <c r="F169" s="13" t="s">
        <v>149</v>
      </c>
      <c r="G169" s="13" t="s">
        <v>152</v>
      </c>
      <c r="H169" s="6"/>
      <c r="I169" s="4"/>
      <c r="J169" s="4"/>
      <c r="K169" s="4"/>
      <c r="L169" s="4"/>
      <c r="M169" s="7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3.5" customHeight="1">
      <c r="A170" s="9">
        <v>184</v>
      </c>
      <c r="B170" s="10" t="s">
        <v>251</v>
      </c>
      <c r="C170" s="13">
        <v>6</v>
      </c>
      <c r="D170" s="13" t="s">
        <v>59</v>
      </c>
      <c r="E170" s="13" t="s">
        <v>26</v>
      </c>
      <c r="F170" s="13" t="s">
        <v>149</v>
      </c>
      <c r="G170" s="13" t="s">
        <v>152</v>
      </c>
      <c r="H170" s="6"/>
      <c r="I170" s="4"/>
      <c r="J170" s="4"/>
      <c r="K170" s="4"/>
      <c r="L170" s="4"/>
      <c r="M170" s="7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75" customHeight="1">
      <c r="A171" s="9">
        <v>185</v>
      </c>
      <c r="B171" s="10" t="s">
        <v>252</v>
      </c>
      <c r="C171" s="13">
        <v>6</v>
      </c>
      <c r="D171" s="13" t="s">
        <v>59</v>
      </c>
      <c r="E171" s="13" t="s">
        <v>26</v>
      </c>
      <c r="F171" s="13" t="s">
        <v>149</v>
      </c>
      <c r="G171" s="13" t="s">
        <v>152</v>
      </c>
      <c r="H171" s="6"/>
      <c r="I171" s="4"/>
      <c r="J171" s="4"/>
      <c r="K171" s="4"/>
      <c r="L171" s="4"/>
      <c r="M171" s="7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3.5" customHeight="1">
      <c r="A172" s="9">
        <v>186</v>
      </c>
      <c r="B172" s="10" t="s">
        <v>253</v>
      </c>
      <c r="C172" s="13">
        <v>6</v>
      </c>
      <c r="D172" s="13" t="s">
        <v>59</v>
      </c>
      <c r="E172" s="13" t="s">
        <v>26</v>
      </c>
      <c r="F172" s="13" t="s">
        <v>149</v>
      </c>
      <c r="G172" s="13" t="s">
        <v>152</v>
      </c>
      <c r="H172" s="6"/>
      <c r="I172" s="4"/>
      <c r="J172" s="4"/>
      <c r="K172" s="4"/>
      <c r="L172" s="4"/>
      <c r="M172" s="7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3.5" customHeight="1">
      <c r="A173" s="9">
        <v>187</v>
      </c>
      <c r="B173" s="10" t="s">
        <v>254</v>
      </c>
      <c r="C173" s="13">
        <v>5</v>
      </c>
      <c r="D173" s="13" t="s">
        <v>59</v>
      </c>
      <c r="E173" s="13" t="s">
        <v>26</v>
      </c>
      <c r="F173" s="13" t="s">
        <v>149</v>
      </c>
      <c r="G173" s="13" t="s">
        <v>152</v>
      </c>
      <c r="H173" s="6"/>
      <c r="I173" s="4"/>
      <c r="J173" s="4"/>
      <c r="K173" s="4"/>
      <c r="L173" s="4"/>
      <c r="M173" s="7"/>
      <c r="N173" s="39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3.5" customHeight="1">
      <c r="A174" s="9">
        <v>188</v>
      </c>
      <c r="B174" s="10" t="s">
        <v>255</v>
      </c>
      <c r="C174" s="13">
        <v>6</v>
      </c>
      <c r="D174" s="13" t="s">
        <v>59</v>
      </c>
      <c r="E174" s="13" t="s">
        <v>26</v>
      </c>
      <c r="F174" s="13" t="s">
        <v>149</v>
      </c>
      <c r="G174" s="13" t="s">
        <v>152</v>
      </c>
      <c r="H174" s="6"/>
      <c r="I174" s="4"/>
      <c r="J174" s="4"/>
      <c r="K174" s="6"/>
      <c r="L174" s="6"/>
      <c r="M174" s="7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3.5" customHeight="1">
      <c r="A175" s="9">
        <v>189</v>
      </c>
      <c r="B175" s="10" t="s">
        <v>256</v>
      </c>
      <c r="C175" s="13">
        <v>5</v>
      </c>
      <c r="D175" s="13" t="s">
        <v>59</v>
      </c>
      <c r="E175" s="13" t="s">
        <v>26</v>
      </c>
      <c r="F175" s="13" t="s">
        <v>149</v>
      </c>
      <c r="G175" s="13" t="s">
        <v>152</v>
      </c>
      <c r="H175" s="6"/>
      <c r="I175" s="4"/>
      <c r="J175" s="4"/>
      <c r="K175" s="4"/>
      <c r="L175" s="4"/>
      <c r="M175" s="7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3.5" customHeight="1">
      <c r="A176" s="9">
        <v>190</v>
      </c>
      <c r="B176" s="10" t="s">
        <v>257</v>
      </c>
      <c r="C176" s="13">
        <v>6</v>
      </c>
      <c r="D176" s="13" t="s">
        <v>59</v>
      </c>
      <c r="E176" s="13" t="s">
        <v>26</v>
      </c>
      <c r="F176" s="13" t="s">
        <v>149</v>
      </c>
      <c r="G176" s="13" t="s">
        <v>152</v>
      </c>
      <c r="H176" s="6"/>
      <c r="I176" s="4"/>
      <c r="J176" s="6"/>
      <c r="K176" s="4"/>
      <c r="L176" s="4"/>
      <c r="M176" s="7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3.5" customHeight="1">
      <c r="A177" s="9">
        <v>191</v>
      </c>
      <c r="B177" s="10" t="s">
        <v>258</v>
      </c>
      <c r="C177" s="13">
        <v>5</v>
      </c>
      <c r="D177" s="13" t="s">
        <v>59</v>
      </c>
      <c r="E177" s="13" t="s">
        <v>26</v>
      </c>
      <c r="F177" s="13" t="s">
        <v>149</v>
      </c>
      <c r="G177" s="13" t="s">
        <v>152</v>
      </c>
      <c r="H177" s="6"/>
      <c r="I177" s="4"/>
      <c r="J177" s="6"/>
      <c r="K177" s="4"/>
      <c r="L177" s="4"/>
      <c r="M177" s="7"/>
      <c r="N177" s="39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3.5" customHeight="1">
      <c r="A178" s="9">
        <v>192</v>
      </c>
      <c r="B178" s="10" t="s">
        <v>259</v>
      </c>
      <c r="C178" s="13">
        <v>6</v>
      </c>
      <c r="D178" s="13" t="s">
        <v>59</v>
      </c>
      <c r="E178" s="13" t="s">
        <v>26</v>
      </c>
      <c r="F178" s="13" t="s">
        <v>149</v>
      </c>
      <c r="G178" s="13" t="s">
        <v>152</v>
      </c>
      <c r="H178" s="6"/>
      <c r="I178" s="4"/>
      <c r="J178" s="7"/>
      <c r="K178" s="7"/>
      <c r="L178" s="7"/>
      <c r="M178" s="7"/>
      <c r="N178" s="39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3.5" customHeight="1">
      <c r="A179" s="9">
        <v>193</v>
      </c>
      <c r="B179" s="10" t="s">
        <v>260</v>
      </c>
      <c r="C179" s="13">
        <v>5</v>
      </c>
      <c r="D179" s="13" t="s">
        <v>59</v>
      </c>
      <c r="E179" s="13" t="s">
        <v>26</v>
      </c>
      <c r="F179" s="13" t="s">
        <v>149</v>
      </c>
      <c r="G179" s="13" t="s">
        <v>152</v>
      </c>
      <c r="H179" s="6"/>
      <c r="I179" s="4"/>
      <c r="J179" s="7"/>
      <c r="K179" s="7"/>
      <c r="L179" s="7"/>
      <c r="M179" s="7"/>
      <c r="N179" s="39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3.5" customHeight="1">
      <c r="A180" s="9">
        <v>194</v>
      </c>
      <c r="B180" s="10" t="s">
        <v>261</v>
      </c>
      <c r="C180" s="13">
        <v>5</v>
      </c>
      <c r="D180" s="13" t="s">
        <v>59</v>
      </c>
      <c r="E180" s="13" t="s">
        <v>26</v>
      </c>
      <c r="F180" s="13" t="s">
        <v>149</v>
      </c>
      <c r="G180" s="13" t="s">
        <v>152</v>
      </c>
      <c r="H180" s="6"/>
      <c r="I180" s="4"/>
      <c r="J180" s="7"/>
      <c r="K180" s="7"/>
      <c r="L180" s="7"/>
      <c r="M180" s="7"/>
      <c r="N180" s="39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3.5" customHeight="1">
      <c r="A181" s="9">
        <v>195</v>
      </c>
      <c r="B181" s="10" t="s">
        <v>262</v>
      </c>
      <c r="C181" s="13">
        <v>5</v>
      </c>
      <c r="D181" s="13" t="s">
        <v>59</v>
      </c>
      <c r="E181" s="13" t="s">
        <v>26</v>
      </c>
      <c r="F181" s="13" t="s">
        <v>149</v>
      </c>
      <c r="G181" s="13" t="s">
        <v>152</v>
      </c>
      <c r="H181" s="6"/>
      <c r="I181" s="4"/>
      <c r="J181" s="7"/>
      <c r="K181" s="7"/>
      <c r="L181" s="7"/>
      <c r="M181" s="7"/>
      <c r="N181" s="39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3.5" customHeight="1">
      <c r="A182" s="9">
        <v>196</v>
      </c>
      <c r="B182" s="10" t="s">
        <v>263</v>
      </c>
      <c r="C182" s="13">
        <v>6</v>
      </c>
      <c r="D182" s="13" t="s">
        <v>59</v>
      </c>
      <c r="E182" s="13" t="s">
        <v>26</v>
      </c>
      <c r="F182" s="13" t="s">
        <v>149</v>
      </c>
      <c r="G182" s="13" t="s">
        <v>152</v>
      </c>
      <c r="H182" s="6"/>
      <c r="I182" s="4"/>
      <c r="J182" s="6"/>
      <c r="K182" s="7"/>
      <c r="L182" s="7"/>
      <c r="M182" s="7"/>
      <c r="N182" s="39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3.5" customHeight="1">
      <c r="A183" s="9">
        <v>197</v>
      </c>
      <c r="B183" s="10" t="s">
        <v>264</v>
      </c>
      <c r="C183" s="13">
        <v>5</v>
      </c>
      <c r="D183" s="13" t="s">
        <v>59</v>
      </c>
      <c r="E183" s="13" t="s">
        <v>26</v>
      </c>
      <c r="F183" s="13" t="s">
        <v>149</v>
      </c>
      <c r="G183" s="13" t="s">
        <v>152</v>
      </c>
      <c r="H183" s="6"/>
      <c r="I183" s="4"/>
      <c r="J183" s="4"/>
      <c r="K183" s="7"/>
      <c r="L183" s="7"/>
      <c r="M183" s="7"/>
      <c r="N183" s="39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3.5" customHeight="1">
      <c r="A184" s="9">
        <v>198</v>
      </c>
      <c r="B184" s="10" t="s">
        <v>265</v>
      </c>
      <c r="C184" s="13">
        <v>5</v>
      </c>
      <c r="D184" s="13" t="s">
        <v>59</v>
      </c>
      <c r="E184" s="13" t="s">
        <v>26</v>
      </c>
      <c r="F184" s="13" t="s">
        <v>149</v>
      </c>
      <c r="G184" s="13" t="s">
        <v>152</v>
      </c>
      <c r="H184" s="6"/>
      <c r="I184" s="4"/>
      <c r="J184" s="4"/>
      <c r="K184" s="6"/>
      <c r="L184" s="6"/>
      <c r="M184" s="7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3.5" customHeight="1">
      <c r="A185" s="9">
        <v>199</v>
      </c>
      <c r="B185" s="10" t="s">
        <v>266</v>
      </c>
      <c r="C185" s="13">
        <v>5</v>
      </c>
      <c r="D185" s="13" t="s">
        <v>59</v>
      </c>
      <c r="E185" s="13" t="s">
        <v>26</v>
      </c>
      <c r="F185" s="13" t="s">
        <v>149</v>
      </c>
      <c r="G185" s="13" t="s">
        <v>152</v>
      </c>
      <c r="H185" s="6"/>
      <c r="I185" s="4"/>
      <c r="J185" s="4"/>
      <c r="K185" s="4"/>
      <c r="L185" s="4"/>
      <c r="M185" s="7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3.5" customHeight="1">
      <c r="A186" s="9">
        <v>200</v>
      </c>
      <c r="B186" s="10" t="s">
        <v>267</v>
      </c>
      <c r="C186" s="13">
        <v>5</v>
      </c>
      <c r="D186" s="13" t="s">
        <v>59</v>
      </c>
      <c r="E186" s="13" t="s">
        <v>26</v>
      </c>
      <c r="F186" s="13" t="s">
        <v>149</v>
      </c>
      <c r="G186" s="13" t="s">
        <v>152</v>
      </c>
      <c r="H186" s="6"/>
      <c r="I186" s="4"/>
      <c r="J186" s="4"/>
      <c r="K186" s="4"/>
      <c r="L186" s="4"/>
      <c r="M186" s="7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3.5" customHeight="1">
      <c r="A187" s="9">
        <v>201</v>
      </c>
      <c r="B187" s="10" t="s">
        <v>268</v>
      </c>
      <c r="C187" s="13">
        <v>5</v>
      </c>
      <c r="D187" s="13" t="s">
        <v>59</v>
      </c>
      <c r="E187" s="13" t="s">
        <v>26</v>
      </c>
      <c r="F187" s="13" t="s">
        <v>149</v>
      </c>
      <c r="G187" s="13" t="s">
        <v>152</v>
      </c>
      <c r="H187" s="6"/>
      <c r="I187" s="4"/>
      <c r="J187" s="4"/>
      <c r="K187" s="4"/>
      <c r="L187" s="4"/>
      <c r="M187" s="7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3.5" customHeight="1">
      <c r="A188" s="9">
        <v>202</v>
      </c>
      <c r="B188" s="10" t="s">
        <v>269</v>
      </c>
      <c r="C188" s="13">
        <v>5</v>
      </c>
      <c r="D188" s="13" t="s">
        <v>59</v>
      </c>
      <c r="E188" s="13" t="s">
        <v>26</v>
      </c>
      <c r="F188" s="13" t="s">
        <v>149</v>
      </c>
      <c r="G188" s="13" t="s">
        <v>152</v>
      </c>
      <c r="H188" s="6"/>
      <c r="I188" s="4"/>
      <c r="J188" s="4"/>
      <c r="K188" s="4"/>
      <c r="L188" s="4"/>
      <c r="M188" s="7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3.5" customHeight="1">
      <c r="A189" s="9">
        <v>203</v>
      </c>
      <c r="B189" s="10" t="s">
        <v>270</v>
      </c>
      <c r="C189" s="13">
        <v>6</v>
      </c>
      <c r="D189" s="13" t="s">
        <v>59</v>
      </c>
      <c r="E189" s="13" t="s">
        <v>11</v>
      </c>
      <c r="F189" s="13" t="s">
        <v>149</v>
      </c>
      <c r="G189" s="13" t="s">
        <v>150</v>
      </c>
      <c r="H189" s="6"/>
      <c r="I189" s="4"/>
      <c r="J189" s="4"/>
      <c r="K189" s="4"/>
      <c r="L189" s="4"/>
      <c r="M189" s="7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3.5" customHeight="1">
      <c r="A190" s="9">
        <v>204</v>
      </c>
      <c r="B190" s="10" t="s">
        <v>271</v>
      </c>
      <c r="C190" s="13">
        <v>5</v>
      </c>
      <c r="D190" s="13" t="s">
        <v>59</v>
      </c>
      <c r="E190" s="13" t="s">
        <v>11</v>
      </c>
      <c r="F190" s="13" t="s">
        <v>149</v>
      </c>
      <c r="G190" s="13" t="s">
        <v>150</v>
      </c>
      <c r="H190" s="6"/>
      <c r="I190" s="4"/>
      <c r="J190" s="4"/>
      <c r="K190" s="4"/>
      <c r="L190" s="4"/>
      <c r="M190" s="7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3.5" customHeight="1">
      <c r="A191" s="9">
        <v>205</v>
      </c>
      <c r="B191" s="10" t="s">
        <v>272</v>
      </c>
      <c r="C191" s="13">
        <v>5</v>
      </c>
      <c r="D191" s="13" t="s">
        <v>59</v>
      </c>
      <c r="E191" s="13" t="s">
        <v>11</v>
      </c>
      <c r="F191" s="13" t="s">
        <v>149</v>
      </c>
      <c r="G191" s="13" t="s">
        <v>150</v>
      </c>
      <c r="H191" s="6"/>
      <c r="I191" s="4"/>
      <c r="J191" s="6"/>
      <c r="K191" s="4"/>
      <c r="L191" s="4"/>
      <c r="M191" s="7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3.5" customHeight="1">
      <c r="A192" s="9">
        <v>206</v>
      </c>
      <c r="B192" s="10" t="s">
        <v>273</v>
      </c>
      <c r="C192" s="13">
        <v>6</v>
      </c>
      <c r="D192" s="13" t="s">
        <v>59</v>
      </c>
      <c r="E192" s="13" t="s">
        <v>11</v>
      </c>
      <c r="F192" s="13" t="s">
        <v>149</v>
      </c>
      <c r="G192" s="13" t="s">
        <v>150</v>
      </c>
      <c r="H192" s="6"/>
      <c r="I192" s="4"/>
      <c r="J192" s="4"/>
      <c r="K192" s="4"/>
      <c r="L192" s="4"/>
      <c r="M192" s="7"/>
      <c r="N192" s="39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3.5" customHeight="1">
      <c r="A193" s="9">
        <v>207</v>
      </c>
      <c r="B193" s="10" t="s">
        <v>274</v>
      </c>
      <c r="C193" s="13">
        <v>6</v>
      </c>
      <c r="D193" s="13" t="s">
        <v>59</v>
      </c>
      <c r="E193" s="13" t="s">
        <v>11</v>
      </c>
      <c r="F193" s="13" t="s">
        <v>149</v>
      </c>
      <c r="G193" s="13" t="s">
        <v>150</v>
      </c>
      <c r="H193" s="6"/>
      <c r="I193" s="4"/>
      <c r="J193" s="6"/>
      <c r="K193" s="6"/>
      <c r="L193" s="6"/>
      <c r="M193" s="7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3.5" customHeight="1">
      <c r="A194" s="9">
        <v>208</v>
      </c>
      <c r="B194" s="10" t="s">
        <v>275</v>
      </c>
      <c r="C194" s="13">
        <v>5</v>
      </c>
      <c r="D194" s="13" t="s">
        <v>59</v>
      </c>
      <c r="E194" s="13" t="s">
        <v>11</v>
      </c>
      <c r="F194" s="13" t="s">
        <v>149</v>
      </c>
      <c r="G194" s="13" t="s">
        <v>150</v>
      </c>
      <c r="H194" s="6"/>
      <c r="I194" s="4"/>
      <c r="J194" s="4"/>
      <c r="K194" s="4"/>
      <c r="L194" s="4"/>
      <c r="M194" s="7"/>
      <c r="N194" s="39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3.5" customHeight="1">
      <c r="A195" s="9">
        <v>209</v>
      </c>
      <c r="B195" s="10" t="s">
        <v>276</v>
      </c>
      <c r="C195" s="13">
        <v>6</v>
      </c>
      <c r="D195" s="13" t="s">
        <v>59</v>
      </c>
      <c r="E195" s="13" t="s">
        <v>11</v>
      </c>
      <c r="F195" s="13" t="s">
        <v>149</v>
      </c>
      <c r="G195" s="13" t="s">
        <v>150</v>
      </c>
      <c r="H195" s="6"/>
      <c r="I195" s="4"/>
      <c r="J195" s="4"/>
      <c r="K195" s="6"/>
      <c r="L195" s="6"/>
      <c r="M195" s="7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3.5" customHeight="1">
      <c r="A196" s="9">
        <v>210</v>
      </c>
      <c r="B196" s="10" t="s">
        <v>277</v>
      </c>
      <c r="C196" s="13">
        <v>5</v>
      </c>
      <c r="D196" s="13" t="s">
        <v>59</v>
      </c>
      <c r="E196" s="13" t="s">
        <v>11</v>
      </c>
      <c r="F196" s="13" t="s">
        <v>149</v>
      </c>
      <c r="G196" s="13" t="s">
        <v>150</v>
      </c>
      <c r="H196" s="6"/>
      <c r="I196" s="4"/>
      <c r="J196" s="4"/>
      <c r="K196" s="4"/>
      <c r="L196" s="4"/>
      <c r="M196" s="7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3.5" customHeight="1">
      <c r="A197" s="9">
        <v>211</v>
      </c>
      <c r="B197" s="10" t="s">
        <v>278</v>
      </c>
      <c r="C197" s="13">
        <v>6</v>
      </c>
      <c r="D197" s="13" t="s">
        <v>59</v>
      </c>
      <c r="E197" s="13" t="s">
        <v>11</v>
      </c>
      <c r="F197" s="13" t="s">
        <v>149</v>
      </c>
      <c r="G197" s="13" t="s">
        <v>150</v>
      </c>
      <c r="H197" s="6"/>
      <c r="I197" s="4"/>
      <c r="J197" s="4"/>
      <c r="K197" s="4"/>
      <c r="L197" s="4"/>
      <c r="M197" s="7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3.5" customHeight="1">
      <c r="A198" s="9">
        <v>212</v>
      </c>
      <c r="B198" s="10" t="s">
        <v>279</v>
      </c>
      <c r="C198" s="13">
        <v>6</v>
      </c>
      <c r="D198" s="13" t="s">
        <v>59</v>
      </c>
      <c r="E198" s="13" t="s">
        <v>11</v>
      </c>
      <c r="F198" s="13" t="s">
        <v>149</v>
      </c>
      <c r="G198" s="13" t="s">
        <v>150</v>
      </c>
      <c r="H198" s="6"/>
      <c r="I198" s="4"/>
      <c r="J198" s="4"/>
      <c r="K198" s="4"/>
      <c r="L198" s="4"/>
      <c r="M198" s="7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3.5" customHeight="1">
      <c r="A199" s="9">
        <v>213</v>
      </c>
      <c r="B199" s="10" t="s">
        <v>280</v>
      </c>
      <c r="C199" s="13">
        <v>5</v>
      </c>
      <c r="D199" s="13" t="s">
        <v>59</v>
      </c>
      <c r="E199" s="13" t="s">
        <v>11</v>
      </c>
      <c r="F199" s="13" t="s">
        <v>149</v>
      </c>
      <c r="G199" s="13" t="s">
        <v>150</v>
      </c>
      <c r="H199" s="6"/>
      <c r="I199" s="4"/>
      <c r="J199" s="4"/>
      <c r="K199" s="4"/>
      <c r="L199" s="4"/>
      <c r="M199" s="7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3.5" customHeight="1">
      <c r="A200" s="9">
        <v>214</v>
      </c>
      <c r="B200" s="10" t="s">
        <v>281</v>
      </c>
      <c r="C200" s="13">
        <v>5</v>
      </c>
      <c r="D200" s="13" t="s">
        <v>59</v>
      </c>
      <c r="E200" s="13" t="s">
        <v>11</v>
      </c>
      <c r="F200" s="13" t="s">
        <v>149</v>
      </c>
      <c r="G200" s="13" t="s">
        <v>150</v>
      </c>
      <c r="H200" s="6"/>
      <c r="I200" s="4"/>
      <c r="J200" s="4"/>
      <c r="K200" s="4"/>
      <c r="L200" s="4"/>
      <c r="M200" s="7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3.5" customHeight="1">
      <c r="A201" s="9">
        <v>215</v>
      </c>
      <c r="B201" s="10" t="s">
        <v>282</v>
      </c>
      <c r="C201" s="13">
        <v>6</v>
      </c>
      <c r="D201" s="13" t="s">
        <v>59</v>
      </c>
      <c r="E201" s="13" t="s">
        <v>11</v>
      </c>
      <c r="F201" s="13" t="s">
        <v>149</v>
      </c>
      <c r="G201" s="13" t="s">
        <v>150</v>
      </c>
      <c r="H201" s="6"/>
      <c r="I201" s="4"/>
      <c r="J201" s="4"/>
      <c r="K201" s="4"/>
      <c r="L201" s="4"/>
      <c r="M201" s="7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3.5" customHeight="1">
      <c r="A202" s="9">
        <v>216</v>
      </c>
      <c r="B202" s="10" t="s">
        <v>283</v>
      </c>
      <c r="C202" s="13">
        <v>5</v>
      </c>
      <c r="D202" s="13" t="s">
        <v>59</v>
      </c>
      <c r="E202" s="13" t="s">
        <v>11</v>
      </c>
      <c r="F202" s="13" t="s">
        <v>149</v>
      </c>
      <c r="G202" s="13" t="s">
        <v>150</v>
      </c>
      <c r="H202" s="6"/>
      <c r="I202" s="4"/>
      <c r="J202" s="4"/>
      <c r="K202" s="4"/>
      <c r="L202" s="4"/>
      <c r="M202" s="7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3.5" customHeight="1">
      <c r="A203" s="9">
        <v>217</v>
      </c>
      <c r="B203" s="10" t="s">
        <v>284</v>
      </c>
      <c r="C203" s="13">
        <v>5</v>
      </c>
      <c r="D203" s="13" t="s">
        <v>59</v>
      </c>
      <c r="E203" s="13" t="s">
        <v>11</v>
      </c>
      <c r="F203" s="13" t="s">
        <v>149</v>
      </c>
      <c r="G203" s="13" t="s">
        <v>150</v>
      </c>
      <c r="H203" s="6"/>
      <c r="I203" s="4"/>
      <c r="J203" s="4"/>
      <c r="K203" s="4"/>
      <c r="L203" s="4"/>
      <c r="M203" s="7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3.5" customHeight="1">
      <c r="A204" s="9">
        <v>218</v>
      </c>
      <c r="B204" s="10" t="s">
        <v>285</v>
      </c>
      <c r="C204" s="13">
        <v>6</v>
      </c>
      <c r="D204" s="13" t="s">
        <v>59</v>
      </c>
      <c r="E204" s="13" t="s">
        <v>11</v>
      </c>
      <c r="F204" s="13" t="s">
        <v>149</v>
      </c>
      <c r="G204" s="13" t="s">
        <v>150</v>
      </c>
      <c r="H204" s="6"/>
      <c r="I204" s="4"/>
      <c r="J204" s="4"/>
      <c r="K204" s="4"/>
      <c r="L204" s="4"/>
      <c r="M204" s="7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3.5" customHeight="1">
      <c r="A205" s="9">
        <v>219</v>
      </c>
      <c r="B205" s="10" t="s">
        <v>286</v>
      </c>
      <c r="C205" s="13">
        <v>6</v>
      </c>
      <c r="D205" s="13" t="s">
        <v>59</v>
      </c>
      <c r="E205" s="13" t="s">
        <v>11</v>
      </c>
      <c r="F205" s="13" t="s">
        <v>149</v>
      </c>
      <c r="G205" s="13" t="s">
        <v>150</v>
      </c>
      <c r="H205" s="6"/>
      <c r="I205" s="4"/>
      <c r="J205" s="4"/>
      <c r="K205" s="4"/>
      <c r="L205" s="4"/>
      <c r="M205" s="7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3.5" customHeight="1">
      <c r="A206" s="9">
        <v>220</v>
      </c>
      <c r="B206" s="10" t="s">
        <v>287</v>
      </c>
      <c r="C206" s="13">
        <v>5</v>
      </c>
      <c r="D206" s="13" t="s">
        <v>59</v>
      </c>
      <c r="E206" s="13" t="s">
        <v>11</v>
      </c>
      <c r="F206" s="13" t="s">
        <v>149</v>
      </c>
      <c r="G206" s="13" t="s">
        <v>150</v>
      </c>
      <c r="H206" s="6"/>
      <c r="I206" s="4"/>
      <c r="J206" s="4"/>
      <c r="K206" s="4"/>
      <c r="L206" s="4"/>
      <c r="M206" s="7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3.5" customHeight="1">
      <c r="A207" s="9">
        <v>221</v>
      </c>
      <c r="B207" s="10" t="s">
        <v>288</v>
      </c>
      <c r="C207" s="13">
        <v>6</v>
      </c>
      <c r="D207" s="13" t="s">
        <v>59</v>
      </c>
      <c r="E207" s="13" t="s">
        <v>11</v>
      </c>
      <c r="F207" s="13" t="s">
        <v>149</v>
      </c>
      <c r="G207" s="13" t="s">
        <v>150</v>
      </c>
      <c r="H207" s="6"/>
      <c r="I207" s="4"/>
      <c r="J207" s="4"/>
      <c r="K207" s="4"/>
      <c r="L207" s="4"/>
      <c r="M207" s="7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3.5" customHeight="1">
      <c r="A208" s="9">
        <v>222</v>
      </c>
      <c r="B208" s="10" t="s">
        <v>289</v>
      </c>
      <c r="C208" s="13">
        <v>6</v>
      </c>
      <c r="D208" s="13" t="s">
        <v>59</v>
      </c>
      <c r="E208" s="13" t="s">
        <v>11</v>
      </c>
      <c r="F208" s="13" t="s">
        <v>149</v>
      </c>
      <c r="G208" s="13" t="s">
        <v>150</v>
      </c>
      <c r="H208" s="7"/>
      <c r="I208" s="6"/>
      <c r="J208" s="4"/>
      <c r="K208" s="4"/>
      <c r="L208" s="4"/>
      <c r="M208" s="7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3.5" customHeight="1">
      <c r="A209" s="9">
        <v>223</v>
      </c>
      <c r="B209" s="10" t="s">
        <v>290</v>
      </c>
      <c r="C209" s="13">
        <v>6</v>
      </c>
      <c r="D209" s="13" t="s">
        <v>59</v>
      </c>
      <c r="E209" s="13" t="s">
        <v>11</v>
      </c>
      <c r="F209" s="13" t="s">
        <v>149</v>
      </c>
      <c r="G209" s="13" t="s">
        <v>150</v>
      </c>
      <c r="H209" s="6"/>
      <c r="I209" s="4"/>
      <c r="J209" s="4"/>
      <c r="K209" s="4"/>
      <c r="L209" s="4"/>
      <c r="M209" s="7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3.5" customHeight="1">
      <c r="A210" s="9">
        <v>224</v>
      </c>
      <c r="B210" s="10" t="s">
        <v>291</v>
      </c>
      <c r="C210" s="13">
        <v>5</v>
      </c>
      <c r="D210" s="13" t="s">
        <v>59</v>
      </c>
      <c r="E210" s="13" t="s">
        <v>11</v>
      </c>
      <c r="F210" s="13" t="s">
        <v>149</v>
      </c>
      <c r="G210" s="13" t="s">
        <v>150</v>
      </c>
      <c r="H210" s="6"/>
      <c r="I210" s="4"/>
      <c r="J210" s="4"/>
      <c r="K210" s="4"/>
      <c r="L210" s="4"/>
      <c r="M210" s="7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3.5" customHeight="1">
      <c r="A211" s="9">
        <v>225</v>
      </c>
      <c r="B211" s="10" t="s">
        <v>292</v>
      </c>
      <c r="C211" s="13">
        <v>6</v>
      </c>
      <c r="D211" s="13" t="s">
        <v>59</v>
      </c>
      <c r="E211" s="13" t="s">
        <v>11</v>
      </c>
      <c r="F211" s="13" t="s">
        <v>149</v>
      </c>
      <c r="G211" s="13" t="s">
        <v>150</v>
      </c>
      <c r="H211" s="6"/>
      <c r="I211" s="4"/>
      <c r="J211" s="4"/>
      <c r="K211" s="4"/>
      <c r="L211" s="4"/>
      <c r="M211" s="7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3.5" customHeight="1">
      <c r="A212" s="9">
        <v>226</v>
      </c>
      <c r="B212" s="10" t="s">
        <v>293</v>
      </c>
      <c r="C212" s="13">
        <v>8</v>
      </c>
      <c r="D212" s="13" t="s">
        <v>59</v>
      </c>
      <c r="E212" s="13" t="s">
        <v>26</v>
      </c>
      <c r="F212" s="13" t="s">
        <v>185</v>
      </c>
      <c r="G212" s="13" t="s">
        <v>189</v>
      </c>
      <c r="H212" s="6"/>
      <c r="I212" s="4"/>
      <c r="J212" s="4"/>
      <c r="K212" s="4"/>
      <c r="L212" s="4"/>
      <c r="M212" s="7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3.5" customHeight="1">
      <c r="A213" s="9">
        <v>227</v>
      </c>
      <c r="B213" s="10" t="s">
        <v>294</v>
      </c>
      <c r="C213" s="13">
        <v>7</v>
      </c>
      <c r="D213" s="13" t="s">
        <v>59</v>
      </c>
      <c r="E213" s="13" t="s">
        <v>26</v>
      </c>
      <c r="F213" s="13" t="s">
        <v>185</v>
      </c>
      <c r="G213" s="13" t="s">
        <v>189</v>
      </c>
      <c r="H213" s="6"/>
      <c r="I213" s="4"/>
      <c r="J213" s="4"/>
      <c r="K213" s="4"/>
      <c r="L213" s="4"/>
      <c r="M213" s="7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3.5" customHeight="1">
      <c r="A214" s="9">
        <v>228</v>
      </c>
      <c r="B214" s="10" t="s">
        <v>295</v>
      </c>
      <c r="C214" s="13">
        <v>7</v>
      </c>
      <c r="D214" s="13" t="s">
        <v>59</v>
      </c>
      <c r="E214" s="13" t="s">
        <v>26</v>
      </c>
      <c r="F214" s="13" t="s">
        <v>185</v>
      </c>
      <c r="G214" s="13" t="s">
        <v>189</v>
      </c>
      <c r="H214" s="6"/>
      <c r="I214" s="4"/>
      <c r="J214" s="4"/>
      <c r="K214" s="4"/>
      <c r="L214" s="4"/>
      <c r="M214" s="7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3.5" customHeight="1">
      <c r="A215" s="9">
        <v>229</v>
      </c>
      <c r="B215" s="10" t="s">
        <v>296</v>
      </c>
      <c r="C215" s="13">
        <v>7</v>
      </c>
      <c r="D215" s="13" t="s">
        <v>59</v>
      </c>
      <c r="E215" s="13" t="s">
        <v>26</v>
      </c>
      <c r="F215" s="13" t="s">
        <v>185</v>
      </c>
      <c r="G215" s="13" t="s">
        <v>189</v>
      </c>
      <c r="H215" s="6"/>
      <c r="I215" s="4"/>
      <c r="J215" s="4"/>
      <c r="K215" s="4"/>
      <c r="L215" s="4"/>
      <c r="M215" s="7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3.5" customHeight="1">
      <c r="A216" s="9">
        <v>230</v>
      </c>
      <c r="B216" s="10" t="s">
        <v>297</v>
      </c>
      <c r="C216" s="13">
        <v>8</v>
      </c>
      <c r="D216" s="13" t="s">
        <v>59</v>
      </c>
      <c r="E216" s="13" t="s">
        <v>26</v>
      </c>
      <c r="F216" s="13" t="s">
        <v>185</v>
      </c>
      <c r="G216" s="13" t="s">
        <v>189</v>
      </c>
      <c r="H216" s="6"/>
      <c r="I216" s="4"/>
      <c r="J216" s="4"/>
      <c r="K216" s="4"/>
      <c r="L216" s="4"/>
      <c r="M216" s="7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3.5" customHeight="1">
      <c r="A217" s="9">
        <v>231</v>
      </c>
      <c r="B217" s="10" t="s">
        <v>298</v>
      </c>
      <c r="C217" s="13">
        <v>7</v>
      </c>
      <c r="D217" s="13" t="s">
        <v>59</v>
      </c>
      <c r="E217" s="13" t="s">
        <v>26</v>
      </c>
      <c r="F217" s="13" t="s">
        <v>185</v>
      </c>
      <c r="G217" s="13" t="s">
        <v>189</v>
      </c>
      <c r="H217" s="6"/>
      <c r="I217" s="4"/>
      <c r="J217" s="4"/>
      <c r="K217" s="4"/>
      <c r="L217" s="4"/>
      <c r="M217" s="7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3.5" customHeight="1">
      <c r="A218" s="9">
        <v>232</v>
      </c>
      <c r="B218" s="10" t="s">
        <v>299</v>
      </c>
      <c r="C218" s="13">
        <v>7</v>
      </c>
      <c r="D218" s="13" t="s">
        <v>59</v>
      </c>
      <c r="E218" s="13" t="s">
        <v>26</v>
      </c>
      <c r="F218" s="13" t="s">
        <v>185</v>
      </c>
      <c r="G218" s="13" t="s">
        <v>189</v>
      </c>
      <c r="H218" s="6"/>
      <c r="I218" s="4"/>
      <c r="J218" s="4"/>
      <c r="K218" s="4"/>
      <c r="L218" s="4"/>
      <c r="M218" s="7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3.5" customHeight="1">
      <c r="A219" s="9">
        <v>233</v>
      </c>
      <c r="B219" s="10" t="s">
        <v>300</v>
      </c>
      <c r="C219" s="13">
        <v>7</v>
      </c>
      <c r="D219" s="13" t="s">
        <v>59</v>
      </c>
      <c r="E219" s="13" t="s">
        <v>26</v>
      </c>
      <c r="F219" s="13" t="s">
        <v>185</v>
      </c>
      <c r="G219" s="13" t="s">
        <v>189</v>
      </c>
      <c r="H219" s="6"/>
      <c r="I219" s="4"/>
      <c r="J219" s="4"/>
      <c r="K219" s="4"/>
      <c r="L219" s="4"/>
      <c r="M219" s="7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3.5" customHeight="1">
      <c r="A220" s="9">
        <v>234</v>
      </c>
      <c r="B220" s="10" t="s">
        <v>301</v>
      </c>
      <c r="C220" s="13">
        <v>8</v>
      </c>
      <c r="D220" s="13" t="s">
        <v>59</v>
      </c>
      <c r="E220" s="13" t="s">
        <v>26</v>
      </c>
      <c r="F220" s="13" t="s">
        <v>185</v>
      </c>
      <c r="G220" s="13" t="s">
        <v>189</v>
      </c>
      <c r="H220" s="6"/>
      <c r="I220" s="4"/>
      <c r="J220" s="4"/>
      <c r="K220" s="4"/>
      <c r="L220" s="4"/>
      <c r="M220" s="7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3.5" customHeight="1">
      <c r="A221" s="9">
        <v>235</v>
      </c>
      <c r="B221" s="10" t="s">
        <v>302</v>
      </c>
      <c r="C221" s="13">
        <v>8</v>
      </c>
      <c r="D221" s="13" t="s">
        <v>59</v>
      </c>
      <c r="E221" s="13" t="s">
        <v>26</v>
      </c>
      <c r="F221" s="13" t="s">
        <v>185</v>
      </c>
      <c r="G221" s="13" t="s">
        <v>189</v>
      </c>
      <c r="H221" s="6"/>
      <c r="I221" s="4"/>
      <c r="J221" s="4"/>
      <c r="K221" s="4"/>
      <c r="L221" s="4"/>
      <c r="M221" s="7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3.5" customHeight="1">
      <c r="A222" s="9">
        <v>236</v>
      </c>
      <c r="B222" s="10" t="s">
        <v>303</v>
      </c>
      <c r="C222" s="13">
        <v>8</v>
      </c>
      <c r="D222" s="13" t="s">
        <v>59</v>
      </c>
      <c r="E222" s="13" t="s">
        <v>26</v>
      </c>
      <c r="F222" s="13" t="s">
        <v>185</v>
      </c>
      <c r="G222" s="13" t="s">
        <v>189</v>
      </c>
      <c r="H222" s="6"/>
      <c r="I222" s="4"/>
      <c r="J222" s="4"/>
      <c r="K222" s="4"/>
      <c r="L222" s="4"/>
      <c r="M222" s="7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3.5" customHeight="1">
      <c r="A223" s="9">
        <v>237</v>
      </c>
      <c r="B223" s="10" t="s">
        <v>304</v>
      </c>
      <c r="C223" s="13">
        <v>8</v>
      </c>
      <c r="D223" s="13" t="s">
        <v>59</v>
      </c>
      <c r="E223" s="13" t="s">
        <v>11</v>
      </c>
      <c r="F223" s="13" t="s">
        <v>185</v>
      </c>
      <c r="G223" s="13" t="s">
        <v>186</v>
      </c>
      <c r="H223" s="6"/>
      <c r="I223" s="4"/>
      <c r="J223" s="4"/>
      <c r="K223" s="4"/>
      <c r="L223" s="4"/>
      <c r="M223" s="7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3.5" customHeight="1">
      <c r="A224" s="9">
        <v>238</v>
      </c>
      <c r="B224" s="10" t="s">
        <v>305</v>
      </c>
      <c r="C224" s="13">
        <v>7</v>
      </c>
      <c r="D224" s="13" t="s">
        <v>59</v>
      </c>
      <c r="E224" s="13" t="s">
        <v>11</v>
      </c>
      <c r="F224" s="13" t="s">
        <v>185</v>
      </c>
      <c r="G224" s="13" t="s">
        <v>186</v>
      </c>
      <c r="H224" s="6"/>
      <c r="I224" s="4"/>
      <c r="J224" s="4"/>
      <c r="K224" s="4"/>
      <c r="L224" s="4"/>
      <c r="M224" s="7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3.5" customHeight="1">
      <c r="A225" s="9">
        <v>239</v>
      </c>
      <c r="B225" s="10" t="s">
        <v>306</v>
      </c>
      <c r="C225" s="13">
        <v>8</v>
      </c>
      <c r="D225" s="13" t="s">
        <v>59</v>
      </c>
      <c r="E225" s="13" t="s">
        <v>11</v>
      </c>
      <c r="F225" s="13" t="s">
        <v>185</v>
      </c>
      <c r="G225" s="13" t="s">
        <v>186</v>
      </c>
      <c r="H225" s="6"/>
      <c r="I225" s="4"/>
      <c r="J225" s="4"/>
      <c r="K225" s="4"/>
      <c r="L225" s="4"/>
      <c r="M225" s="7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3.5" customHeight="1">
      <c r="A226" s="9">
        <v>240</v>
      </c>
      <c r="B226" s="10" t="s">
        <v>307</v>
      </c>
      <c r="C226" s="13">
        <v>7</v>
      </c>
      <c r="D226" s="13" t="s">
        <v>59</v>
      </c>
      <c r="E226" s="13" t="s">
        <v>11</v>
      </c>
      <c r="F226" s="13" t="s">
        <v>185</v>
      </c>
      <c r="G226" s="13" t="s">
        <v>186</v>
      </c>
      <c r="H226" s="6"/>
      <c r="I226" s="4"/>
      <c r="J226" s="4"/>
      <c r="K226" s="4"/>
      <c r="L226" s="4"/>
      <c r="M226" s="7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3.5" customHeight="1">
      <c r="A227" s="9">
        <v>241</v>
      </c>
      <c r="B227" s="10" t="s">
        <v>308</v>
      </c>
      <c r="C227" s="13">
        <v>7</v>
      </c>
      <c r="D227" s="13" t="s">
        <v>59</v>
      </c>
      <c r="E227" s="13" t="s">
        <v>11</v>
      </c>
      <c r="F227" s="13" t="s">
        <v>185</v>
      </c>
      <c r="G227" s="13" t="s">
        <v>186</v>
      </c>
      <c r="H227" s="6"/>
      <c r="I227" s="4"/>
      <c r="J227" s="4"/>
      <c r="K227" s="4"/>
      <c r="L227" s="4"/>
      <c r="M227" s="7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3.5" customHeight="1">
      <c r="A228" s="9">
        <v>242</v>
      </c>
      <c r="B228" s="10" t="s">
        <v>309</v>
      </c>
      <c r="C228" s="13">
        <v>7</v>
      </c>
      <c r="D228" s="13" t="s">
        <v>59</v>
      </c>
      <c r="E228" s="13" t="s">
        <v>11</v>
      </c>
      <c r="F228" s="13" t="s">
        <v>185</v>
      </c>
      <c r="G228" s="13" t="s">
        <v>186</v>
      </c>
      <c r="H228" s="6"/>
      <c r="I228" s="4"/>
      <c r="J228" s="4"/>
      <c r="K228" s="4"/>
      <c r="L228" s="4"/>
      <c r="M228" s="7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3.5" customHeight="1">
      <c r="A229" s="9">
        <v>243</v>
      </c>
      <c r="B229" s="10" t="s">
        <v>310</v>
      </c>
      <c r="C229" s="13">
        <v>8</v>
      </c>
      <c r="D229" s="13" t="s">
        <v>59</v>
      </c>
      <c r="E229" s="13" t="s">
        <v>11</v>
      </c>
      <c r="F229" s="13" t="s">
        <v>185</v>
      </c>
      <c r="G229" s="13" t="s">
        <v>186</v>
      </c>
      <c r="H229" s="6"/>
      <c r="I229" s="4"/>
      <c r="J229" s="4"/>
      <c r="K229" s="4"/>
      <c r="L229" s="4"/>
      <c r="M229" s="7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3.5" customHeight="1">
      <c r="A230" s="9">
        <v>244</v>
      </c>
      <c r="B230" s="10" t="s">
        <v>311</v>
      </c>
      <c r="C230" s="13">
        <v>7</v>
      </c>
      <c r="D230" s="13" t="s">
        <v>59</v>
      </c>
      <c r="E230" s="13" t="s">
        <v>11</v>
      </c>
      <c r="F230" s="13" t="s">
        <v>185</v>
      </c>
      <c r="G230" s="13" t="s">
        <v>186</v>
      </c>
      <c r="H230" s="6"/>
      <c r="I230" s="4"/>
      <c r="J230" s="4"/>
      <c r="K230" s="4"/>
      <c r="L230" s="4"/>
      <c r="M230" s="7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3.5" customHeight="1">
      <c r="A231" s="9">
        <v>245</v>
      </c>
      <c r="B231" s="10" t="s">
        <v>312</v>
      </c>
      <c r="C231" s="13">
        <v>8</v>
      </c>
      <c r="D231" s="13" t="s">
        <v>59</v>
      </c>
      <c r="E231" s="13" t="s">
        <v>11</v>
      </c>
      <c r="F231" s="13" t="s">
        <v>185</v>
      </c>
      <c r="G231" s="13" t="s">
        <v>186</v>
      </c>
      <c r="H231" s="6"/>
      <c r="I231" s="4"/>
      <c r="J231" s="4"/>
      <c r="K231" s="4"/>
      <c r="L231" s="4"/>
      <c r="M231" s="7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3.5" customHeight="1">
      <c r="A232" s="9">
        <v>246</v>
      </c>
      <c r="B232" s="10" t="s">
        <v>313</v>
      </c>
      <c r="C232" s="13">
        <v>7</v>
      </c>
      <c r="D232" s="13" t="s">
        <v>59</v>
      </c>
      <c r="E232" s="13" t="s">
        <v>11</v>
      </c>
      <c r="F232" s="13" t="s">
        <v>185</v>
      </c>
      <c r="G232" s="13" t="s">
        <v>186</v>
      </c>
      <c r="H232" s="6"/>
      <c r="I232" s="4"/>
      <c r="J232" s="4"/>
      <c r="K232" s="4"/>
      <c r="L232" s="4"/>
      <c r="M232" s="7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3.5" customHeight="1">
      <c r="A233" s="9">
        <v>247</v>
      </c>
      <c r="B233" s="10" t="s">
        <v>314</v>
      </c>
      <c r="C233" s="13">
        <v>8</v>
      </c>
      <c r="D233" s="13" t="s">
        <v>59</v>
      </c>
      <c r="E233" s="13" t="s">
        <v>11</v>
      </c>
      <c r="F233" s="13" t="s">
        <v>185</v>
      </c>
      <c r="G233" s="13" t="s">
        <v>186</v>
      </c>
      <c r="H233" s="6"/>
      <c r="I233" s="4"/>
      <c r="J233" s="4"/>
      <c r="K233" s="4"/>
      <c r="L233" s="4"/>
      <c r="M233" s="7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3.5" customHeight="1">
      <c r="A234" s="9">
        <v>248</v>
      </c>
      <c r="B234" s="10" t="s">
        <v>315</v>
      </c>
      <c r="C234" s="13">
        <v>8</v>
      </c>
      <c r="D234" s="13" t="s">
        <v>59</v>
      </c>
      <c r="E234" s="13" t="s">
        <v>11</v>
      </c>
      <c r="F234" s="13" t="s">
        <v>185</v>
      </c>
      <c r="G234" s="13" t="s">
        <v>186</v>
      </c>
      <c r="H234" s="7"/>
      <c r="I234" s="6"/>
      <c r="J234" s="4"/>
      <c r="K234" s="4"/>
      <c r="L234" s="4"/>
      <c r="M234" s="7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3.5" customHeight="1">
      <c r="A235" s="9">
        <v>249</v>
      </c>
      <c r="B235" s="10" t="s">
        <v>316</v>
      </c>
      <c r="C235" s="13">
        <v>7</v>
      </c>
      <c r="D235" s="13" t="s">
        <v>59</v>
      </c>
      <c r="E235" s="13" t="s">
        <v>11</v>
      </c>
      <c r="F235" s="13" t="s">
        <v>185</v>
      </c>
      <c r="G235" s="13" t="s">
        <v>186</v>
      </c>
      <c r="H235" s="6"/>
      <c r="I235" s="4"/>
      <c r="J235" s="4"/>
      <c r="K235" s="4"/>
      <c r="L235" s="4"/>
      <c r="M235" s="7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3.5" customHeight="1">
      <c r="A236" s="9">
        <v>250</v>
      </c>
      <c r="B236" s="10" t="s">
        <v>317</v>
      </c>
      <c r="C236" s="13">
        <v>8</v>
      </c>
      <c r="D236" s="13" t="s">
        <v>59</v>
      </c>
      <c r="E236" s="13" t="s">
        <v>11</v>
      </c>
      <c r="F236" s="13" t="s">
        <v>185</v>
      </c>
      <c r="G236" s="13" t="s">
        <v>186</v>
      </c>
      <c r="H236" s="6"/>
      <c r="I236" s="4"/>
      <c r="J236" s="4"/>
      <c r="K236" s="4"/>
      <c r="L236" s="4"/>
      <c r="M236" s="7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3.5" customHeight="1">
      <c r="A237" s="9">
        <v>251</v>
      </c>
      <c r="B237" s="10" t="s">
        <v>318</v>
      </c>
      <c r="C237" s="13">
        <v>7</v>
      </c>
      <c r="D237" s="13" t="s">
        <v>59</v>
      </c>
      <c r="E237" s="13" t="s">
        <v>11</v>
      </c>
      <c r="F237" s="13" t="s">
        <v>185</v>
      </c>
      <c r="G237" s="13" t="s">
        <v>186</v>
      </c>
      <c r="H237" s="6"/>
      <c r="I237" s="4"/>
      <c r="J237" s="4"/>
      <c r="K237" s="4"/>
      <c r="L237" s="4"/>
      <c r="M237" s="7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3.5" customHeight="1">
      <c r="A238" s="9">
        <v>252</v>
      </c>
      <c r="B238" s="10" t="s">
        <v>319</v>
      </c>
      <c r="C238" s="13">
        <v>7</v>
      </c>
      <c r="D238" s="13" t="s">
        <v>59</v>
      </c>
      <c r="E238" s="13" t="s">
        <v>11</v>
      </c>
      <c r="F238" s="13" t="s">
        <v>185</v>
      </c>
      <c r="G238" s="13" t="s">
        <v>186</v>
      </c>
      <c r="H238" s="6"/>
      <c r="I238" s="4"/>
      <c r="J238" s="4"/>
      <c r="K238" s="4"/>
      <c r="L238" s="4"/>
      <c r="M238" s="7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3.5" customHeight="1">
      <c r="A239" s="9">
        <v>253</v>
      </c>
      <c r="B239" s="10" t="s">
        <v>320</v>
      </c>
      <c r="C239" s="13">
        <v>8</v>
      </c>
      <c r="D239" s="13" t="s">
        <v>59</v>
      </c>
      <c r="E239" s="13" t="s">
        <v>11</v>
      </c>
      <c r="F239" s="13" t="s">
        <v>185</v>
      </c>
      <c r="G239" s="13" t="s">
        <v>186</v>
      </c>
      <c r="H239" s="6"/>
      <c r="I239" s="4"/>
      <c r="J239" s="4"/>
      <c r="K239" s="4"/>
      <c r="L239" s="4"/>
      <c r="M239" s="7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3.5" customHeight="1">
      <c r="A240" s="9">
        <v>254</v>
      </c>
      <c r="B240" s="10" t="s">
        <v>321</v>
      </c>
      <c r="C240" s="13" t="s">
        <v>139</v>
      </c>
      <c r="D240" s="13" t="s">
        <v>59</v>
      </c>
      <c r="E240" s="13" t="s">
        <v>11</v>
      </c>
      <c r="F240" s="13" t="s">
        <v>12</v>
      </c>
      <c r="G240" s="13" t="s">
        <v>13</v>
      </c>
      <c r="H240" s="6"/>
      <c r="I240" s="4"/>
      <c r="J240" s="4"/>
      <c r="K240" s="4"/>
      <c r="L240" s="4"/>
      <c r="M240" s="7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3.5" customHeight="1">
      <c r="A241" s="9">
        <v>255</v>
      </c>
      <c r="B241" s="10" t="s">
        <v>322</v>
      </c>
      <c r="C241" s="13" t="s">
        <v>139</v>
      </c>
      <c r="D241" s="13" t="s">
        <v>59</v>
      </c>
      <c r="E241" s="13" t="s">
        <v>11</v>
      </c>
      <c r="F241" s="13" t="s">
        <v>12</v>
      </c>
      <c r="G241" s="13" t="s">
        <v>13</v>
      </c>
      <c r="H241" s="6"/>
      <c r="I241" s="4"/>
      <c r="J241" s="4"/>
      <c r="K241" s="4"/>
      <c r="L241" s="4"/>
      <c r="M241" s="7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3.5" customHeight="1">
      <c r="A242" s="9">
        <v>256</v>
      </c>
      <c r="B242" s="10" t="s">
        <v>323</v>
      </c>
      <c r="C242" s="13">
        <v>1</v>
      </c>
      <c r="D242" s="13" t="s">
        <v>59</v>
      </c>
      <c r="E242" s="13" t="s">
        <v>11</v>
      </c>
      <c r="F242" s="13" t="s">
        <v>12</v>
      </c>
      <c r="G242" s="13" t="s">
        <v>13</v>
      </c>
      <c r="H242" s="6"/>
      <c r="I242" s="4"/>
      <c r="J242" s="4"/>
      <c r="K242" s="4"/>
      <c r="L242" s="4"/>
      <c r="M242" s="7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3.5" customHeight="1">
      <c r="A243" s="9">
        <v>257</v>
      </c>
      <c r="B243" s="10" t="s">
        <v>324</v>
      </c>
      <c r="C243" s="13" t="s">
        <v>139</v>
      </c>
      <c r="D243" s="13" t="s">
        <v>59</v>
      </c>
      <c r="E243" s="13" t="s">
        <v>11</v>
      </c>
      <c r="F243" s="13" t="s">
        <v>12</v>
      </c>
      <c r="G243" s="13" t="s">
        <v>13</v>
      </c>
      <c r="H243" s="6"/>
      <c r="I243" s="4"/>
      <c r="J243" s="4"/>
      <c r="K243" s="4"/>
      <c r="L243" s="4"/>
      <c r="M243" s="7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3.5" customHeight="1">
      <c r="A244" s="9">
        <v>258</v>
      </c>
      <c r="B244" s="10" t="s">
        <v>325</v>
      </c>
      <c r="C244" s="13" t="s">
        <v>139</v>
      </c>
      <c r="D244" s="13" t="s">
        <v>59</v>
      </c>
      <c r="E244" s="13" t="s">
        <v>11</v>
      </c>
      <c r="F244" s="13" t="s">
        <v>12</v>
      </c>
      <c r="G244" s="13" t="s">
        <v>13</v>
      </c>
      <c r="H244" s="6"/>
      <c r="I244" s="4"/>
      <c r="J244" s="4"/>
      <c r="K244" s="4"/>
      <c r="L244" s="4"/>
      <c r="M244" s="7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3.5" customHeight="1">
      <c r="A245" s="9">
        <v>259</v>
      </c>
      <c r="B245" s="10" t="s">
        <v>326</v>
      </c>
      <c r="C245" s="13">
        <v>2</v>
      </c>
      <c r="D245" s="13" t="s">
        <v>59</v>
      </c>
      <c r="E245" s="13" t="s">
        <v>11</v>
      </c>
      <c r="F245" s="13" t="s">
        <v>12</v>
      </c>
      <c r="G245" s="13" t="s">
        <v>13</v>
      </c>
      <c r="H245" s="6"/>
      <c r="I245" s="4"/>
      <c r="J245" s="4"/>
      <c r="K245" s="4"/>
      <c r="L245" s="4"/>
      <c r="M245" s="7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3.5" customHeight="1">
      <c r="A246" s="9">
        <v>260</v>
      </c>
      <c r="B246" s="10" t="s">
        <v>327</v>
      </c>
      <c r="C246" s="13" t="s">
        <v>139</v>
      </c>
      <c r="D246" s="13" t="s">
        <v>59</v>
      </c>
      <c r="E246" s="13" t="s">
        <v>11</v>
      </c>
      <c r="F246" s="13" t="s">
        <v>12</v>
      </c>
      <c r="G246" s="13" t="s">
        <v>13</v>
      </c>
      <c r="H246" s="6"/>
      <c r="I246" s="4"/>
      <c r="J246" s="4"/>
      <c r="K246" s="4"/>
      <c r="L246" s="4"/>
      <c r="M246" s="7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3.5" customHeight="1">
      <c r="A247" s="9">
        <v>261</v>
      </c>
      <c r="B247" s="10" t="s">
        <v>328</v>
      </c>
      <c r="C247" s="13">
        <v>2</v>
      </c>
      <c r="D247" s="13" t="s">
        <v>59</v>
      </c>
      <c r="E247" s="13" t="s">
        <v>11</v>
      </c>
      <c r="F247" s="13" t="s">
        <v>12</v>
      </c>
      <c r="G247" s="13" t="s">
        <v>13</v>
      </c>
      <c r="H247" s="6"/>
      <c r="I247" s="4"/>
      <c r="J247" s="4"/>
      <c r="K247" s="4"/>
      <c r="L247" s="4"/>
      <c r="M247" s="7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3.5" customHeight="1">
      <c r="A248" s="9">
        <v>262</v>
      </c>
      <c r="B248" s="10" t="s">
        <v>329</v>
      </c>
      <c r="C248" s="13">
        <v>1</v>
      </c>
      <c r="D248" s="13" t="s">
        <v>59</v>
      </c>
      <c r="E248" s="13" t="s">
        <v>11</v>
      </c>
      <c r="F248" s="13" t="s">
        <v>12</v>
      </c>
      <c r="G248" s="13" t="s">
        <v>13</v>
      </c>
      <c r="H248" s="6"/>
      <c r="I248" s="4"/>
      <c r="J248" s="4"/>
      <c r="K248" s="4"/>
      <c r="L248" s="4"/>
      <c r="M248" s="7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3.5" customHeight="1">
      <c r="A249" s="9">
        <v>263</v>
      </c>
      <c r="B249" s="10" t="s">
        <v>330</v>
      </c>
      <c r="C249" s="13">
        <v>2</v>
      </c>
      <c r="D249" s="13" t="s">
        <v>59</v>
      </c>
      <c r="E249" s="13" t="s">
        <v>11</v>
      </c>
      <c r="F249" s="13" t="s">
        <v>12</v>
      </c>
      <c r="G249" s="13" t="s">
        <v>13</v>
      </c>
      <c r="H249" s="6"/>
      <c r="I249" s="4"/>
      <c r="J249" s="4"/>
      <c r="K249" s="4"/>
      <c r="L249" s="4"/>
      <c r="M249" s="7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3.5" customHeight="1">
      <c r="A250" s="9">
        <v>264</v>
      </c>
      <c r="B250" s="10" t="s">
        <v>331</v>
      </c>
      <c r="C250" s="13" t="s">
        <v>139</v>
      </c>
      <c r="D250" s="13" t="s">
        <v>59</v>
      </c>
      <c r="E250" s="13" t="s">
        <v>11</v>
      </c>
      <c r="F250" s="13" t="s">
        <v>12</v>
      </c>
      <c r="G250" s="13" t="s">
        <v>13</v>
      </c>
      <c r="H250" s="6"/>
      <c r="I250" s="4"/>
      <c r="J250" s="4"/>
      <c r="K250" s="4"/>
      <c r="L250" s="4"/>
      <c r="M250" s="7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3.5" customHeight="1">
      <c r="A251" s="9">
        <v>265</v>
      </c>
      <c r="B251" s="10" t="s">
        <v>332</v>
      </c>
      <c r="C251" s="13">
        <v>2</v>
      </c>
      <c r="D251" s="13" t="s">
        <v>59</v>
      </c>
      <c r="E251" s="13" t="s">
        <v>11</v>
      </c>
      <c r="F251" s="13" t="s">
        <v>12</v>
      </c>
      <c r="G251" s="13" t="s">
        <v>13</v>
      </c>
      <c r="H251" s="6"/>
      <c r="I251" s="4"/>
      <c r="J251" s="4"/>
      <c r="K251" s="4"/>
      <c r="L251" s="4"/>
      <c r="M251" s="7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3.5" customHeight="1">
      <c r="A252" s="9">
        <v>266</v>
      </c>
      <c r="B252" s="10" t="s">
        <v>333</v>
      </c>
      <c r="C252" s="13">
        <v>2</v>
      </c>
      <c r="D252" s="13" t="s">
        <v>59</v>
      </c>
      <c r="E252" s="13" t="s">
        <v>11</v>
      </c>
      <c r="F252" s="13" t="s">
        <v>12</v>
      </c>
      <c r="G252" s="13" t="s">
        <v>13</v>
      </c>
      <c r="H252" s="6"/>
      <c r="I252" s="4"/>
      <c r="J252" s="4"/>
      <c r="K252" s="4"/>
      <c r="L252" s="4"/>
      <c r="M252" s="7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3.5" customHeight="1">
      <c r="A253" s="9">
        <v>267</v>
      </c>
      <c r="B253" s="10" t="s">
        <v>334</v>
      </c>
      <c r="C253" s="13">
        <v>2</v>
      </c>
      <c r="D253" s="13" t="s">
        <v>59</v>
      </c>
      <c r="E253" s="13" t="s">
        <v>11</v>
      </c>
      <c r="F253" s="13" t="s">
        <v>12</v>
      </c>
      <c r="G253" s="13" t="s">
        <v>13</v>
      </c>
      <c r="H253" s="6"/>
      <c r="I253" s="4"/>
      <c r="J253" s="4"/>
      <c r="K253" s="4"/>
      <c r="L253" s="4"/>
      <c r="M253" s="7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3.5" customHeight="1">
      <c r="A254" s="9">
        <v>268</v>
      </c>
      <c r="B254" s="10" t="s">
        <v>335</v>
      </c>
      <c r="C254" s="13" t="s">
        <v>139</v>
      </c>
      <c r="D254" s="13" t="s">
        <v>59</v>
      </c>
      <c r="E254" s="13" t="s">
        <v>11</v>
      </c>
      <c r="F254" s="13" t="s">
        <v>12</v>
      </c>
      <c r="G254" s="13" t="s">
        <v>13</v>
      </c>
      <c r="H254" s="6"/>
      <c r="I254" s="4"/>
      <c r="J254" s="4"/>
      <c r="K254" s="4"/>
      <c r="L254" s="4"/>
      <c r="M254" s="7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3.5" customHeight="1">
      <c r="A255" s="9">
        <v>269</v>
      </c>
      <c r="B255" s="10" t="s">
        <v>336</v>
      </c>
      <c r="C255" s="13">
        <v>2</v>
      </c>
      <c r="D255" s="13" t="s">
        <v>59</v>
      </c>
      <c r="E255" s="13" t="s">
        <v>11</v>
      </c>
      <c r="F255" s="13" t="s">
        <v>12</v>
      </c>
      <c r="G255" s="13" t="s">
        <v>13</v>
      </c>
      <c r="H255" s="7"/>
      <c r="I255" s="6"/>
      <c r="J255" s="4"/>
      <c r="K255" s="4"/>
      <c r="L255" s="4"/>
      <c r="M255" s="7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3.5" customHeight="1">
      <c r="A256" s="9">
        <v>270</v>
      </c>
      <c r="B256" s="10" t="s">
        <v>337</v>
      </c>
      <c r="C256" s="13" t="s">
        <v>139</v>
      </c>
      <c r="D256" s="13" t="s">
        <v>59</v>
      </c>
      <c r="E256" s="13" t="s">
        <v>11</v>
      </c>
      <c r="F256" s="13" t="s">
        <v>12</v>
      </c>
      <c r="G256" s="13" t="s">
        <v>13</v>
      </c>
      <c r="H256" s="6"/>
      <c r="I256" s="4"/>
      <c r="J256" s="4"/>
      <c r="K256" s="4"/>
      <c r="L256" s="4"/>
      <c r="M256" s="7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3.5" customHeight="1">
      <c r="A257" s="9">
        <v>271</v>
      </c>
      <c r="B257" s="10" t="s">
        <v>338</v>
      </c>
      <c r="C257" s="13" t="s">
        <v>139</v>
      </c>
      <c r="D257" s="13" t="s">
        <v>59</v>
      </c>
      <c r="E257" s="13" t="s">
        <v>11</v>
      </c>
      <c r="F257" s="13" t="s">
        <v>12</v>
      </c>
      <c r="G257" s="13" t="s">
        <v>13</v>
      </c>
      <c r="H257" s="6"/>
      <c r="I257" s="4"/>
      <c r="J257" s="4"/>
      <c r="K257" s="4"/>
      <c r="L257" s="4"/>
      <c r="M257" s="7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3.5" customHeight="1">
      <c r="A258" s="9">
        <v>272</v>
      </c>
      <c r="B258" s="10" t="s">
        <v>339</v>
      </c>
      <c r="C258" s="13">
        <v>1</v>
      </c>
      <c r="D258" s="13" t="s">
        <v>59</v>
      </c>
      <c r="E258" s="13" t="s">
        <v>11</v>
      </c>
      <c r="F258" s="13" t="s">
        <v>12</v>
      </c>
      <c r="G258" s="13" t="s">
        <v>13</v>
      </c>
      <c r="H258" s="6"/>
      <c r="I258" s="4"/>
      <c r="J258" s="4"/>
      <c r="K258" s="4"/>
      <c r="L258" s="4"/>
      <c r="M258" s="7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3.5" customHeight="1">
      <c r="A259" s="9">
        <v>273</v>
      </c>
      <c r="B259" s="10" t="s">
        <v>340</v>
      </c>
      <c r="C259" s="13" t="s">
        <v>139</v>
      </c>
      <c r="D259" s="13" t="s">
        <v>59</v>
      </c>
      <c r="E259" s="13" t="s">
        <v>11</v>
      </c>
      <c r="F259" s="13" t="s">
        <v>12</v>
      </c>
      <c r="G259" s="13" t="s">
        <v>13</v>
      </c>
      <c r="H259" s="6"/>
      <c r="I259" s="4"/>
      <c r="J259" s="4"/>
      <c r="K259" s="4"/>
      <c r="L259" s="4"/>
      <c r="M259" s="7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3.5" customHeight="1">
      <c r="A260" s="9">
        <v>274</v>
      </c>
      <c r="B260" s="10" t="s">
        <v>341</v>
      </c>
      <c r="C260" s="13" t="s">
        <v>139</v>
      </c>
      <c r="D260" s="13" t="s">
        <v>59</v>
      </c>
      <c r="E260" s="13" t="s">
        <v>11</v>
      </c>
      <c r="F260" s="13" t="s">
        <v>12</v>
      </c>
      <c r="G260" s="13" t="s">
        <v>13</v>
      </c>
      <c r="H260" s="6"/>
      <c r="I260" s="4"/>
      <c r="J260" s="4"/>
      <c r="K260" s="4"/>
      <c r="L260" s="4"/>
      <c r="M260" s="7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3.5" customHeight="1">
      <c r="A261" s="9">
        <v>275</v>
      </c>
      <c r="B261" s="10" t="s">
        <v>342</v>
      </c>
      <c r="C261" s="13" t="s">
        <v>139</v>
      </c>
      <c r="D261" s="13" t="s">
        <v>59</v>
      </c>
      <c r="E261" s="13" t="s">
        <v>11</v>
      </c>
      <c r="F261" s="13" t="s">
        <v>12</v>
      </c>
      <c r="G261" s="13" t="s">
        <v>13</v>
      </c>
      <c r="H261" s="6"/>
      <c r="I261" s="4"/>
      <c r="J261" s="4"/>
      <c r="K261" s="4"/>
      <c r="L261" s="4"/>
      <c r="M261" s="7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3.5" customHeight="1">
      <c r="A262" s="9">
        <v>276</v>
      </c>
      <c r="B262" s="10" t="s">
        <v>343</v>
      </c>
      <c r="C262" s="13">
        <v>1</v>
      </c>
      <c r="D262" s="13" t="s">
        <v>59</v>
      </c>
      <c r="E262" s="13" t="s">
        <v>11</v>
      </c>
      <c r="F262" s="13" t="s">
        <v>12</v>
      </c>
      <c r="G262" s="13" t="s">
        <v>13</v>
      </c>
      <c r="H262" s="6"/>
      <c r="I262" s="4"/>
      <c r="J262" s="4"/>
      <c r="K262" s="4"/>
      <c r="L262" s="4"/>
      <c r="M262" s="7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3.5" customHeight="1">
      <c r="A263" s="9">
        <v>277</v>
      </c>
      <c r="B263" s="10" t="s">
        <v>344</v>
      </c>
      <c r="C263" s="13">
        <v>2</v>
      </c>
      <c r="D263" s="13" t="s">
        <v>59</v>
      </c>
      <c r="E263" s="13" t="s">
        <v>11</v>
      </c>
      <c r="F263" s="13" t="s">
        <v>12</v>
      </c>
      <c r="G263" s="13" t="s">
        <v>13</v>
      </c>
      <c r="H263" s="6"/>
      <c r="I263" s="4"/>
      <c r="J263" s="4"/>
      <c r="K263" s="4"/>
      <c r="L263" s="4"/>
      <c r="M263" s="7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3.5" customHeight="1">
      <c r="A264" s="9">
        <v>278</v>
      </c>
      <c r="B264" s="10" t="s">
        <v>345</v>
      </c>
      <c r="C264" s="13">
        <v>1</v>
      </c>
      <c r="D264" s="13" t="s">
        <v>59</v>
      </c>
      <c r="E264" s="13" t="s">
        <v>26</v>
      </c>
      <c r="F264" s="13" t="s">
        <v>12</v>
      </c>
      <c r="G264" s="13" t="s">
        <v>27</v>
      </c>
      <c r="H264" s="6"/>
      <c r="I264" s="4"/>
      <c r="J264" s="4"/>
      <c r="K264" s="4"/>
      <c r="L264" s="4"/>
      <c r="M264" s="7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3.5" customHeight="1">
      <c r="A265" s="9">
        <v>279</v>
      </c>
      <c r="B265" s="10" t="s">
        <v>346</v>
      </c>
      <c r="C265" s="13">
        <v>1</v>
      </c>
      <c r="D265" s="13" t="s">
        <v>59</v>
      </c>
      <c r="E265" s="13" t="s">
        <v>26</v>
      </c>
      <c r="F265" s="13" t="s">
        <v>12</v>
      </c>
      <c r="G265" s="13" t="s">
        <v>27</v>
      </c>
      <c r="H265" s="6"/>
      <c r="I265" s="4"/>
      <c r="J265" s="4"/>
      <c r="K265" s="4"/>
      <c r="L265" s="4"/>
      <c r="M265" s="7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3.5" customHeight="1">
      <c r="A266" s="9">
        <v>280</v>
      </c>
      <c r="B266" s="10" t="s">
        <v>347</v>
      </c>
      <c r="C266" s="13" t="s">
        <v>139</v>
      </c>
      <c r="D266" s="13" t="s">
        <v>59</v>
      </c>
      <c r="E266" s="13" t="s">
        <v>26</v>
      </c>
      <c r="F266" s="13" t="s">
        <v>12</v>
      </c>
      <c r="G266" s="13" t="s">
        <v>27</v>
      </c>
      <c r="H266" s="6"/>
      <c r="I266" s="4"/>
      <c r="J266" s="4"/>
      <c r="K266" s="4"/>
      <c r="L266" s="4"/>
      <c r="M266" s="7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3.5" customHeight="1">
      <c r="A267" s="9">
        <v>281</v>
      </c>
      <c r="B267" s="10" t="s">
        <v>348</v>
      </c>
      <c r="C267" s="13" t="s">
        <v>139</v>
      </c>
      <c r="D267" s="13" t="s">
        <v>59</v>
      </c>
      <c r="E267" s="13" t="s">
        <v>26</v>
      </c>
      <c r="F267" s="13" t="s">
        <v>12</v>
      </c>
      <c r="G267" s="13" t="s">
        <v>27</v>
      </c>
      <c r="H267" s="6"/>
      <c r="I267" s="4"/>
      <c r="J267" s="4"/>
      <c r="K267" s="4"/>
      <c r="L267" s="4"/>
      <c r="M267" s="7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3.5" customHeight="1">
      <c r="A268" s="9">
        <v>282</v>
      </c>
      <c r="B268" s="10" t="s">
        <v>349</v>
      </c>
      <c r="C268" s="13">
        <v>1</v>
      </c>
      <c r="D268" s="13" t="s">
        <v>59</v>
      </c>
      <c r="E268" s="13" t="s">
        <v>26</v>
      </c>
      <c r="F268" s="13" t="s">
        <v>12</v>
      </c>
      <c r="G268" s="13" t="s">
        <v>27</v>
      </c>
      <c r="H268" s="6"/>
      <c r="I268" s="4"/>
      <c r="J268" s="4"/>
      <c r="K268" s="4"/>
      <c r="L268" s="4"/>
      <c r="M268" s="7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3.5" customHeight="1">
      <c r="A269" s="9">
        <v>283</v>
      </c>
      <c r="B269" s="10" t="s">
        <v>350</v>
      </c>
      <c r="C269" s="13" t="s">
        <v>139</v>
      </c>
      <c r="D269" s="13" t="s">
        <v>59</v>
      </c>
      <c r="E269" s="13" t="s">
        <v>26</v>
      </c>
      <c r="F269" s="13" t="s">
        <v>12</v>
      </c>
      <c r="G269" s="13" t="s">
        <v>27</v>
      </c>
      <c r="H269" s="6"/>
      <c r="I269" s="4"/>
      <c r="J269" s="4"/>
      <c r="K269" s="4"/>
      <c r="L269" s="4"/>
      <c r="M269" s="7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3.5" customHeight="1">
      <c r="A270" s="9">
        <v>284</v>
      </c>
      <c r="B270" s="10" t="s">
        <v>351</v>
      </c>
      <c r="C270" s="13">
        <v>2</v>
      </c>
      <c r="D270" s="13" t="s">
        <v>59</v>
      </c>
      <c r="E270" s="13" t="s">
        <v>26</v>
      </c>
      <c r="F270" s="13" t="s">
        <v>12</v>
      </c>
      <c r="G270" s="13" t="s">
        <v>27</v>
      </c>
      <c r="H270" s="6"/>
      <c r="I270" s="4"/>
      <c r="J270" s="4"/>
      <c r="K270" s="4"/>
      <c r="L270" s="4"/>
      <c r="M270" s="7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3.5" customHeight="1">
      <c r="A271" s="9">
        <v>285</v>
      </c>
      <c r="B271" s="10" t="s">
        <v>352</v>
      </c>
      <c r="C271" s="13">
        <v>1</v>
      </c>
      <c r="D271" s="13" t="s">
        <v>59</v>
      </c>
      <c r="E271" s="13" t="s">
        <v>26</v>
      </c>
      <c r="F271" s="13" t="s">
        <v>12</v>
      </c>
      <c r="G271" s="13" t="s">
        <v>27</v>
      </c>
      <c r="H271" s="6"/>
      <c r="I271" s="4"/>
      <c r="J271" s="4"/>
      <c r="K271" s="4"/>
      <c r="L271" s="4"/>
      <c r="M271" s="7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3.5" customHeight="1">
      <c r="A272" s="9">
        <v>286</v>
      </c>
      <c r="B272" s="10" t="s">
        <v>353</v>
      </c>
      <c r="C272" s="13" t="s">
        <v>139</v>
      </c>
      <c r="D272" s="13" t="s">
        <v>59</v>
      </c>
      <c r="E272" s="13" t="s">
        <v>26</v>
      </c>
      <c r="F272" s="13" t="s">
        <v>12</v>
      </c>
      <c r="G272" s="13" t="s">
        <v>27</v>
      </c>
      <c r="H272" s="6"/>
      <c r="I272" s="4"/>
      <c r="J272" s="4"/>
      <c r="K272" s="4"/>
      <c r="L272" s="4"/>
      <c r="M272" s="7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3.5" customHeight="1">
      <c r="A273" s="9">
        <v>287</v>
      </c>
      <c r="B273" s="10" t="s">
        <v>354</v>
      </c>
      <c r="C273" s="13">
        <v>1</v>
      </c>
      <c r="D273" s="13" t="s">
        <v>59</v>
      </c>
      <c r="E273" s="13" t="s">
        <v>26</v>
      </c>
      <c r="F273" s="13" t="s">
        <v>12</v>
      </c>
      <c r="G273" s="13" t="s">
        <v>27</v>
      </c>
      <c r="H273" s="6"/>
      <c r="I273" s="4"/>
      <c r="J273" s="4"/>
      <c r="K273" s="4"/>
      <c r="L273" s="4"/>
      <c r="M273" s="7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3.5" customHeight="1">
      <c r="A274" s="9">
        <v>288</v>
      </c>
      <c r="B274" s="10" t="s">
        <v>355</v>
      </c>
      <c r="C274" s="13">
        <v>1</v>
      </c>
      <c r="D274" s="13" t="s">
        <v>59</v>
      </c>
      <c r="E274" s="13" t="s">
        <v>26</v>
      </c>
      <c r="F274" s="13" t="s">
        <v>12</v>
      </c>
      <c r="G274" s="13" t="s">
        <v>27</v>
      </c>
      <c r="H274" s="7"/>
      <c r="I274" s="6"/>
      <c r="J274" s="4"/>
      <c r="K274" s="4"/>
      <c r="L274" s="4"/>
      <c r="M274" s="7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3.5" customHeight="1">
      <c r="A275" s="9">
        <v>289</v>
      </c>
      <c r="B275" s="10" t="s">
        <v>356</v>
      </c>
      <c r="C275" s="13">
        <v>2</v>
      </c>
      <c r="D275" s="13" t="s">
        <v>59</v>
      </c>
      <c r="E275" s="13" t="s">
        <v>26</v>
      </c>
      <c r="F275" s="13" t="s">
        <v>12</v>
      </c>
      <c r="G275" s="13" t="s">
        <v>27</v>
      </c>
      <c r="H275" s="7"/>
      <c r="I275" s="6"/>
      <c r="J275" s="4"/>
      <c r="K275" s="4"/>
      <c r="L275" s="4"/>
      <c r="M275" s="7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3.5" customHeight="1">
      <c r="A276" s="9">
        <v>290</v>
      </c>
      <c r="B276" s="10" t="s">
        <v>357</v>
      </c>
      <c r="C276" s="13">
        <v>1</v>
      </c>
      <c r="D276" s="13" t="s">
        <v>59</v>
      </c>
      <c r="E276" s="13" t="s">
        <v>26</v>
      </c>
      <c r="F276" s="13" t="s">
        <v>12</v>
      </c>
      <c r="G276" s="13" t="s">
        <v>27</v>
      </c>
      <c r="H276" s="7"/>
      <c r="I276" s="6"/>
      <c r="J276" s="4"/>
      <c r="K276" s="4"/>
      <c r="L276" s="4"/>
      <c r="M276" s="7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3.5" customHeight="1">
      <c r="A277" s="9">
        <v>291</v>
      </c>
      <c r="B277" s="10" t="s">
        <v>358</v>
      </c>
      <c r="C277" s="13">
        <v>1</v>
      </c>
      <c r="D277" s="13" t="s">
        <v>59</v>
      </c>
      <c r="E277" s="13" t="s">
        <v>26</v>
      </c>
      <c r="F277" s="13" t="s">
        <v>12</v>
      </c>
      <c r="G277" s="13" t="s">
        <v>27</v>
      </c>
      <c r="H277" s="7"/>
      <c r="I277" s="6"/>
      <c r="J277" s="4"/>
      <c r="K277" s="4"/>
      <c r="L277" s="4"/>
      <c r="M277" s="7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3.5" customHeight="1">
      <c r="A278" s="9">
        <v>292</v>
      </c>
      <c r="B278" s="10" t="s">
        <v>359</v>
      </c>
      <c r="C278" s="13" t="s">
        <v>139</v>
      </c>
      <c r="D278" s="13" t="s">
        <v>59</v>
      </c>
      <c r="E278" s="13" t="s">
        <v>26</v>
      </c>
      <c r="F278" s="13" t="s">
        <v>12</v>
      </c>
      <c r="G278" s="13" t="s">
        <v>27</v>
      </c>
      <c r="H278" s="7"/>
      <c r="I278" s="6"/>
      <c r="J278" s="4"/>
      <c r="K278" s="4"/>
      <c r="L278" s="4"/>
      <c r="M278" s="7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3.5" customHeight="1">
      <c r="A279" s="9">
        <v>293</v>
      </c>
      <c r="B279" s="10" t="s">
        <v>360</v>
      </c>
      <c r="C279" s="13">
        <v>1</v>
      </c>
      <c r="D279" s="13" t="s">
        <v>59</v>
      </c>
      <c r="E279" s="13" t="s">
        <v>26</v>
      </c>
      <c r="F279" s="13" t="s">
        <v>12</v>
      </c>
      <c r="G279" s="13" t="s">
        <v>27</v>
      </c>
      <c r="H279" s="7"/>
      <c r="I279" s="6"/>
      <c r="J279" s="4"/>
      <c r="K279" s="4"/>
      <c r="L279" s="4"/>
      <c r="M279" s="7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3.5" customHeight="1">
      <c r="A280" s="9">
        <v>294</v>
      </c>
      <c r="B280" s="10" t="s">
        <v>361</v>
      </c>
      <c r="C280" s="13">
        <v>1</v>
      </c>
      <c r="D280" s="13" t="s">
        <v>59</v>
      </c>
      <c r="E280" s="13" t="s">
        <v>26</v>
      </c>
      <c r="F280" s="13" t="s">
        <v>12</v>
      </c>
      <c r="G280" s="13" t="s">
        <v>27</v>
      </c>
      <c r="H280" s="7"/>
      <c r="I280" s="6"/>
      <c r="J280" s="4"/>
      <c r="K280" s="4"/>
      <c r="L280" s="4"/>
      <c r="M280" s="7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3.5" customHeight="1">
      <c r="A281" s="9">
        <v>295</v>
      </c>
      <c r="B281" s="10" t="s">
        <v>362</v>
      </c>
      <c r="C281" s="13">
        <v>2</v>
      </c>
      <c r="D281" s="13" t="s">
        <v>59</v>
      </c>
      <c r="E281" s="13" t="s">
        <v>26</v>
      </c>
      <c r="F281" s="13" t="s">
        <v>12</v>
      </c>
      <c r="G281" s="13" t="s">
        <v>27</v>
      </c>
      <c r="H281" s="7"/>
      <c r="I281" s="6"/>
      <c r="J281" s="4"/>
      <c r="K281" s="4"/>
      <c r="L281" s="4"/>
      <c r="M281" s="7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3.5" customHeight="1">
      <c r="A282" s="9">
        <v>296</v>
      </c>
      <c r="B282" s="10" t="s">
        <v>363</v>
      </c>
      <c r="C282" s="13">
        <v>1</v>
      </c>
      <c r="D282" s="13" t="s">
        <v>59</v>
      </c>
      <c r="E282" s="13" t="s">
        <v>26</v>
      </c>
      <c r="F282" s="13" t="s">
        <v>12</v>
      </c>
      <c r="G282" s="13" t="s">
        <v>27</v>
      </c>
      <c r="H282" s="6"/>
      <c r="I282" s="4"/>
      <c r="J282" s="4"/>
      <c r="K282" s="4"/>
      <c r="L282" s="4"/>
      <c r="M282" s="7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3.5" customHeight="1">
      <c r="A283" s="9">
        <v>297</v>
      </c>
      <c r="B283" s="10" t="s">
        <v>364</v>
      </c>
      <c r="C283" s="13">
        <v>2</v>
      </c>
      <c r="D283" s="13" t="s">
        <v>59</v>
      </c>
      <c r="E283" s="13" t="s">
        <v>26</v>
      </c>
      <c r="F283" s="13" t="s">
        <v>12</v>
      </c>
      <c r="G283" s="13" t="s">
        <v>27</v>
      </c>
      <c r="H283" s="6"/>
      <c r="I283" s="4"/>
      <c r="J283" s="4"/>
      <c r="K283" s="4"/>
      <c r="L283" s="4"/>
      <c r="M283" s="7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3.5" customHeight="1">
      <c r="A284" s="9">
        <v>298</v>
      </c>
      <c r="B284" s="10" t="s">
        <v>365</v>
      </c>
      <c r="C284" s="13">
        <v>1</v>
      </c>
      <c r="D284" s="13" t="s">
        <v>59</v>
      </c>
      <c r="E284" s="13" t="s">
        <v>26</v>
      </c>
      <c r="F284" s="13" t="s">
        <v>12</v>
      </c>
      <c r="G284" s="13" t="s">
        <v>27</v>
      </c>
      <c r="H284" s="6"/>
      <c r="I284" s="4"/>
      <c r="J284" s="4"/>
      <c r="K284" s="4"/>
      <c r="L284" s="4"/>
      <c r="M284" s="7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3.5" customHeight="1">
      <c r="A285" s="9">
        <v>299</v>
      </c>
      <c r="B285" s="10" t="s">
        <v>366</v>
      </c>
      <c r="C285" s="13" t="s">
        <v>139</v>
      </c>
      <c r="D285" s="13" t="s">
        <v>59</v>
      </c>
      <c r="E285" s="13" t="s">
        <v>26</v>
      </c>
      <c r="F285" s="13" t="s">
        <v>12</v>
      </c>
      <c r="G285" s="13" t="s">
        <v>27</v>
      </c>
      <c r="H285" s="6"/>
      <c r="I285" s="4"/>
      <c r="J285" s="4"/>
      <c r="K285" s="4"/>
      <c r="L285" s="4"/>
      <c r="M285" s="7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3.5" customHeight="1">
      <c r="A286" s="9">
        <v>300</v>
      </c>
      <c r="B286" s="10" t="s">
        <v>367</v>
      </c>
      <c r="C286" s="13">
        <v>2</v>
      </c>
      <c r="D286" s="13" t="s">
        <v>59</v>
      </c>
      <c r="E286" s="13" t="s">
        <v>26</v>
      </c>
      <c r="F286" s="13" t="s">
        <v>12</v>
      </c>
      <c r="G286" s="13" t="s">
        <v>27</v>
      </c>
      <c r="H286" s="6"/>
      <c r="I286" s="4"/>
      <c r="J286" s="4"/>
      <c r="K286" s="4"/>
      <c r="L286" s="4"/>
      <c r="M286" s="7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3.5" customHeight="1">
      <c r="A287" s="9">
        <v>301</v>
      </c>
      <c r="B287" s="10" t="s">
        <v>368</v>
      </c>
      <c r="C287" s="13">
        <v>2</v>
      </c>
      <c r="D287" s="13" t="s">
        <v>59</v>
      </c>
      <c r="E287" s="13" t="s">
        <v>26</v>
      </c>
      <c r="F287" s="13" t="s">
        <v>12</v>
      </c>
      <c r="G287" s="13" t="s">
        <v>27</v>
      </c>
      <c r="H287" s="6"/>
      <c r="I287" s="4"/>
      <c r="J287" s="4"/>
      <c r="K287" s="4"/>
      <c r="L287" s="4"/>
      <c r="M287" s="7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3.5" customHeight="1">
      <c r="A288" s="9">
        <v>302</v>
      </c>
      <c r="B288" s="10" t="s">
        <v>369</v>
      </c>
      <c r="C288" s="13" t="s">
        <v>139</v>
      </c>
      <c r="D288" s="13" t="s">
        <v>59</v>
      </c>
      <c r="E288" s="13" t="s">
        <v>26</v>
      </c>
      <c r="F288" s="13" t="s">
        <v>12</v>
      </c>
      <c r="G288" s="13" t="s">
        <v>27</v>
      </c>
      <c r="H288" s="6"/>
      <c r="I288" s="4"/>
      <c r="J288" s="4"/>
      <c r="K288" s="4"/>
      <c r="L288" s="4"/>
      <c r="M288" s="7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3.5" customHeight="1">
      <c r="A289" s="9">
        <v>303</v>
      </c>
      <c r="B289" s="10" t="s">
        <v>370</v>
      </c>
      <c r="C289" s="13" t="s">
        <v>139</v>
      </c>
      <c r="D289" s="13" t="s">
        <v>59</v>
      </c>
      <c r="E289" s="13" t="s">
        <v>26</v>
      </c>
      <c r="F289" s="13" t="s">
        <v>12</v>
      </c>
      <c r="G289" s="13" t="s">
        <v>27</v>
      </c>
      <c r="H289" s="6"/>
      <c r="I289" s="4"/>
      <c r="J289" s="4"/>
      <c r="K289" s="4"/>
      <c r="L289" s="4"/>
      <c r="M289" s="7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3.5" customHeight="1">
      <c r="A290" s="9">
        <v>304</v>
      </c>
      <c r="B290" s="10" t="s">
        <v>371</v>
      </c>
      <c r="C290" s="13" t="s">
        <v>139</v>
      </c>
      <c r="D290" s="13" t="s">
        <v>59</v>
      </c>
      <c r="E290" s="13" t="s">
        <v>26</v>
      </c>
      <c r="F290" s="13" t="s">
        <v>12</v>
      </c>
      <c r="G290" s="13" t="s">
        <v>27</v>
      </c>
      <c r="H290" s="6"/>
      <c r="I290" s="4"/>
      <c r="J290" s="4"/>
      <c r="K290" s="4"/>
      <c r="L290" s="4"/>
      <c r="M290" s="7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3.5" customHeight="1">
      <c r="A291" s="9">
        <v>305</v>
      </c>
      <c r="B291" s="10" t="s">
        <v>372</v>
      </c>
      <c r="C291" s="13">
        <v>2</v>
      </c>
      <c r="D291" s="13" t="s">
        <v>59</v>
      </c>
      <c r="E291" s="13" t="s">
        <v>26</v>
      </c>
      <c r="F291" s="13" t="s">
        <v>12</v>
      </c>
      <c r="G291" s="13" t="s">
        <v>27</v>
      </c>
      <c r="H291" s="6"/>
      <c r="I291" s="4"/>
      <c r="J291" s="4"/>
      <c r="K291" s="4"/>
      <c r="L291" s="4"/>
      <c r="M291" s="7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3.5" customHeight="1">
      <c r="A292" s="9">
        <v>306</v>
      </c>
      <c r="B292" s="10" t="s">
        <v>373</v>
      </c>
      <c r="C292" s="13">
        <v>1</v>
      </c>
      <c r="D292" s="13" t="s">
        <v>59</v>
      </c>
      <c r="E292" s="13" t="s">
        <v>26</v>
      </c>
      <c r="F292" s="13" t="s">
        <v>12</v>
      </c>
      <c r="G292" s="13" t="s">
        <v>27</v>
      </c>
      <c r="H292" s="7"/>
      <c r="I292" s="6"/>
      <c r="J292" s="4"/>
      <c r="K292" s="4"/>
      <c r="L292" s="4"/>
      <c r="M292" s="7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3.5" customHeight="1">
      <c r="A293" s="9">
        <v>307</v>
      </c>
      <c r="B293" s="10" t="s">
        <v>374</v>
      </c>
      <c r="C293" s="13" t="s">
        <v>139</v>
      </c>
      <c r="D293" s="13" t="s">
        <v>59</v>
      </c>
      <c r="E293" s="13" t="s">
        <v>26</v>
      </c>
      <c r="F293" s="13" t="s">
        <v>12</v>
      </c>
      <c r="G293" s="13" t="s">
        <v>27</v>
      </c>
      <c r="H293" s="6"/>
      <c r="I293" s="4"/>
      <c r="J293" s="4"/>
      <c r="K293" s="4"/>
      <c r="L293" s="4"/>
      <c r="M293" s="7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3.5" customHeight="1">
      <c r="A294" s="9">
        <v>308</v>
      </c>
      <c r="B294" s="10" t="s">
        <v>375</v>
      </c>
      <c r="C294" s="13" t="s">
        <v>139</v>
      </c>
      <c r="D294" s="13" t="s">
        <v>59</v>
      </c>
      <c r="E294" s="13" t="s">
        <v>26</v>
      </c>
      <c r="F294" s="13" t="s">
        <v>12</v>
      </c>
      <c r="G294" s="13" t="s">
        <v>27</v>
      </c>
      <c r="H294" s="6"/>
      <c r="I294" s="4"/>
      <c r="J294" s="4"/>
      <c r="K294" s="4"/>
      <c r="L294" s="4"/>
      <c r="M294" s="7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3.5" customHeight="1">
      <c r="A295" s="9">
        <v>320</v>
      </c>
      <c r="B295" s="10" t="s">
        <v>376</v>
      </c>
      <c r="C295" s="13">
        <v>4</v>
      </c>
      <c r="D295" s="13" t="s">
        <v>79</v>
      </c>
      <c r="E295" s="13" t="s">
        <v>26</v>
      </c>
      <c r="F295" s="13" t="s">
        <v>12</v>
      </c>
      <c r="G295" s="13" t="s">
        <v>27</v>
      </c>
      <c r="H295" s="6"/>
      <c r="I295" s="4"/>
      <c r="J295" s="4"/>
      <c r="K295" s="4"/>
      <c r="L295" s="4"/>
      <c r="M295" s="7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3.5" customHeight="1">
      <c r="A296" s="9">
        <v>321</v>
      </c>
      <c r="B296" s="10" t="s">
        <v>377</v>
      </c>
      <c r="C296" s="13">
        <v>4</v>
      </c>
      <c r="D296" s="13" t="s">
        <v>79</v>
      </c>
      <c r="E296" s="13" t="s">
        <v>26</v>
      </c>
      <c r="F296" s="13" t="s">
        <v>12</v>
      </c>
      <c r="G296" s="13" t="s">
        <v>27</v>
      </c>
      <c r="H296" s="6"/>
      <c r="I296" s="4"/>
      <c r="J296" s="4"/>
      <c r="K296" s="4"/>
      <c r="L296" s="4"/>
      <c r="M296" s="7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3.5" customHeight="1">
      <c r="A297" s="9">
        <v>322</v>
      </c>
      <c r="B297" s="10" t="s">
        <v>378</v>
      </c>
      <c r="C297" s="13">
        <v>2</v>
      </c>
      <c r="D297" s="13" t="s">
        <v>79</v>
      </c>
      <c r="E297" s="13" t="s">
        <v>26</v>
      </c>
      <c r="F297" s="13" t="s">
        <v>12</v>
      </c>
      <c r="G297" s="13" t="s">
        <v>27</v>
      </c>
      <c r="H297" s="6"/>
      <c r="I297" s="4"/>
      <c r="J297" s="4"/>
      <c r="K297" s="4"/>
      <c r="L297" s="4"/>
      <c r="M297" s="7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3.5" customHeight="1">
      <c r="A298" s="9">
        <v>323</v>
      </c>
      <c r="B298" s="10" t="s">
        <v>379</v>
      </c>
      <c r="C298" s="13">
        <v>1</v>
      </c>
      <c r="D298" s="13" t="s">
        <v>79</v>
      </c>
      <c r="E298" s="13" t="s">
        <v>26</v>
      </c>
      <c r="F298" s="13" t="s">
        <v>12</v>
      </c>
      <c r="G298" s="13" t="s">
        <v>27</v>
      </c>
      <c r="H298" s="6"/>
      <c r="I298" s="4"/>
      <c r="J298" s="4"/>
      <c r="K298" s="4"/>
      <c r="L298" s="4"/>
      <c r="M298" s="7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3.5" customHeight="1">
      <c r="A299" s="9">
        <v>324</v>
      </c>
      <c r="B299" s="10" t="s">
        <v>380</v>
      </c>
      <c r="C299" s="13">
        <v>3</v>
      </c>
      <c r="D299" s="13" t="s">
        <v>79</v>
      </c>
      <c r="E299" s="13" t="s">
        <v>26</v>
      </c>
      <c r="F299" s="13" t="s">
        <v>12</v>
      </c>
      <c r="G299" s="13" t="s">
        <v>27</v>
      </c>
      <c r="H299" s="6"/>
      <c r="I299" s="4"/>
      <c r="J299" s="4"/>
      <c r="K299" s="4"/>
      <c r="L299" s="4"/>
      <c r="M299" s="7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3.5" customHeight="1">
      <c r="A300" s="9">
        <v>325</v>
      </c>
      <c r="B300" s="10" t="s">
        <v>381</v>
      </c>
      <c r="C300" s="13">
        <v>2</v>
      </c>
      <c r="D300" s="13" t="s">
        <v>79</v>
      </c>
      <c r="E300" s="13" t="s">
        <v>26</v>
      </c>
      <c r="F300" s="13" t="s">
        <v>12</v>
      </c>
      <c r="G300" s="13" t="s">
        <v>27</v>
      </c>
      <c r="H300" s="6"/>
      <c r="I300" s="4"/>
      <c r="J300" s="4"/>
      <c r="K300" s="4"/>
      <c r="L300" s="4"/>
      <c r="M300" s="7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3.5" customHeight="1">
      <c r="A301" s="9">
        <v>326</v>
      </c>
      <c r="B301" s="10" t="s">
        <v>382</v>
      </c>
      <c r="C301" s="13">
        <v>3</v>
      </c>
      <c r="D301" s="13" t="s">
        <v>79</v>
      </c>
      <c r="E301" s="13" t="s">
        <v>26</v>
      </c>
      <c r="F301" s="13" t="s">
        <v>12</v>
      </c>
      <c r="G301" s="13" t="s">
        <v>27</v>
      </c>
      <c r="H301" s="6"/>
      <c r="I301" s="4"/>
      <c r="J301" s="4"/>
      <c r="K301" s="4"/>
      <c r="L301" s="4"/>
      <c r="M301" s="7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3.5" customHeight="1">
      <c r="A302" s="9">
        <v>327</v>
      </c>
      <c r="B302" s="10" t="s">
        <v>383</v>
      </c>
      <c r="C302" s="13">
        <v>4</v>
      </c>
      <c r="D302" s="13" t="s">
        <v>79</v>
      </c>
      <c r="E302" s="13" t="s">
        <v>26</v>
      </c>
      <c r="F302" s="13" t="s">
        <v>12</v>
      </c>
      <c r="G302" s="13" t="s">
        <v>27</v>
      </c>
      <c r="H302" s="6"/>
      <c r="I302" s="4"/>
      <c r="J302" s="4"/>
      <c r="K302" s="4"/>
      <c r="L302" s="4"/>
      <c r="M302" s="7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3.5" customHeight="1">
      <c r="A303" s="9">
        <v>328</v>
      </c>
      <c r="B303" s="10" t="s">
        <v>384</v>
      </c>
      <c r="C303" s="13" t="s">
        <v>139</v>
      </c>
      <c r="D303" s="13" t="s">
        <v>79</v>
      </c>
      <c r="E303" s="13" t="s">
        <v>26</v>
      </c>
      <c r="F303" s="13" t="s">
        <v>12</v>
      </c>
      <c r="G303" s="13" t="s">
        <v>27</v>
      </c>
      <c r="H303" s="6"/>
      <c r="I303" s="4"/>
      <c r="J303" s="4"/>
      <c r="K303" s="4"/>
      <c r="L303" s="4"/>
      <c r="M303" s="7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3.5" customHeight="1">
      <c r="A304" s="9">
        <v>329</v>
      </c>
      <c r="B304" s="10" t="s">
        <v>385</v>
      </c>
      <c r="C304" s="13">
        <v>3</v>
      </c>
      <c r="D304" s="13" t="s">
        <v>79</v>
      </c>
      <c r="E304" s="13" t="s">
        <v>26</v>
      </c>
      <c r="F304" s="13" t="s">
        <v>12</v>
      </c>
      <c r="G304" s="13" t="s">
        <v>27</v>
      </c>
      <c r="H304" s="6"/>
      <c r="I304" s="4"/>
      <c r="J304" s="4"/>
      <c r="K304" s="4"/>
      <c r="L304" s="4"/>
      <c r="M304" s="7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3.5" customHeight="1">
      <c r="A305" s="9">
        <v>330</v>
      </c>
      <c r="B305" s="10" t="s">
        <v>386</v>
      </c>
      <c r="C305" s="13">
        <v>1</v>
      </c>
      <c r="D305" s="13" t="s">
        <v>79</v>
      </c>
      <c r="E305" s="13" t="s">
        <v>26</v>
      </c>
      <c r="F305" s="13" t="s">
        <v>12</v>
      </c>
      <c r="G305" s="13" t="s">
        <v>27</v>
      </c>
      <c r="H305" s="6"/>
      <c r="I305" s="4"/>
      <c r="J305" s="4"/>
      <c r="K305" s="4"/>
      <c r="L305" s="4"/>
      <c r="M305" s="7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3.5" customHeight="1">
      <c r="A306" s="9">
        <v>331</v>
      </c>
      <c r="B306" s="10" t="s">
        <v>387</v>
      </c>
      <c r="C306" s="13">
        <v>1</v>
      </c>
      <c r="D306" s="13" t="s">
        <v>79</v>
      </c>
      <c r="E306" s="13" t="s">
        <v>26</v>
      </c>
      <c r="F306" s="13" t="s">
        <v>12</v>
      </c>
      <c r="G306" s="13" t="s">
        <v>27</v>
      </c>
      <c r="H306" s="6"/>
      <c r="I306" s="4"/>
      <c r="J306" s="4"/>
      <c r="K306" s="4"/>
      <c r="L306" s="4"/>
      <c r="M306" s="7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3.5" customHeight="1">
      <c r="A307" s="9">
        <v>332</v>
      </c>
      <c r="B307" s="10" t="s">
        <v>388</v>
      </c>
      <c r="C307" s="13">
        <v>1</v>
      </c>
      <c r="D307" s="13" t="s">
        <v>79</v>
      </c>
      <c r="E307" s="13" t="s">
        <v>26</v>
      </c>
      <c r="F307" s="13" t="s">
        <v>12</v>
      </c>
      <c r="G307" s="13" t="s">
        <v>27</v>
      </c>
      <c r="H307" s="6"/>
      <c r="I307" s="4"/>
      <c r="J307" s="4"/>
      <c r="K307" s="4"/>
      <c r="L307" s="4"/>
      <c r="M307" s="7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3.5" customHeight="1">
      <c r="A308" s="9">
        <v>333</v>
      </c>
      <c r="B308" s="10" t="s">
        <v>389</v>
      </c>
      <c r="C308" s="13" t="s">
        <v>139</v>
      </c>
      <c r="D308" s="13" t="s">
        <v>79</v>
      </c>
      <c r="E308" s="13" t="s">
        <v>26</v>
      </c>
      <c r="F308" s="13" t="s">
        <v>12</v>
      </c>
      <c r="G308" s="13" t="s">
        <v>27</v>
      </c>
      <c r="H308" s="6"/>
      <c r="I308" s="4"/>
      <c r="J308" s="4"/>
      <c r="K308" s="4"/>
      <c r="L308" s="4"/>
      <c r="M308" s="7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3.5" customHeight="1">
      <c r="A309" s="9">
        <v>334</v>
      </c>
      <c r="B309" s="10" t="s">
        <v>390</v>
      </c>
      <c r="C309" s="13">
        <v>3</v>
      </c>
      <c r="D309" s="13" t="s">
        <v>79</v>
      </c>
      <c r="E309" s="13" t="s">
        <v>26</v>
      </c>
      <c r="F309" s="13" t="s">
        <v>12</v>
      </c>
      <c r="G309" s="13" t="s">
        <v>27</v>
      </c>
      <c r="H309" s="6"/>
      <c r="I309" s="4"/>
      <c r="J309" s="4"/>
      <c r="K309" s="4"/>
      <c r="L309" s="4"/>
      <c r="M309" s="7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3.5" customHeight="1">
      <c r="A310" s="9">
        <v>335</v>
      </c>
      <c r="B310" s="10" t="s">
        <v>391</v>
      </c>
      <c r="C310" s="13" t="s">
        <v>139</v>
      </c>
      <c r="D310" s="13" t="s">
        <v>79</v>
      </c>
      <c r="E310" s="13" t="s">
        <v>26</v>
      </c>
      <c r="F310" s="13" t="s">
        <v>12</v>
      </c>
      <c r="G310" s="13" t="s">
        <v>27</v>
      </c>
      <c r="H310" s="6"/>
      <c r="I310" s="4"/>
      <c r="J310" s="4"/>
      <c r="K310" s="4"/>
      <c r="L310" s="4"/>
      <c r="M310" s="7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3.5" customHeight="1">
      <c r="A311" s="9">
        <v>336</v>
      </c>
      <c r="B311" s="10" t="s">
        <v>392</v>
      </c>
      <c r="C311" s="13">
        <v>4</v>
      </c>
      <c r="D311" s="13" t="s">
        <v>79</v>
      </c>
      <c r="E311" s="13" t="s">
        <v>26</v>
      </c>
      <c r="F311" s="13" t="s">
        <v>12</v>
      </c>
      <c r="G311" s="13" t="s">
        <v>27</v>
      </c>
      <c r="H311" s="6"/>
      <c r="I311" s="4"/>
      <c r="J311" s="4"/>
      <c r="K311" s="4"/>
      <c r="L311" s="4"/>
      <c r="M311" s="7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3.5" customHeight="1">
      <c r="A312" s="9">
        <v>337</v>
      </c>
      <c r="B312" s="10" t="s">
        <v>393</v>
      </c>
      <c r="C312" s="13">
        <v>1</v>
      </c>
      <c r="D312" s="13" t="s">
        <v>79</v>
      </c>
      <c r="E312" s="13" t="s">
        <v>26</v>
      </c>
      <c r="F312" s="13" t="s">
        <v>12</v>
      </c>
      <c r="G312" s="13" t="s">
        <v>27</v>
      </c>
      <c r="H312" s="6"/>
      <c r="I312" s="4"/>
      <c r="J312" s="4"/>
      <c r="K312" s="4"/>
      <c r="L312" s="4"/>
      <c r="M312" s="7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3.5" customHeight="1">
      <c r="A313" s="9">
        <v>338</v>
      </c>
      <c r="B313" s="10" t="s">
        <v>394</v>
      </c>
      <c r="C313" s="13" t="s">
        <v>139</v>
      </c>
      <c r="D313" s="13" t="s">
        <v>79</v>
      </c>
      <c r="E313" s="13" t="s">
        <v>26</v>
      </c>
      <c r="F313" s="13" t="s">
        <v>12</v>
      </c>
      <c r="G313" s="13" t="s">
        <v>27</v>
      </c>
      <c r="H313" s="6"/>
      <c r="I313" s="4"/>
      <c r="J313" s="4"/>
      <c r="K313" s="4"/>
      <c r="L313" s="4"/>
      <c r="M313" s="7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3.5" customHeight="1">
      <c r="A314" s="9">
        <v>339</v>
      </c>
      <c r="B314" s="10" t="s">
        <v>395</v>
      </c>
      <c r="C314" s="13" t="s">
        <v>139</v>
      </c>
      <c r="D314" s="13" t="s">
        <v>79</v>
      </c>
      <c r="E314" s="13" t="s">
        <v>26</v>
      </c>
      <c r="F314" s="13" t="s">
        <v>12</v>
      </c>
      <c r="G314" s="13" t="s">
        <v>27</v>
      </c>
      <c r="H314" s="6"/>
      <c r="I314" s="4"/>
      <c r="J314" s="4"/>
      <c r="K314" s="4"/>
      <c r="L314" s="4"/>
      <c r="M314" s="7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3.5" customHeight="1">
      <c r="A315" s="9">
        <v>340</v>
      </c>
      <c r="B315" s="10" t="s">
        <v>396</v>
      </c>
      <c r="C315" s="13">
        <v>4</v>
      </c>
      <c r="D315" s="13" t="s">
        <v>79</v>
      </c>
      <c r="E315" s="13" t="s">
        <v>26</v>
      </c>
      <c r="F315" s="13" t="s">
        <v>12</v>
      </c>
      <c r="G315" s="13" t="s">
        <v>27</v>
      </c>
      <c r="H315" s="6"/>
      <c r="I315" s="4"/>
      <c r="J315" s="4"/>
      <c r="K315" s="4"/>
      <c r="L315" s="4"/>
      <c r="M315" s="7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3.5" customHeight="1">
      <c r="A316" s="9">
        <v>341</v>
      </c>
      <c r="B316" s="10" t="s">
        <v>397</v>
      </c>
      <c r="C316" s="13">
        <v>4</v>
      </c>
      <c r="D316" s="13" t="s">
        <v>79</v>
      </c>
      <c r="E316" s="13" t="s">
        <v>26</v>
      </c>
      <c r="F316" s="13" t="s">
        <v>12</v>
      </c>
      <c r="G316" s="13" t="s">
        <v>27</v>
      </c>
      <c r="H316" s="6"/>
      <c r="I316" s="4"/>
      <c r="J316" s="4"/>
      <c r="K316" s="4"/>
      <c r="L316" s="4"/>
      <c r="M316" s="7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3.5" customHeight="1">
      <c r="A317" s="9">
        <v>342</v>
      </c>
      <c r="B317" s="10" t="s">
        <v>398</v>
      </c>
      <c r="C317" s="13">
        <v>3</v>
      </c>
      <c r="D317" s="13" t="s">
        <v>79</v>
      </c>
      <c r="E317" s="13" t="s">
        <v>26</v>
      </c>
      <c r="F317" s="13" t="s">
        <v>12</v>
      </c>
      <c r="G317" s="13" t="s">
        <v>27</v>
      </c>
      <c r="H317" s="6"/>
      <c r="I317" s="4"/>
      <c r="J317" s="4"/>
      <c r="K317" s="4"/>
      <c r="L317" s="4"/>
      <c r="M317" s="7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3.5" customHeight="1">
      <c r="A318" s="9">
        <v>343</v>
      </c>
      <c r="B318" s="10" t="s">
        <v>399</v>
      </c>
      <c r="C318" s="13">
        <v>4</v>
      </c>
      <c r="D318" s="13" t="s">
        <v>79</v>
      </c>
      <c r="E318" s="13" t="s">
        <v>26</v>
      </c>
      <c r="F318" s="13" t="s">
        <v>12</v>
      </c>
      <c r="G318" s="13" t="s">
        <v>27</v>
      </c>
      <c r="H318" s="6"/>
      <c r="I318" s="4"/>
      <c r="J318" s="4"/>
      <c r="K318" s="4"/>
      <c r="L318" s="4"/>
      <c r="M318" s="7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3.5" customHeight="1">
      <c r="A319" s="9">
        <v>344</v>
      </c>
      <c r="B319" s="10" t="s">
        <v>400</v>
      </c>
      <c r="C319" s="13">
        <v>3</v>
      </c>
      <c r="D319" s="13" t="s">
        <v>79</v>
      </c>
      <c r="E319" s="13" t="s">
        <v>26</v>
      </c>
      <c r="F319" s="13" t="s">
        <v>12</v>
      </c>
      <c r="G319" s="13" t="s">
        <v>27</v>
      </c>
      <c r="H319" s="6"/>
      <c r="I319" s="4"/>
      <c r="J319" s="4"/>
      <c r="K319" s="4"/>
      <c r="L319" s="4"/>
      <c r="M319" s="7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3.5" customHeight="1">
      <c r="A320" s="9">
        <v>345</v>
      </c>
      <c r="B320" s="10" t="s">
        <v>401</v>
      </c>
      <c r="C320" s="13">
        <v>3</v>
      </c>
      <c r="D320" s="13" t="s">
        <v>79</v>
      </c>
      <c r="E320" s="13" t="s">
        <v>26</v>
      </c>
      <c r="F320" s="13" t="s">
        <v>12</v>
      </c>
      <c r="G320" s="13" t="s">
        <v>27</v>
      </c>
      <c r="H320" s="6"/>
      <c r="I320" s="4"/>
      <c r="J320" s="4"/>
      <c r="K320" s="4"/>
      <c r="L320" s="4"/>
      <c r="M320" s="7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3.5" customHeight="1">
      <c r="A321" s="9">
        <v>346</v>
      </c>
      <c r="B321" s="10" t="s">
        <v>402</v>
      </c>
      <c r="C321" s="13">
        <v>3</v>
      </c>
      <c r="D321" s="13" t="s">
        <v>79</v>
      </c>
      <c r="E321" s="13" t="s">
        <v>26</v>
      </c>
      <c r="F321" s="13" t="s">
        <v>12</v>
      </c>
      <c r="G321" s="13" t="s">
        <v>27</v>
      </c>
      <c r="H321" s="6"/>
      <c r="I321" s="4"/>
      <c r="J321" s="4"/>
      <c r="K321" s="4"/>
      <c r="L321" s="4"/>
      <c r="M321" s="7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3.5" customHeight="1">
      <c r="A322" s="9">
        <v>347</v>
      </c>
      <c r="B322" s="10" t="s">
        <v>403</v>
      </c>
      <c r="C322" s="13">
        <v>1</v>
      </c>
      <c r="D322" s="13" t="s">
        <v>79</v>
      </c>
      <c r="E322" s="13" t="s">
        <v>26</v>
      </c>
      <c r="F322" s="13" t="s">
        <v>12</v>
      </c>
      <c r="G322" s="13" t="s">
        <v>27</v>
      </c>
      <c r="H322" s="6"/>
      <c r="I322" s="4"/>
      <c r="J322" s="4"/>
      <c r="K322" s="4"/>
      <c r="L322" s="4"/>
      <c r="M322" s="7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3.5" customHeight="1">
      <c r="A323" s="9">
        <v>348</v>
      </c>
      <c r="B323" s="10" t="s">
        <v>404</v>
      </c>
      <c r="C323" s="13">
        <v>2</v>
      </c>
      <c r="D323" s="13" t="s">
        <v>79</v>
      </c>
      <c r="E323" s="13" t="s">
        <v>11</v>
      </c>
      <c r="F323" s="13" t="s">
        <v>12</v>
      </c>
      <c r="G323" s="13" t="s">
        <v>13</v>
      </c>
      <c r="H323" s="6"/>
      <c r="I323" s="4"/>
      <c r="J323" s="4"/>
      <c r="K323" s="4"/>
      <c r="L323" s="4"/>
      <c r="M323" s="7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3.5" customHeight="1">
      <c r="A324" s="9">
        <v>349</v>
      </c>
      <c r="B324" s="10" t="s">
        <v>405</v>
      </c>
      <c r="C324" s="13">
        <v>2</v>
      </c>
      <c r="D324" s="13" t="s">
        <v>79</v>
      </c>
      <c r="E324" s="13" t="s">
        <v>11</v>
      </c>
      <c r="F324" s="13" t="s">
        <v>12</v>
      </c>
      <c r="G324" s="13" t="s">
        <v>13</v>
      </c>
      <c r="H324" s="6"/>
      <c r="I324" s="4"/>
      <c r="J324" s="4"/>
      <c r="K324" s="4"/>
      <c r="L324" s="4"/>
      <c r="M324" s="7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3.5" customHeight="1">
      <c r="A325" s="9">
        <v>350</v>
      </c>
      <c r="B325" s="10" t="s">
        <v>406</v>
      </c>
      <c r="C325" s="13">
        <v>3</v>
      </c>
      <c r="D325" s="13" t="s">
        <v>79</v>
      </c>
      <c r="E325" s="13" t="s">
        <v>11</v>
      </c>
      <c r="F325" s="13" t="s">
        <v>12</v>
      </c>
      <c r="G325" s="13" t="s">
        <v>13</v>
      </c>
      <c r="H325" s="6"/>
      <c r="I325" s="4"/>
      <c r="J325" s="4"/>
      <c r="K325" s="4"/>
      <c r="L325" s="4"/>
      <c r="M325" s="7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3.5" customHeight="1">
      <c r="A326" s="9">
        <v>351</v>
      </c>
      <c r="B326" s="10" t="s">
        <v>407</v>
      </c>
      <c r="C326" s="13" t="s">
        <v>139</v>
      </c>
      <c r="D326" s="13" t="s">
        <v>79</v>
      </c>
      <c r="E326" s="13" t="s">
        <v>11</v>
      </c>
      <c r="F326" s="13" t="s">
        <v>12</v>
      </c>
      <c r="G326" s="13" t="s">
        <v>13</v>
      </c>
      <c r="H326" s="6"/>
      <c r="I326" s="4"/>
      <c r="J326" s="4"/>
      <c r="K326" s="4"/>
      <c r="L326" s="4"/>
      <c r="M326" s="7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3.5" customHeight="1">
      <c r="A327" s="9">
        <v>352</v>
      </c>
      <c r="B327" s="10" t="s">
        <v>408</v>
      </c>
      <c r="C327" s="13">
        <v>4</v>
      </c>
      <c r="D327" s="13" t="s">
        <v>79</v>
      </c>
      <c r="E327" s="13" t="s">
        <v>11</v>
      </c>
      <c r="F327" s="13" t="s">
        <v>12</v>
      </c>
      <c r="G327" s="13" t="s">
        <v>13</v>
      </c>
      <c r="H327" s="6"/>
      <c r="I327" s="4"/>
      <c r="J327" s="4"/>
      <c r="K327" s="4"/>
      <c r="L327" s="4"/>
      <c r="M327" s="7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3.5" customHeight="1">
      <c r="A328" s="9">
        <v>353</v>
      </c>
      <c r="B328" s="10" t="s">
        <v>409</v>
      </c>
      <c r="C328" s="13">
        <v>3</v>
      </c>
      <c r="D328" s="13" t="s">
        <v>79</v>
      </c>
      <c r="E328" s="13" t="s">
        <v>11</v>
      </c>
      <c r="F328" s="13" t="s">
        <v>12</v>
      </c>
      <c r="G328" s="13" t="s">
        <v>13</v>
      </c>
      <c r="H328" s="6"/>
      <c r="I328" s="4"/>
      <c r="J328" s="4"/>
      <c r="K328" s="4"/>
      <c r="L328" s="4"/>
      <c r="M328" s="7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3.5" customHeight="1">
      <c r="A329" s="9">
        <v>354</v>
      </c>
      <c r="B329" s="10" t="s">
        <v>410</v>
      </c>
      <c r="C329" s="13">
        <v>3</v>
      </c>
      <c r="D329" s="13" t="s">
        <v>79</v>
      </c>
      <c r="E329" s="13" t="s">
        <v>11</v>
      </c>
      <c r="F329" s="13" t="s">
        <v>12</v>
      </c>
      <c r="G329" s="13" t="s">
        <v>13</v>
      </c>
      <c r="H329" s="6"/>
      <c r="I329" s="4"/>
      <c r="J329" s="4"/>
      <c r="K329" s="4"/>
      <c r="L329" s="4"/>
      <c r="M329" s="7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3.5" customHeight="1">
      <c r="A330" s="9">
        <v>355</v>
      </c>
      <c r="B330" s="10" t="s">
        <v>411</v>
      </c>
      <c r="C330" s="13">
        <v>2</v>
      </c>
      <c r="D330" s="13" t="s">
        <v>79</v>
      </c>
      <c r="E330" s="13" t="s">
        <v>11</v>
      </c>
      <c r="F330" s="13" t="s">
        <v>12</v>
      </c>
      <c r="G330" s="13" t="s">
        <v>13</v>
      </c>
      <c r="H330" s="6"/>
      <c r="I330" s="4"/>
      <c r="J330" s="4"/>
      <c r="K330" s="4"/>
      <c r="L330" s="4"/>
      <c r="M330" s="7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3.5" customHeight="1">
      <c r="A331" s="9">
        <v>356</v>
      </c>
      <c r="B331" s="10" t="s">
        <v>412</v>
      </c>
      <c r="C331" s="13" t="s">
        <v>139</v>
      </c>
      <c r="D331" s="13" t="s">
        <v>79</v>
      </c>
      <c r="E331" s="13" t="s">
        <v>11</v>
      </c>
      <c r="F331" s="13" t="s">
        <v>12</v>
      </c>
      <c r="G331" s="13" t="s">
        <v>13</v>
      </c>
      <c r="H331" s="6"/>
      <c r="I331" s="4"/>
      <c r="J331" s="4"/>
      <c r="K331" s="4"/>
      <c r="L331" s="4"/>
      <c r="M331" s="7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3.5" customHeight="1">
      <c r="A332" s="9">
        <v>357</v>
      </c>
      <c r="B332" s="10" t="s">
        <v>413</v>
      </c>
      <c r="C332" s="13">
        <v>4</v>
      </c>
      <c r="D332" s="13" t="s">
        <v>79</v>
      </c>
      <c r="E332" s="13" t="s">
        <v>11</v>
      </c>
      <c r="F332" s="13" t="s">
        <v>12</v>
      </c>
      <c r="G332" s="13" t="s">
        <v>13</v>
      </c>
      <c r="H332" s="6"/>
      <c r="I332" s="4"/>
      <c r="J332" s="4"/>
      <c r="K332" s="4"/>
      <c r="L332" s="4"/>
      <c r="M332" s="7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3.5" customHeight="1">
      <c r="A333" s="9">
        <v>358</v>
      </c>
      <c r="B333" s="10" t="s">
        <v>414</v>
      </c>
      <c r="C333" s="13">
        <v>4</v>
      </c>
      <c r="D333" s="13" t="s">
        <v>79</v>
      </c>
      <c r="E333" s="13" t="s">
        <v>11</v>
      </c>
      <c r="F333" s="13" t="s">
        <v>12</v>
      </c>
      <c r="G333" s="13" t="s">
        <v>13</v>
      </c>
      <c r="H333" s="6"/>
      <c r="I333" s="4"/>
      <c r="J333" s="4"/>
      <c r="K333" s="4"/>
      <c r="L333" s="4"/>
      <c r="M333" s="7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3.5" customHeight="1">
      <c r="A334" s="9">
        <v>359</v>
      </c>
      <c r="B334" s="10" t="s">
        <v>415</v>
      </c>
      <c r="C334" s="13">
        <v>3</v>
      </c>
      <c r="D334" s="13" t="s">
        <v>79</v>
      </c>
      <c r="E334" s="13" t="s">
        <v>11</v>
      </c>
      <c r="F334" s="13" t="s">
        <v>12</v>
      </c>
      <c r="G334" s="13" t="s">
        <v>13</v>
      </c>
      <c r="H334" s="6"/>
      <c r="I334" s="4"/>
      <c r="J334" s="4"/>
      <c r="K334" s="4"/>
      <c r="L334" s="4"/>
      <c r="M334" s="7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3.5" customHeight="1">
      <c r="A335" s="9">
        <v>360</v>
      </c>
      <c r="B335" s="10" t="s">
        <v>416</v>
      </c>
      <c r="C335" s="13">
        <v>1</v>
      </c>
      <c r="D335" s="13" t="s">
        <v>79</v>
      </c>
      <c r="E335" s="13" t="s">
        <v>11</v>
      </c>
      <c r="F335" s="13" t="s">
        <v>12</v>
      </c>
      <c r="G335" s="13" t="s">
        <v>13</v>
      </c>
      <c r="H335" s="6"/>
      <c r="I335" s="4"/>
      <c r="J335" s="4"/>
      <c r="K335" s="4"/>
      <c r="L335" s="4"/>
      <c r="M335" s="7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3.5" customHeight="1">
      <c r="A336" s="9">
        <v>361</v>
      </c>
      <c r="B336" s="10" t="s">
        <v>417</v>
      </c>
      <c r="C336" s="13">
        <v>2</v>
      </c>
      <c r="D336" s="13" t="s">
        <v>79</v>
      </c>
      <c r="E336" s="13" t="s">
        <v>11</v>
      </c>
      <c r="F336" s="13" t="s">
        <v>12</v>
      </c>
      <c r="G336" s="13" t="s">
        <v>13</v>
      </c>
      <c r="H336" s="6"/>
      <c r="I336" s="4"/>
      <c r="J336" s="4"/>
      <c r="K336" s="4"/>
      <c r="L336" s="4"/>
      <c r="M336" s="7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3.5" customHeight="1">
      <c r="A337" s="9">
        <v>362</v>
      </c>
      <c r="B337" s="10" t="s">
        <v>418</v>
      </c>
      <c r="C337" s="13">
        <v>4</v>
      </c>
      <c r="D337" s="13" t="s">
        <v>79</v>
      </c>
      <c r="E337" s="13" t="s">
        <v>11</v>
      </c>
      <c r="F337" s="13" t="s">
        <v>12</v>
      </c>
      <c r="G337" s="13" t="s">
        <v>13</v>
      </c>
      <c r="H337" s="6"/>
      <c r="I337" s="4"/>
      <c r="J337" s="4"/>
      <c r="K337" s="4"/>
      <c r="L337" s="4"/>
      <c r="M337" s="7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3.5" customHeight="1">
      <c r="A338" s="9">
        <v>363</v>
      </c>
      <c r="B338" s="10" t="s">
        <v>419</v>
      </c>
      <c r="C338" s="13">
        <v>4</v>
      </c>
      <c r="D338" s="13" t="s">
        <v>79</v>
      </c>
      <c r="E338" s="13" t="s">
        <v>11</v>
      </c>
      <c r="F338" s="13" t="s">
        <v>12</v>
      </c>
      <c r="G338" s="13" t="s">
        <v>13</v>
      </c>
      <c r="H338" s="6"/>
      <c r="I338" s="4"/>
      <c r="J338" s="4"/>
      <c r="K338" s="4"/>
      <c r="L338" s="4"/>
      <c r="M338" s="7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3.5" customHeight="1">
      <c r="A339" s="9">
        <v>364</v>
      </c>
      <c r="B339" s="10" t="s">
        <v>420</v>
      </c>
      <c r="C339" s="13">
        <v>3</v>
      </c>
      <c r="D339" s="13" t="s">
        <v>79</v>
      </c>
      <c r="E339" s="13" t="s">
        <v>11</v>
      </c>
      <c r="F339" s="13" t="s">
        <v>12</v>
      </c>
      <c r="G339" s="13" t="s">
        <v>13</v>
      </c>
      <c r="H339" s="6"/>
      <c r="I339" s="4"/>
      <c r="J339" s="4"/>
      <c r="K339" s="4"/>
      <c r="L339" s="4"/>
      <c r="M339" s="7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3.5" customHeight="1">
      <c r="A340" s="9">
        <v>365</v>
      </c>
      <c r="B340" s="10" t="s">
        <v>421</v>
      </c>
      <c r="C340" s="13">
        <v>3</v>
      </c>
      <c r="D340" s="13" t="s">
        <v>79</v>
      </c>
      <c r="E340" s="13" t="s">
        <v>11</v>
      </c>
      <c r="F340" s="13" t="s">
        <v>12</v>
      </c>
      <c r="G340" s="13" t="s">
        <v>13</v>
      </c>
      <c r="H340" s="6"/>
      <c r="I340" s="4"/>
      <c r="J340" s="4"/>
      <c r="K340" s="4"/>
      <c r="L340" s="4"/>
      <c r="M340" s="7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3.5" customHeight="1">
      <c r="A341" s="9">
        <v>366</v>
      </c>
      <c r="B341" s="10" t="s">
        <v>422</v>
      </c>
      <c r="C341" s="13">
        <v>3</v>
      </c>
      <c r="D341" s="13" t="s">
        <v>79</v>
      </c>
      <c r="E341" s="13" t="s">
        <v>11</v>
      </c>
      <c r="F341" s="13" t="s">
        <v>12</v>
      </c>
      <c r="G341" s="13" t="s">
        <v>13</v>
      </c>
      <c r="H341" s="6"/>
      <c r="I341" s="4"/>
      <c r="J341" s="4"/>
      <c r="K341" s="4"/>
      <c r="L341" s="4"/>
      <c r="M341" s="7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3.5" customHeight="1">
      <c r="A342" s="9">
        <v>367</v>
      </c>
      <c r="B342" s="10" t="s">
        <v>423</v>
      </c>
      <c r="C342" s="13">
        <v>2</v>
      </c>
      <c r="D342" s="13" t="s">
        <v>79</v>
      </c>
      <c r="E342" s="13" t="s">
        <v>11</v>
      </c>
      <c r="F342" s="13" t="s">
        <v>12</v>
      </c>
      <c r="G342" s="13" t="s">
        <v>13</v>
      </c>
      <c r="H342" s="6"/>
      <c r="I342" s="4"/>
      <c r="J342" s="4"/>
      <c r="K342" s="4"/>
      <c r="L342" s="4"/>
      <c r="M342" s="7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3.5" customHeight="1">
      <c r="A343" s="9">
        <v>368</v>
      </c>
      <c r="B343" s="10" t="s">
        <v>424</v>
      </c>
      <c r="C343" s="13">
        <v>6</v>
      </c>
      <c r="D343" s="13" t="s">
        <v>79</v>
      </c>
      <c r="E343" s="13" t="s">
        <v>11</v>
      </c>
      <c r="F343" s="13" t="s">
        <v>149</v>
      </c>
      <c r="G343" s="13" t="s">
        <v>150</v>
      </c>
      <c r="H343" s="6"/>
      <c r="I343" s="4"/>
      <c r="J343" s="4"/>
      <c r="K343" s="4"/>
      <c r="L343" s="4"/>
      <c r="M343" s="7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3.5" customHeight="1">
      <c r="A344" s="9">
        <v>369</v>
      </c>
      <c r="B344" s="10" t="s">
        <v>425</v>
      </c>
      <c r="C344" s="13">
        <v>5</v>
      </c>
      <c r="D344" s="13" t="s">
        <v>79</v>
      </c>
      <c r="E344" s="13" t="s">
        <v>11</v>
      </c>
      <c r="F344" s="13" t="s">
        <v>149</v>
      </c>
      <c r="G344" s="13" t="s">
        <v>150</v>
      </c>
      <c r="H344" s="6"/>
      <c r="I344" s="4"/>
      <c r="J344" s="4"/>
      <c r="K344" s="4"/>
      <c r="L344" s="4"/>
      <c r="M344" s="7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3.5" customHeight="1">
      <c r="A345" s="9">
        <v>370</v>
      </c>
      <c r="B345" s="10" t="s">
        <v>426</v>
      </c>
      <c r="C345" s="13">
        <v>5</v>
      </c>
      <c r="D345" s="13" t="s">
        <v>79</v>
      </c>
      <c r="E345" s="13" t="s">
        <v>11</v>
      </c>
      <c r="F345" s="13" t="s">
        <v>149</v>
      </c>
      <c r="G345" s="13" t="s">
        <v>150</v>
      </c>
      <c r="H345" s="6"/>
      <c r="I345" s="4"/>
      <c r="J345" s="4"/>
      <c r="K345" s="4"/>
      <c r="L345" s="4"/>
      <c r="M345" s="7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3.5" customHeight="1">
      <c r="A346" s="9">
        <v>371</v>
      </c>
      <c r="B346" s="10" t="s">
        <v>427</v>
      </c>
      <c r="C346" s="13">
        <v>6</v>
      </c>
      <c r="D346" s="13" t="s">
        <v>79</v>
      </c>
      <c r="E346" s="13" t="s">
        <v>11</v>
      </c>
      <c r="F346" s="13" t="s">
        <v>149</v>
      </c>
      <c r="G346" s="13" t="s">
        <v>150</v>
      </c>
      <c r="H346" s="6"/>
      <c r="I346" s="4"/>
      <c r="J346" s="4"/>
      <c r="K346" s="4"/>
      <c r="L346" s="4"/>
      <c r="M346" s="7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3.5" customHeight="1">
      <c r="A347" s="9">
        <v>372</v>
      </c>
      <c r="B347" s="10" t="s">
        <v>428</v>
      </c>
      <c r="C347" s="13">
        <v>6</v>
      </c>
      <c r="D347" s="13" t="s">
        <v>79</v>
      </c>
      <c r="E347" s="13" t="s">
        <v>11</v>
      </c>
      <c r="F347" s="13" t="s">
        <v>149</v>
      </c>
      <c r="G347" s="13" t="s">
        <v>150</v>
      </c>
      <c r="H347" s="6"/>
      <c r="I347" s="4"/>
      <c r="J347" s="4"/>
      <c r="K347" s="4"/>
      <c r="L347" s="4"/>
      <c r="M347" s="7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3.5" customHeight="1">
      <c r="A348" s="9">
        <v>373</v>
      </c>
      <c r="B348" s="10" t="s">
        <v>429</v>
      </c>
      <c r="C348" s="13">
        <v>6</v>
      </c>
      <c r="D348" s="13" t="s">
        <v>79</v>
      </c>
      <c r="E348" s="13" t="s">
        <v>11</v>
      </c>
      <c r="F348" s="13" t="s">
        <v>149</v>
      </c>
      <c r="G348" s="13" t="s">
        <v>150</v>
      </c>
      <c r="H348" s="6"/>
      <c r="I348" s="4"/>
      <c r="J348" s="4"/>
      <c r="K348" s="4"/>
      <c r="L348" s="4"/>
      <c r="M348" s="7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3.5" customHeight="1">
      <c r="A349" s="9">
        <v>374</v>
      </c>
      <c r="B349" s="10" t="s">
        <v>430</v>
      </c>
      <c r="C349" s="13">
        <v>6</v>
      </c>
      <c r="D349" s="13" t="s">
        <v>79</v>
      </c>
      <c r="E349" s="13" t="s">
        <v>11</v>
      </c>
      <c r="F349" s="13" t="s">
        <v>149</v>
      </c>
      <c r="G349" s="13" t="s">
        <v>150</v>
      </c>
      <c r="H349" s="6"/>
      <c r="I349" s="4"/>
      <c r="J349" s="4"/>
      <c r="K349" s="4"/>
      <c r="L349" s="4"/>
      <c r="M349" s="7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3.5" customHeight="1">
      <c r="A350" s="9">
        <v>375</v>
      </c>
      <c r="B350" s="10" t="s">
        <v>431</v>
      </c>
      <c r="C350" s="13">
        <v>5</v>
      </c>
      <c r="D350" s="13" t="s">
        <v>79</v>
      </c>
      <c r="E350" s="13" t="s">
        <v>11</v>
      </c>
      <c r="F350" s="13" t="s">
        <v>149</v>
      </c>
      <c r="G350" s="13" t="s">
        <v>150</v>
      </c>
      <c r="H350" s="6"/>
      <c r="I350" s="4"/>
      <c r="J350" s="4"/>
      <c r="K350" s="4"/>
      <c r="L350" s="4"/>
      <c r="M350" s="7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3.5" customHeight="1">
      <c r="A351" s="9">
        <v>376</v>
      </c>
      <c r="B351" s="10" t="s">
        <v>432</v>
      </c>
      <c r="C351" s="13">
        <v>6</v>
      </c>
      <c r="D351" s="13" t="s">
        <v>79</v>
      </c>
      <c r="E351" s="13" t="s">
        <v>11</v>
      </c>
      <c r="F351" s="13" t="s">
        <v>149</v>
      </c>
      <c r="G351" s="13" t="s">
        <v>150</v>
      </c>
      <c r="H351" s="6"/>
      <c r="I351" s="4"/>
      <c r="J351" s="4"/>
      <c r="K351" s="4"/>
      <c r="L351" s="4"/>
      <c r="M351" s="7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3.5" customHeight="1">
      <c r="A352" s="9">
        <v>377</v>
      </c>
      <c r="B352" s="10" t="s">
        <v>433</v>
      </c>
      <c r="C352" s="13">
        <v>5</v>
      </c>
      <c r="D352" s="13" t="s">
        <v>79</v>
      </c>
      <c r="E352" s="13" t="s">
        <v>11</v>
      </c>
      <c r="F352" s="13" t="s">
        <v>149</v>
      </c>
      <c r="G352" s="13" t="s">
        <v>150</v>
      </c>
      <c r="H352" s="6"/>
      <c r="I352" s="4"/>
      <c r="J352" s="4"/>
      <c r="K352" s="4"/>
      <c r="L352" s="4"/>
      <c r="M352" s="7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3.5" customHeight="1">
      <c r="A353" s="9">
        <v>378</v>
      </c>
      <c r="B353" s="10" t="s">
        <v>434</v>
      </c>
      <c r="C353" s="13">
        <v>5</v>
      </c>
      <c r="D353" s="13" t="s">
        <v>79</v>
      </c>
      <c r="E353" s="13" t="s">
        <v>11</v>
      </c>
      <c r="F353" s="13" t="s">
        <v>149</v>
      </c>
      <c r="G353" s="13" t="s">
        <v>150</v>
      </c>
      <c r="H353" s="6"/>
      <c r="I353" s="4"/>
      <c r="J353" s="4"/>
      <c r="K353" s="4"/>
      <c r="L353" s="4"/>
      <c r="M353" s="7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3.5" customHeight="1">
      <c r="A354" s="9">
        <v>379</v>
      </c>
      <c r="B354" s="10" t="s">
        <v>435</v>
      </c>
      <c r="C354" s="13">
        <v>6</v>
      </c>
      <c r="D354" s="13" t="s">
        <v>79</v>
      </c>
      <c r="E354" s="13" t="s">
        <v>26</v>
      </c>
      <c r="F354" s="13" t="s">
        <v>149</v>
      </c>
      <c r="G354" s="13" t="s">
        <v>152</v>
      </c>
      <c r="H354" s="6"/>
      <c r="I354" s="4"/>
      <c r="J354" s="4"/>
      <c r="K354" s="4"/>
      <c r="L354" s="4"/>
      <c r="M354" s="7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3.5" customHeight="1">
      <c r="A355" s="9">
        <v>380</v>
      </c>
      <c r="B355" s="10" t="s">
        <v>436</v>
      </c>
      <c r="C355" s="13">
        <v>5</v>
      </c>
      <c r="D355" s="13" t="s">
        <v>79</v>
      </c>
      <c r="E355" s="13" t="s">
        <v>26</v>
      </c>
      <c r="F355" s="13" t="s">
        <v>149</v>
      </c>
      <c r="G355" s="13" t="s">
        <v>152</v>
      </c>
      <c r="H355" s="6"/>
      <c r="I355" s="4"/>
      <c r="J355" s="4"/>
      <c r="K355" s="4"/>
      <c r="L355" s="4"/>
      <c r="M355" s="7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3.5" customHeight="1">
      <c r="A356" s="9">
        <v>381</v>
      </c>
      <c r="B356" s="10" t="s">
        <v>437</v>
      </c>
      <c r="C356" s="13">
        <v>6</v>
      </c>
      <c r="D356" s="13" t="s">
        <v>79</v>
      </c>
      <c r="E356" s="13" t="s">
        <v>26</v>
      </c>
      <c r="F356" s="13" t="s">
        <v>149</v>
      </c>
      <c r="G356" s="13" t="s">
        <v>152</v>
      </c>
      <c r="H356" s="6"/>
      <c r="I356" s="4"/>
      <c r="J356" s="4"/>
      <c r="K356" s="4"/>
      <c r="L356" s="4"/>
      <c r="M356" s="7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3.5" customHeight="1">
      <c r="A357" s="9">
        <v>382</v>
      </c>
      <c r="B357" s="10" t="s">
        <v>438</v>
      </c>
      <c r="C357" s="13">
        <v>6</v>
      </c>
      <c r="D357" s="13" t="s">
        <v>79</v>
      </c>
      <c r="E357" s="13" t="s">
        <v>26</v>
      </c>
      <c r="F357" s="13" t="s">
        <v>149</v>
      </c>
      <c r="G357" s="13" t="s">
        <v>152</v>
      </c>
      <c r="H357" s="6"/>
      <c r="I357" s="4"/>
      <c r="J357" s="4"/>
      <c r="K357" s="4"/>
      <c r="L357" s="4"/>
      <c r="M357" s="7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3.5" customHeight="1">
      <c r="A358" s="9">
        <v>383</v>
      </c>
      <c r="B358" s="10" t="s">
        <v>439</v>
      </c>
      <c r="C358" s="13">
        <v>5</v>
      </c>
      <c r="D358" s="13" t="s">
        <v>79</v>
      </c>
      <c r="E358" s="13" t="s">
        <v>26</v>
      </c>
      <c r="F358" s="13" t="s">
        <v>149</v>
      </c>
      <c r="G358" s="13" t="s">
        <v>152</v>
      </c>
      <c r="H358" s="6"/>
      <c r="I358" s="4"/>
      <c r="J358" s="4"/>
      <c r="K358" s="4"/>
      <c r="L358" s="4"/>
      <c r="M358" s="7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3.5" customHeight="1">
      <c r="A359" s="9">
        <v>384</v>
      </c>
      <c r="B359" s="10" t="s">
        <v>440</v>
      </c>
      <c r="C359" s="13">
        <v>6</v>
      </c>
      <c r="D359" s="13" t="s">
        <v>79</v>
      </c>
      <c r="E359" s="13" t="s">
        <v>26</v>
      </c>
      <c r="F359" s="13" t="s">
        <v>149</v>
      </c>
      <c r="G359" s="13" t="s">
        <v>152</v>
      </c>
      <c r="H359" s="6"/>
      <c r="I359" s="4"/>
      <c r="J359" s="4"/>
      <c r="K359" s="4"/>
      <c r="L359" s="4"/>
      <c r="M359" s="7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3.5" customHeight="1">
      <c r="A360" s="9">
        <v>385</v>
      </c>
      <c r="B360" s="10" t="s">
        <v>441</v>
      </c>
      <c r="C360" s="13">
        <v>5</v>
      </c>
      <c r="D360" s="13" t="s">
        <v>79</v>
      </c>
      <c r="E360" s="13" t="s">
        <v>26</v>
      </c>
      <c r="F360" s="13" t="s">
        <v>149</v>
      </c>
      <c r="G360" s="13" t="s">
        <v>152</v>
      </c>
      <c r="H360" s="6"/>
      <c r="I360" s="4"/>
      <c r="J360" s="4"/>
      <c r="K360" s="4"/>
      <c r="L360" s="4"/>
      <c r="M360" s="7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3.5" customHeight="1">
      <c r="A361" s="9">
        <v>386</v>
      </c>
      <c r="B361" s="10" t="s">
        <v>442</v>
      </c>
      <c r="C361" s="13">
        <v>6</v>
      </c>
      <c r="D361" s="13" t="s">
        <v>79</v>
      </c>
      <c r="E361" s="13" t="s">
        <v>26</v>
      </c>
      <c r="F361" s="13" t="s">
        <v>149</v>
      </c>
      <c r="G361" s="13" t="s">
        <v>152</v>
      </c>
      <c r="H361" s="6"/>
      <c r="I361" s="4"/>
      <c r="J361" s="4"/>
      <c r="K361" s="4"/>
      <c r="L361" s="4"/>
      <c r="M361" s="7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3.5" customHeight="1">
      <c r="A362" s="9">
        <v>387</v>
      </c>
      <c r="B362" s="10" t="s">
        <v>443</v>
      </c>
      <c r="C362" s="13">
        <v>5</v>
      </c>
      <c r="D362" s="13" t="s">
        <v>79</v>
      </c>
      <c r="E362" s="13" t="s">
        <v>26</v>
      </c>
      <c r="F362" s="13" t="s">
        <v>149</v>
      </c>
      <c r="G362" s="13" t="s">
        <v>152</v>
      </c>
      <c r="H362" s="6"/>
      <c r="I362" s="4"/>
      <c r="J362" s="4"/>
      <c r="K362" s="4"/>
      <c r="L362" s="4"/>
      <c r="M362" s="7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3.5" customHeight="1">
      <c r="A363" s="9">
        <v>388</v>
      </c>
      <c r="B363" s="10" t="s">
        <v>444</v>
      </c>
      <c r="C363" s="13">
        <v>6</v>
      </c>
      <c r="D363" s="13" t="s">
        <v>79</v>
      </c>
      <c r="E363" s="13" t="s">
        <v>26</v>
      </c>
      <c r="F363" s="13" t="s">
        <v>149</v>
      </c>
      <c r="G363" s="13" t="s">
        <v>152</v>
      </c>
      <c r="H363" s="6"/>
      <c r="I363" s="4"/>
      <c r="J363" s="4"/>
      <c r="K363" s="4"/>
      <c r="L363" s="4"/>
      <c r="M363" s="7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3.5" customHeight="1">
      <c r="A364" s="9">
        <v>389</v>
      </c>
      <c r="B364" s="10" t="s">
        <v>445</v>
      </c>
      <c r="C364" s="13">
        <v>8</v>
      </c>
      <c r="D364" s="13" t="s">
        <v>79</v>
      </c>
      <c r="E364" s="13" t="s">
        <v>11</v>
      </c>
      <c r="F364" s="13" t="s">
        <v>185</v>
      </c>
      <c r="G364" s="13" t="s">
        <v>186</v>
      </c>
      <c r="H364" s="6"/>
      <c r="I364" s="4"/>
      <c r="J364" s="4"/>
      <c r="K364" s="4"/>
      <c r="L364" s="4"/>
      <c r="M364" s="7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3.5" customHeight="1">
      <c r="A365" s="9">
        <v>390</v>
      </c>
      <c r="B365" s="10" t="s">
        <v>446</v>
      </c>
      <c r="C365" s="13">
        <v>7</v>
      </c>
      <c r="D365" s="13" t="s">
        <v>79</v>
      </c>
      <c r="E365" s="13" t="s">
        <v>11</v>
      </c>
      <c r="F365" s="13" t="s">
        <v>185</v>
      </c>
      <c r="G365" s="13" t="s">
        <v>186</v>
      </c>
      <c r="H365" s="6"/>
      <c r="I365" s="4"/>
      <c r="J365" s="4"/>
      <c r="K365" s="4"/>
      <c r="L365" s="4"/>
      <c r="M365" s="7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3.5" customHeight="1">
      <c r="A366" s="9">
        <v>391</v>
      </c>
      <c r="B366" s="10" t="s">
        <v>447</v>
      </c>
      <c r="C366" s="13">
        <v>8</v>
      </c>
      <c r="D366" s="13" t="s">
        <v>79</v>
      </c>
      <c r="E366" s="13" t="s">
        <v>11</v>
      </c>
      <c r="F366" s="13" t="s">
        <v>185</v>
      </c>
      <c r="G366" s="13" t="s">
        <v>186</v>
      </c>
      <c r="H366" s="6"/>
      <c r="I366" s="4"/>
      <c r="J366" s="4"/>
      <c r="K366" s="4"/>
      <c r="L366" s="4"/>
      <c r="M366" s="7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3.5" customHeight="1">
      <c r="A367" s="9">
        <v>392</v>
      </c>
      <c r="B367" s="10" t="s">
        <v>448</v>
      </c>
      <c r="C367" s="13">
        <v>8</v>
      </c>
      <c r="D367" s="13" t="s">
        <v>79</v>
      </c>
      <c r="E367" s="13" t="s">
        <v>11</v>
      </c>
      <c r="F367" s="13" t="s">
        <v>185</v>
      </c>
      <c r="G367" s="13" t="s">
        <v>186</v>
      </c>
      <c r="H367" s="7"/>
      <c r="I367" s="6"/>
      <c r="J367" s="4"/>
      <c r="K367" s="4"/>
      <c r="L367" s="4"/>
      <c r="M367" s="7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3.5" customHeight="1">
      <c r="A368" s="9">
        <v>393</v>
      </c>
      <c r="B368" s="10" t="s">
        <v>449</v>
      </c>
      <c r="C368" s="13">
        <v>7</v>
      </c>
      <c r="D368" s="13" t="s">
        <v>79</v>
      </c>
      <c r="E368" s="13" t="s">
        <v>11</v>
      </c>
      <c r="F368" s="13" t="s">
        <v>185</v>
      </c>
      <c r="G368" s="13" t="s">
        <v>186</v>
      </c>
      <c r="H368" s="7"/>
      <c r="I368" s="6"/>
      <c r="J368" s="4"/>
      <c r="K368" s="4"/>
      <c r="L368" s="4"/>
      <c r="M368" s="7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3.5" customHeight="1">
      <c r="A369" s="9">
        <v>394</v>
      </c>
      <c r="B369" s="10" t="s">
        <v>450</v>
      </c>
      <c r="C369" s="13">
        <v>8</v>
      </c>
      <c r="D369" s="13" t="s">
        <v>79</v>
      </c>
      <c r="E369" s="13" t="s">
        <v>11</v>
      </c>
      <c r="F369" s="13" t="s">
        <v>185</v>
      </c>
      <c r="G369" s="13" t="s">
        <v>186</v>
      </c>
      <c r="H369" s="7"/>
      <c r="I369" s="6"/>
      <c r="J369" s="4"/>
      <c r="K369" s="4"/>
      <c r="L369" s="4"/>
      <c r="M369" s="7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3.5" customHeight="1">
      <c r="A370" s="9">
        <v>395</v>
      </c>
      <c r="B370" s="10" t="s">
        <v>451</v>
      </c>
      <c r="C370" s="13">
        <v>7</v>
      </c>
      <c r="D370" s="13" t="s">
        <v>79</v>
      </c>
      <c r="E370" s="13" t="s">
        <v>11</v>
      </c>
      <c r="F370" s="13" t="s">
        <v>185</v>
      </c>
      <c r="G370" s="13" t="s">
        <v>186</v>
      </c>
      <c r="H370" s="7"/>
      <c r="I370" s="7"/>
      <c r="J370" s="6"/>
      <c r="K370" s="4"/>
      <c r="L370" s="4"/>
      <c r="M370" s="7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3.5" customHeight="1">
      <c r="A371" s="9">
        <v>396</v>
      </c>
      <c r="B371" s="10" t="s">
        <v>452</v>
      </c>
      <c r="C371" s="13">
        <v>7</v>
      </c>
      <c r="D371" s="13" t="s">
        <v>79</v>
      </c>
      <c r="E371" s="13" t="s">
        <v>11</v>
      </c>
      <c r="F371" s="13" t="s">
        <v>185</v>
      </c>
      <c r="G371" s="13" t="s">
        <v>186</v>
      </c>
      <c r="H371" s="7"/>
      <c r="I371" s="7"/>
      <c r="J371" s="6"/>
      <c r="K371" s="4"/>
      <c r="L371" s="4"/>
      <c r="M371" s="7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3.5" customHeight="1">
      <c r="A372" s="9">
        <v>397</v>
      </c>
      <c r="B372" s="10" t="s">
        <v>453</v>
      </c>
      <c r="C372" s="13">
        <v>8</v>
      </c>
      <c r="D372" s="13" t="s">
        <v>79</v>
      </c>
      <c r="E372" s="13" t="s">
        <v>26</v>
      </c>
      <c r="F372" s="13" t="s">
        <v>185</v>
      </c>
      <c r="G372" s="13" t="s">
        <v>189</v>
      </c>
      <c r="H372" s="7"/>
      <c r="I372" s="7"/>
      <c r="J372" s="6"/>
      <c r="K372" s="4"/>
      <c r="L372" s="4"/>
      <c r="M372" s="7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2.75" customHeight="1">
      <c r="A373" s="9">
        <v>398</v>
      </c>
      <c r="B373" s="10" t="s">
        <v>454</v>
      </c>
      <c r="C373" s="13">
        <v>7</v>
      </c>
      <c r="D373" s="13" t="s">
        <v>79</v>
      </c>
      <c r="E373" s="13" t="s">
        <v>26</v>
      </c>
      <c r="F373" s="13" t="s">
        <v>185</v>
      </c>
      <c r="G373" s="13" t="s">
        <v>189</v>
      </c>
      <c r="H373" s="7"/>
      <c r="I373" s="6"/>
      <c r="J373" s="6"/>
      <c r="K373" s="7"/>
      <c r="L373" s="7"/>
      <c r="M373" s="7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2.75" customHeight="1">
      <c r="A374" s="9">
        <v>399</v>
      </c>
      <c r="B374" s="10" t="s">
        <v>455</v>
      </c>
      <c r="C374" s="13">
        <v>8</v>
      </c>
      <c r="D374" s="13" t="s">
        <v>79</v>
      </c>
      <c r="E374" s="13" t="s">
        <v>26</v>
      </c>
      <c r="F374" s="13" t="s">
        <v>185</v>
      </c>
      <c r="G374" s="13" t="s">
        <v>189</v>
      </c>
      <c r="H374" s="6"/>
      <c r="I374" s="4"/>
      <c r="J374" s="4"/>
      <c r="K374" s="7"/>
      <c r="L374" s="7"/>
      <c r="M374" s="7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2.75" customHeight="1">
      <c r="A375" s="9">
        <v>400</v>
      </c>
      <c r="B375" s="10" t="s">
        <v>456</v>
      </c>
      <c r="C375" s="13">
        <v>7</v>
      </c>
      <c r="D375" s="13" t="s">
        <v>79</v>
      </c>
      <c r="E375" s="13" t="s">
        <v>26</v>
      </c>
      <c r="F375" s="13" t="s">
        <v>185</v>
      </c>
      <c r="G375" s="13" t="s">
        <v>189</v>
      </c>
      <c r="H375" s="6"/>
      <c r="I375" s="4"/>
      <c r="J375" s="4"/>
      <c r="K375" s="7"/>
      <c r="L375" s="7"/>
      <c r="M375" s="7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2.75" customHeight="1">
      <c r="A376" s="9">
        <v>401</v>
      </c>
      <c r="B376" s="10" t="s">
        <v>457</v>
      </c>
      <c r="C376" s="13">
        <v>7</v>
      </c>
      <c r="D376" s="13" t="s">
        <v>79</v>
      </c>
      <c r="E376" s="13" t="s">
        <v>26</v>
      </c>
      <c r="F376" s="13" t="s">
        <v>185</v>
      </c>
      <c r="G376" s="13" t="s">
        <v>189</v>
      </c>
      <c r="H376" s="6"/>
      <c r="I376" s="4"/>
      <c r="J376" s="4"/>
      <c r="K376" s="7"/>
      <c r="L376" s="7"/>
      <c r="M376" s="7"/>
      <c r="N376" s="39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2.75" customHeight="1">
      <c r="A377" s="9">
        <v>402</v>
      </c>
      <c r="B377" s="10" t="s">
        <v>458</v>
      </c>
      <c r="C377" s="13">
        <v>7</v>
      </c>
      <c r="D377" s="13" t="s">
        <v>79</v>
      </c>
      <c r="E377" s="13" t="s">
        <v>26</v>
      </c>
      <c r="F377" s="13" t="s">
        <v>185</v>
      </c>
      <c r="G377" s="13" t="s">
        <v>189</v>
      </c>
      <c r="H377" s="6"/>
      <c r="I377" s="4"/>
      <c r="J377" s="4"/>
      <c r="K377" s="6"/>
      <c r="L377" s="6"/>
      <c r="M377" s="7"/>
      <c r="N377" s="39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3.5" customHeight="1">
      <c r="A378" s="9">
        <v>403</v>
      </c>
      <c r="B378" s="10" t="s">
        <v>459</v>
      </c>
      <c r="C378" s="13">
        <v>7</v>
      </c>
      <c r="D378" s="13" t="s">
        <v>79</v>
      </c>
      <c r="E378" s="13" t="s">
        <v>26</v>
      </c>
      <c r="F378" s="13" t="s">
        <v>185</v>
      </c>
      <c r="G378" s="13" t="s">
        <v>189</v>
      </c>
      <c r="H378" s="6"/>
      <c r="I378" s="4"/>
      <c r="J378" s="4"/>
      <c r="K378" s="4"/>
      <c r="L378" s="4"/>
      <c r="M378" s="7"/>
      <c r="N378" s="39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3.5" customHeight="1">
      <c r="A379" s="9">
        <v>404</v>
      </c>
      <c r="B379" s="10" t="s">
        <v>460</v>
      </c>
      <c r="C379" s="13">
        <v>7</v>
      </c>
      <c r="D379" s="13" t="s">
        <v>79</v>
      </c>
      <c r="E379" s="13" t="s">
        <v>26</v>
      </c>
      <c r="F379" s="13" t="s">
        <v>185</v>
      </c>
      <c r="G379" s="13" t="s">
        <v>189</v>
      </c>
      <c r="H379" s="6"/>
      <c r="I379" s="4"/>
      <c r="J379" s="4"/>
      <c r="K379" s="4"/>
      <c r="L379" s="4"/>
      <c r="M379" s="7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3.5" customHeight="1">
      <c r="A380" s="9">
        <v>405</v>
      </c>
      <c r="B380" s="10" t="s">
        <v>461</v>
      </c>
      <c r="C380" s="13">
        <v>7</v>
      </c>
      <c r="D380" s="13" t="s">
        <v>79</v>
      </c>
      <c r="E380" s="13" t="s">
        <v>26</v>
      </c>
      <c r="F380" s="13" t="s">
        <v>185</v>
      </c>
      <c r="G380" s="13" t="s">
        <v>189</v>
      </c>
      <c r="H380" s="6"/>
      <c r="I380" s="4"/>
      <c r="J380" s="4"/>
      <c r="K380" s="4"/>
      <c r="L380" s="4"/>
      <c r="M380" s="7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3.5" customHeight="1">
      <c r="A381" s="9">
        <v>406</v>
      </c>
      <c r="B381" s="10" t="s">
        <v>462</v>
      </c>
      <c r="C381" s="13">
        <v>7</v>
      </c>
      <c r="D381" s="13" t="s">
        <v>79</v>
      </c>
      <c r="E381" s="13" t="s">
        <v>26</v>
      </c>
      <c r="F381" s="13" t="s">
        <v>185</v>
      </c>
      <c r="G381" s="13" t="s">
        <v>189</v>
      </c>
      <c r="H381" s="6"/>
      <c r="I381" s="4"/>
      <c r="J381" s="4"/>
      <c r="K381" s="4"/>
      <c r="L381" s="4"/>
      <c r="M381" s="7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3.5" customHeight="1">
      <c r="A382" s="9">
        <v>407</v>
      </c>
      <c r="B382" s="10" t="s">
        <v>463</v>
      </c>
      <c r="C382" s="13">
        <v>8</v>
      </c>
      <c r="D382" s="13" t="s">
        <v>79</v>
      </c>
      <c r="E382" s="13" t="s">
        <v>26</v>
      </c>
      <c r="F382" s="13" t="s">
        <v>185</v>
      </c>
      <c r="G382" s="13" t="s">
        <v>189</v>
      </c>
      <c r="H382" s="6"/>
      <c r="I382" s="4"/>
      <c r="J382" s="4"/>
      <c r="K382" s="4"/>
      <c r="L382" s="4"/>
      <c r="M382" s="7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3.5" customHeight="1">
      <c r="A383" s="9">
        <v>408</v>
      </c>
      <c r="B383" s="10" t="s">
        <v>464</v>
      </c>
      <c r="C383" s="13">
        <v>3</v>
      </c>
      <c r="D383" s="13" t="s">
        <v>79</v>
      </c>
      <c r="E383" s="13" t="s">
        <v>26</v>
      </c>
      <c r="F383" s="13" t="s">
        <v>12</v>
      </c>
      <c r="G383" s="13" t="s">
        <v>27</v>
      </c>
      <c r="H383" s="6"/>
      <c r="I383" s="4"/>
      <c r="J383" s="4"/>
      <c r="K383" s="4"/>
      <c r="L383" s="4"/>
      <c r="M383" s="7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3.5" customHeight="1">
      <c r="A384" s="9">
        <v>415</v>
      </c>
      <c r="B384" s="10" t="s">
        <v>465</v>
      </c>
      <c r="C384" s="13" t="s">
        <v>139</v>
      </c>
      <c r="D384" s="13" t="s">
        <v>68</v>
      </c>
      <c r="E384" s="13" t="s">
        <v>11</v>
      </c>
      <c r="F384" s="13" t="s">
        <v>12</v>
      </c>
      <c r="G384" s="13" t="s">
        <v>13</v>
      </c>
      <c r="H384" s="6"/>
      <c r="I384" s="40"/>
      <c r="J384" s="4"/>
      <c r="K384" s="4"/>
      <c r="L384" s="4"/>
      <c r="M384" s="7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3.5" customHeight="1">
      <c r="A385" s="9">
        <v>416</v>
      </c>
      <c r="B385" s="10" t="s">
        <v>466</v>
      </c>
      <c r="C385" s="13">
        <v>2</v>
      </c>
      <c r="D385" s="13" t="s">
        <v>68</v>
      </c>
      <c r="E385" s="13" t="s">
        <v>11</v>
      </c>
      <c r="F385" s="13" t="s">
        <v>12</v>
      </c>
      <c r="G385" s="13" t="s">
        <v>13</v>
      </c>
      <c r="H385" s="6"/>
      <c r="I385" s="4"/>
      <c r="J385" s="4"/>
      <c r="K385" s="4"/>
      <c r="L385" s="4"/>
      <c r="M385" s="7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3.5" customHeight="1">
      <c r="A386" s="9">
        <v>417</v>
      </c>
      <c r="B386" s="10" t="s">
        <v>467</v>
      </c>
      <c r="C386" s="13">
        <v>5</v>
      </c>
      <c r="D386" s="13" t="s">
        <v>68</v>
      </c>
      <c r="E386" s="13" t="s">
        <v>26</v>
      </c>
      <c r="F386" s="13" t="s">
        <v>149</v>
      </c>
      <c r="G386" s="13" t="s">
        <v>152</v>
      </c>
      <c r="H386" s="6"/>
      <c r="I386" s="4"/>
      <c r="J386" s="4"/>
      <c r="K386" s="4"/>
      <c r="L386" s="4"/>
      <c r="M386" s="7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3.5" customHeight="1">
      <c r="A387" s="9">
        <v>418</v>
      </c>
      <c r="B387" s="10" t="s">
        <v>468</v>
      </c>
      <c r="C387" s="13">
        <v>4</v>
      </c>
      <c r="D387" s="13" t="s">
        <v>68</v>
      </c>
      <c r="E387" s="13" t="s">
        <v>26</v>
      </c>
      <c r="F387" s="13" t="s">
        <v>12</v>
      </c>
      <c r="G387" s="13" t="s">
        <v>27</v>
      </c>
      <c r="H387" s="6"/>
      <c r="I387" s="4"/>
      <c r="J387" s="4"/>
      <c r="K387" s="4"/>
      <c r="L387" s="4"/>
      <c r="M387" s="7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3.5" customHeight="1">
      <c r="A388" s="9">
        <v>419</v>
      </c>
      <c r="B388" s="10" t="s">
        <v>469</v>
      </c>
      <c r="C388" s="13">
        <v>5</v>
      </c>
      <c r="D388" s="13" t="s">
        <v>68</v>
      </c>
      <c r="E388" s="13" t="s">
        <v>11</v>
      </c>
      <c r="F388" s="13" t="s">
        <v>149</v>
      </c>
      <c r="G388" s="13" t="s">
        <v>150</v>
      </c>
      <c r="H388" s="6"/>
      <c r="I388" s="4"/>
      <c r="J388" s="4"/>
      <c r="K388" s="4"/>
      <c r="L388" s="4"/>
      <c r="M388" s="7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3.5" customHeight="1">
      <c r="A389" s="9">
        <v>420</v>
      </c>
      <c r="B389" s="10" t="s">
        <v>470</v>
      </c>
      <c r="C389" s="13">
        <v>5</v>
      </c>
      <c r="D389" s="13" t="s">
        <v>68</v>
      </c>
      <c r="E389" s="13" t="s">
        <v>11</v>
      </c>
      <c r="F389" s="13" t="s">
        <v>149</v>
      </c>
      <c r="G389" s="13" t="s">
        <v>150</v>
      </c>
      <c r="H389" s="6"/>
      <c r="I389" s="4"/>
      <c r="J389" s="4"/>
      <c r="K389" s="4"/>
      <c r="L389" s="4"/>
      <c r="M389" s="7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3.5" customHeight="1">
      <c r="A390" s="9">
        <v>421</v>
      </c>
      <c r="B390" s="10" t="s">
        <v>471</v>
      </c>
      <c r="C390" s="13">
        <v>1</v>
      </c>
      <c r="D390" s="13" t="s">
        <v>68</v>
      </c>
      <c r="E390" s="13" t="s">
        <v>11</v>
      </c>
      <c r="F390" s="13" t="s">
        <v>12</v>
      </c>
      <c r="G390" s="13" t="s">
        <v>13</v>
      </c>
      <c r="H390" s="6"/>
      <c r="I390" s="4"/>
      <c r="J390" s="4"/>
      <c r="K390" s="4"/>
      <c r="L390" s="4"/>
      <c r="M390" s="7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3.5" customHeight="1">
      <c r="A391" s="9">
        <v>422</v>
      </c>
      <c r="B391" s="10" t="s">
        <v>472</v>
      </c>
      <c r="C391" s="13">
        <v>7</v>
      </c>
      <c r="D391" s="13" t="s">
        <v>68</v>
      </c>
      <c r="E391" s="13" t="s">
        <v>11</v>
      </c>
      <c r="F391" s="13" t="s">
        <v>185</v>
      </c>
      <c r="G391" s="13" t="s">
        <v>186</v>
      </c>
      <c r="H391" s="6"/>
      <c r="I391" s="4"/>
      <c r="J391" s="4"/>
      <c r="K391" s="4"/>
      <c r="L391" s="4"/>
      <c r="M391" s="7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3.5" customHeight="1">
      <c r="A392" s="9">
        <v>423</v>
      </c>
      <c r="B392" s="10" t="s">
        <v>473</v>
      </c>
      <c r="C392" s="13">
        <v>3</v>
      </c>
      <c r="D392" s="13" t="s">
        <v>68</v>
      </c>
      <c r="E392" s="13" t="s">
        <v>11</v>
      </c>
      <c r="F392" s="13" t="s">
        <v>12</v>
      </c>
      <c r="G392" s="13" t="s">
        <v>13</v>
      </c>
      <c r="H392" s="6"/>
      <c r="I392" s="4"/>
      <c r="J392" s="4"/>
      <c r="K392" s="4"/>
      <c r="L392" s="4"/>
      <c r="M392" s="7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3.5" customHeight="1">
      <c r="A393" s="9">
        <v>424</v>
      </c>
      <c r="B393" s="10" t="s">
        <v>474</v>
      </c>
      <c r="C393" s="13">
        <v>2</v>
      </c>
      <c r="D393" s="13" t="s">
        <v>68</v>
      </c>
      <c r="E393" s="13" t="s">
        <v>11</v>
      </c>
      <c r="F393" s="13" t="s">
        <v>12</v>
      </c>
      <c r="G393" s="13" t="s">
        <v>13</v>
      </c>
      <c r="H393" s="6"/>
      <c r="I393" s="4"/>
      <c r="J393" s="4"/>
      <c r="K393" s="4"/>
      <c r="L393" s="4"/>
      <c r="M393" s="7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3.5" customHeight="1">
      <c r="A394" s="9">
        <v>425</v>
      </c>
      <c r="B394" s="10" t="s">
        <v>475</v>
      </c>
      <c r="C394" s="13" t="s">
        <v>139</v>
      </c>
      <c r="D394" s="13" t="s">
        <v>68</v>
      </c>
      <c r="E394" s="13" t="s">
        <v>11</v>
      </c>
      <c r="F394" s="13" t="s">
        <v>12</v>
      </c>
      <c r="G394" s="13" t="s">
        <v>13</v>
      </c>
      <c r="H394" s="6"/>
      <c r="I394" s="4"/>
      <c r="J394" s="4"/>
      <c r="K394" s="4"/>
      <c r="L394" s="4"/>
      <c r="M394" s="7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3.5" customHeight="1">
      <c r="A395" s="9">
        <v>426</v>
      </c>
      <c r="B395" s="10" t="s">
        <v>476</v>
      </c>
      <c r="C395" s="13">
        <v>2</v>
      </c>
      <c r="D395" s="13" t="s">
        <v>68</v>
      </c>
      <c r="E395" s="13" t="s">
        <v>26</v>
      </c>
      <c r="F395" s="13" t="s">
        <v>12</v>
      </c>
      <c r="G395" s="13" t="s">
        <v>27</v>
      </c>
      <c r="H395" s="6"/>
      <c r="I395" s="4"/>
      <c r="J395" s="4"/>
      <c r="K395" s="4"/>
      <c r="L395" s="4"/>
      <c r="M395" s="7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2.75" customHeight="1">
      <c r="A396" s="9">
        <v>427</v>
      </c>
      <c r="B396" s="10" t="s">
        <v>477</v>
      </c>
      <c r="C396" s="13">
        <v>5</v>
      </c>
      <c r="D396" s="13" t="s">
        <v>68</v>
      </c>
      <c r="E396" s="13" t="s">
        <v>11</v>
      </c>
      <c r="F396" s="13" t="s">
        <v>149</v>
      </c>
      <c r="G396" s="13" t="s">
        <v>150</v>
      </c>
      <c r="H396" s="6"/>
      <c r="I396" s="4"/>
      <c r="J396" s="4"/>
      <c r="K396" s="4"/>
      <c r="L396" s="4"/>
      <c r="M396" s="7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3.5" customHeight="1">
      <c r="A397" s="9">
        <v>428</v>
      </c>
      <c r="B397" s="10" t="s">
        <v>478</v>
      </c>
      <c r="C397" s="13">
        <v>3</v>
      </c>
      <c r="D397" s="13" t="s">
        <v>68</v>
      </c>
      <c r="E397" s="13" t="s">
        <v>11</v>
      </c>
      <c r="F397" s="13" t="s">
        <v>12</v>
      </c>
      <c r="G397" s="13" t="s">
        <v>13</v>
      </c>
      <c r="H397" s="6"/>
      <c r="I397" s="4"/>
      <c r="J397" s="4"/>
      <c r="K397" s="4"/>
      <c r="L397" s="4"/>
      <c r="M397" s="7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" customHeight="1">
      <c r="A398" s="9">
        <v>429</v>
      </c>
      <c r="B398" s="10" t="s">
        <v>479</v>
      </c>
      <c r="C398" s="13">
        <v>7</v>
      </c>
      <c r="D398" s="13" t="s">
        <v>68</v>
      </c>
      <c r="E398" s="13" t="s">
        <v>11</v>
      </c>
      <c r="F398" s="13" t="s">
        <v>185</v>
      </c>
      <c r="G398" s="13" t="s">
        <v>186</v>
      </c>
      <c r="H398" s="6"/>
      <c r="I398" s="4"/>
      <c r="J398" s="4"/>
      <c r="K398" s="4"/>
      <c r="L398" s="4"/>
      <c r="M398" s="7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3.5" customHeight="1">
      <c r="A399" s="9">
        <v>430</v>
      </c>
      <c r="B399" s="10" t="s">
        <v>480</v>
      </c>
      <c r="C399" s="13">
        <v>8</v>
      </c>
      <c r="D399" s="13" t="s">
        <v>68</v>
      </c>
      <c r="E399" s="13" t="s">
        <v>11</v>
      </c>
      <c r="F399" s="13" t="s">
        <v>185</v>
      </c>
      <c r="G399" s="13" t="s">
        <v>186</v>
      </c>
      <c r="H399" s="6"/>
      <c r="I399" s="4"/>
      <c r="J399" s="4"/>
      <c r="K399" s="4"/>
      <c r="L399" s="4"/>
      <c r="M399" s="7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3.5" customHeight="1">
      <c r="A400" s="9">
        <v>431</v>
      </c>
      <c r="B400" s="10" t="s">
        <v>481</v>
      </c>
      <c r="C400" s="13">
        <v>5</v>
      </c>
      <c r="D400" s="13" t="s">
        <v>68</v>
      </c>
      <c r="E400" s="13" t="s">
        <v>11</v>
      </c>
      <c r="F400" s="13" t="s">
        <v>149</v>
      </c>
      <c r="G400" s="13" t="s">
        <v>150</v>
      </c>
      <c r="H400" s="6"/>
      <c r="I400" s="4"/>
      <c r="J400" s="4"/>
      <c r="K400" s="4"/>
      <c r="L400" s="4"/>
      <c r="M400" s="7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3.5" customHeight="1">
      <c r="A401" s="9">
        <v>432</v>
      </c>
      <c r="B401" s="10" t="s">
        <v>482</v>
      </c>
      <c r="C401" s="13">
        <v>5</v>
      </c>
      <c r="D401" s="13" t="s">
        <v>68</v>
      </c>
      <c r="E401" s="13" t="s">
        <v>26</v>
      </c>
      <c r="F401" s="13" t="s">
        <v>149</v>
      </c>
      <c r="G401" s="13" t="s">
        <v>152</v>
      </c>
      <c r="H401" s="6"/>
      <c r="I401" s="4"/>
      <c r="J401" s="4"/>
      <c r="K401" s="4"/>
      <c r="L401" s="4"/>
      <c r="M401" s="7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3.5" customHeight="1">
      <c r="A402" s="9">
        <v>433</v>
      </c>
      <c r="B402" s="10" t="s">
        <v>483</v>
      </c>
      <c r="C402" s="13">
        <v>5</v>
      </c>
      <c r="D402" s="13" t="s">
        <v>68</v>
      </c>
      <c r="E402" s="13" t="s">
        <v>26</v>
      </c>
      <c r="F402" s="13" t="s">
        <v>149</v>
      </c>
      <c r="G402" s="13" t="s">
        <v>152</v>
      </c>
      <c r="H402" s="6"/>
      <c r="I402" s="4"/>
      <c r="J402" s="4"/>
      <c r="K402" s="4"/>
      <c r="L402" s="4"/>
      <c r="M402" s="7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3.5" customHeight="1">
      <c r="A403" s="9">
        <v>434</v>
      </c>
      <c r="B403" s="10" t="s">
        <v>484</v>
      </c>
      <c r="C403" s="13">
        <v>7</v>
      </c>
      <c r="D403" s="13" t="s">
        <v>68</v>
      </c>
      <c r="E403" s="13" t="s">
        <v>26</v>
      </c>
      <c r="F403" s="13" t="s">
        <v>185</v>
      </c>
      <c r="G403" s="13" t="s">
        <v>189</v>
      </c>
      <c r="H403" s="6"/>
      <c r="I403" s="4"/>
      <c r="J403" s="4"/>
      <c r="K403" s="4"/>
      <c r="L403" s="4"/>
      <c r="M403" s="7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3.5" customHeight="1">
      <c r="A404" s="9">
        <v>435</v>
      </c>
      <c r="B404" s="10" t="s">
        <v>485</v>
      </c>
      <c r="C404" s="13">
        <v>4</v>
      </c>
      <c r="D404" s="13" t="s">
        <v>68</v>
      </c>
      <c r="E404" s="13" t="s">
        <v>11</v>
      </c>
      <c r="F404" s="13" t="s">
        <v>12</v>
      </c>
      <c r="G404" s="13" t="s">
        <v>13</v>
      </c>
      <c r="H404" s="6"/>
      <c r="I404" s="4"/>
      <c r="J404" s="4"/>
      <c r="K404" s="4"/>
      <c r="L404" s="4"/>
      <c r="M404" s="7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2.75" customHeight="1">
      <c r="A405" s="9">
        <v>436</v>
      </c>
      <c r="B405" s="10" t="s">
        <v>486</v>
      </c>
      <c r="C405" s="13">
        <v>3</v>
      </c>
      <c r="D405" s="13" t="s">
        <v>68</v>
      </c>
      <c r="E405" s="13" t="s">
        <v>11</v>
      </c>
      <c r="F405" s="13" t="s">
        <v>12</v>
      </c>
      <c r="G405" s="13" t="s">
        <v>13</v>
      </c>
      <c r="H405" s="6"/>
      <c r="I405" s="4"/>
      <c r="J405" s="4"/>
      <c r="K405" s="4"/>
      <c r="L405" s="4"/>
      <c r="M405" s="7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3.5" customHeight="1">
      <c r="A406" s="9">
        <v>437</v>
      </c>
      <c r="B406" s="10" t="s">
        <v>487</v>
      </c>
      <c r="C406" s="13">
        <v>5</v>
      </c>
      <c r="D406" s="13" t="s">
        <v>68</v>
      </c>
      <c r="E406" s="13" t="s">
        <v>26</v>
      </c>
      <c r="F406" s="13" t="s">
        <v>149</v>
      </c>
      <c r="G406" s="13" t="s">
        <v>152</v>
      </c>
      <c r="H406" s="6"/>
      <c r="I406" s="4"/>
      <c r="J406" s="4"/>
      <c r="K406" s="4"/>
      <c r="L406" s="4"/>
      <c r="M406" s="7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3.5" customHeight="1">
      <c r="A407" s="9">
        <v>438</v>
      </c>
      <c r="B407" s="10" t="s">
        <v>488</v>
      </c>
      <c r="C407" s="13">
        <v>7</v>
      </c>
      <c r="D407" s="13" t="s">
        <v>68</v>
      </c>
      <c r="E407" s="13" t="s">
        <v>11</v>
      </c>
      <c r="F407" s="13" t="s">
        <v>185</v>
      </c>
      <c r="G407" s="13" t="s">
        <v>186</v>
      </c>
      <c r="H407" s="6"/>
      <c r="I407" s="4"/>
      <c r="J407" s="4"/>
      <c r="K407" s="4"/>
      <c r="L407" s="4"/>
      <c r="M407" s="7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3.5" customHeight="1">
      <c r="A408" s="9">
        <v>439</v>
      </c>
      <c r="B408" s="10" t="s">
        <v>489</v>
      </c>
      <c r="C408" s="13">
        <v>3</v>
      </c>
      <c r="D408" s="13" t="s">
        <v>68</v>
      </c>
      <c r="E408" s="13" t="s">
        <v>26</v>
      </c>
      <c r="F408" s="13" t="s">
        <v>12</v>
      </c>
      <c r="G408" s="13" t="s">
        <v>27</v>
      </c>
      <c r="H408" s="6"/>
      <c r="I408" s="4"/>
      <c r="J408" s="4"/>
      <c r="K408" s="4"/>
      <c r="L408" s="4"/>
      <c r="M408" s="7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3.5" customHeight="1">
      <c r="A409" s="9">
        <v>440</v>
      </c>
      <c r="B409" s="10" t="s">
        <v>490</v>
      </c>
      <c r="C409" s="13">
        <v>5</v>
      </c>
      <c r="D409" s="13" t="s">
        <v>68</v>
      </c>
      <c r="E409" s="13" t="s">
        <v>26</v>
      </c>
      <c r="F409" s="13" t="s">
        <v>149</v>
      </c>
      <c r="G409" s="13" t="s">
        <v>152</v>
      </c>
      <c r="H409" s="41"/>
      <c r="I409" s="4"/>
      <c r="J409" s="4"/>
      <c r="K409" s="4"/>
      <c r="L409" s="4"/>
      <c r="M409" s="7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3.5" customHeight="1">
      <c r="A410" s="9">
        <v>441</v>
      </c>
      <c r="B410" s="10" t="s">
        <v>491</v>
      </c>
      <c r="C410" s="13">
        <v>1</v>
      </c>
      <c r="D410" s="13" t="s">
        <v>68</v>
      </c>
      <c r="E410" s="13" t="s">
        <v>11</v>
      </c>
      <c r="F410" s="13" t="s">
        <v>12</v>
      </c>
      <c r="G410" s="13" t="s">
        <v>13</v>
      </c>
      <c r="H410" s="41"/>
      <c r="I410" s="4"/>
      <c r="J410" s="4"/>
      <c r="K410" s="4"/>
      <c r="L410" s="4"/>
      <c r="M410" s="7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3.5" customHeight="1">
      <c r="A411" s="9">
        <v>442</v>
      </c>
      <c r="B411" s="10" t="s">
        <v>492</v>
      </c>
      <c r="C411" s="13">
        <v>7</v>
      </c>
      <c r="D411" s="13" t="s">
        <v>68</v>
      </c>
      <c r="E411" s="13" t="s">
        <v>11</v>
      </c>
      <c r="F411" s="13" t="s">
        <v>185</v>
      </c>
      <c r="G411" s="13" t="s">
        <v>186</v>
      </c>
      <c r="H411" s="41"/>
      <c r="I411" s="4"/>
      <c r="J411" s="4"/>
      <c r="K411" s="4"/>
      <c r="L411" s="4"/>
      <c r="M411" s="7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3.5" customHeight="1">
      <c r="A412" s="9">
        <v>443</v>
      </c>
      <c r="B412" s="10" t="s">
        <v>493</v>
      </c>
      <c r="C412" s="13">
        <v>4</v>
      </c>
      <c r="D412" s="13" t="s">
        <v>68</v>
      </c>
      <c r="E412" s="13" t="s">
        <v>11</v>
      </c>
      <c r="F412" s="13" t="s">
        <v>12</v>
      </c>
      <c r="G412" s="13" t="s">
        <v>13</v>
      </c>
      <c r="H412" s="41"/>
      <c r="I412" s="4"/>
      <c r="J412" s="4"/>
      <c r="K412" s="4"/>
      <c r="L412" s="4"/>
      <c r="M412" s="7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3.5" customHeight="1">
      <c r="A413" s="9">
        <v>444</v>
      </c>
      <c r="B413" s="10" t="s">
        <v>494</v>
      </c>
      <c r="C413" s="13">
        <v>5</v>
      </c>
      <c r="D413" s="13" t="s">
        <v>68</v>
      </c>
      <c r="E413" s="13" t="s">
        <v>26</v>
      </c>
      <c r="F413" s="13" t="s">
        <v>149</v>
      </c>
      <c r="G413" s="13" t="s">
        <v>152</v>
      </c>
      <c r="H413" s="6"/>
      <c r="I413" s="4"/>
      <c r="J413" s="4"/>
      <c r="K413" s="4"/>
      <c r="L413" s="4"/>
      <c r="M413" s="7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3.5" customHeight="1">
      <c r="A414" s="9">
        <v>445</v>
      </c>
      <c r="B414" s="10" t="s">
        <v>495</v>
      </c>
      <c r="C414" s="13">
        <v>7</v>
      </c>
      <c r="D414" s="13" t="s">
        <v>68</v>
      </c>
      <c r="E414" s="13" t="s">
        <v>26</v>
      </c>
      <c r="F414" s="13" t="s">
        <v>185</v>
      </c>
      <c r="G414" s="13" t="s">
        <v>189</v>
      </c>
      <c r="H414" s="6"/>
      <c r="I414" s="4"/>
      <c r="J414" s="4"/>
      <c r="K414" s="4"/>
      <c r="L414" s="4"/>
      <c r="M414" s="7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3.5" customHeight="1">
      <c r="A415" s="9">
        <v>446</v>
      </c>
      <c r="B415" s="10" t="s">
        <v>496</v>
      </c>
      <c r="C415" s="13">
        <v>5</v>
      </c>
      <c r="D415" s="13" t="s">
        <v>68</v>
      </c>
      <c r="E415" s="13" t="s">
        <v>11</v>
      </c>
      <c r="F415" s="13" t="s">
        <v>149</v>
      </c>
      <c r="G415" s="13" t="s">
        <v>150</v>
      </c>
      <c r="H415" s="41"/>
      <c r="I415" s="4"/>
      <c r="J415" s="4"/>
      <c r="K415" s="4"/>
      <c r="L415" s="4"/>
      <c r="M415" s="7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3.5" customHeight="1">
      <c r="A416" s="9">
        <v>447</v>
      </c>
      <c r="B416" s="10" t="s">
        <v>497</v>
      </c>
      <c r="C416" s="13">
        <v>3</v>
      </c>
      <c r="D416" s="13" t="s">
        <v>68</v>
      </c>
      <c r="E416" s="13" t="s">
        <v>11</v>
      </c>
      <c r="F416" s="13" t="s">
        <v>12</v>
      </c>
      <c r="G416" s="13" t="s">
        <v>13</v>
      </c>
      <c r="H416" s="41"/>
      <c r="I416" s="4"/>
      <c r="J416" s="4"/>
      <c r="K416" s="4"/>
      <c r="L416" s="4"/>
      <c r="M416" s="7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3.5" customHeight="1">
      <c r="A417" s="9">
        <v>448</v>
      </c>
      <c r="B417" s="10" t="s">
        <v>498</v>
      </c>
      <c r="C417" s="13">
        <v>3</v>
      </c>
      <c r="D417" s="13" t="s">
        <v>68</v>
      </c>
      <c r="E417" s="13" t="s">
        <v>11</v>
      </c>
      <c r="F417" s="13" t="s">
        <v>12</v>
      </c>
      <c r="G417" s="13" t="s">
        <v>13</v>
      </c>
      <c r="H417" s="6"/>
      <c r="I417" s="4"/>
      <c r="J417" s="4"/>
      <c r="K417" s="4"/>
      <c r="L417" s="4"/>
      <c r="M417" s="7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3.5" customHeight="1">
      <c r="A418" s="9">
        <v>449</v>
      </c>
      <c r="B418" s="10" t="s">
        <v>499</v>
      </c>
      <c r="C418" s="13">
        <v>1</v>
      </c>
      <c r="D418" s="13" t="s">
        <v>68</v>
      </c>
      <c r="E418" s="13" t="s">
        <v>26</v>
      </c>
      <c r="F418" s="13" t="s">
        <v>12</v>
      </c>
      <c r="G418" s="13" t="s">
        <v>27</v>
      </c>
      <c r="H418" s="41"/>
      <c r="I418" s="4"/>
      <c r="J418" s="4"/>
      <c r="K418" s="4"/>
      <c r="L418" s="4"/>
      <c r="M418" s="7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3.5" customHeight="1">
      <c r="A419" s="9">
        <v>450</v>
      </c>
      <c r="B419" s="10" t="s">
        <v>500</v>
      </c>
      <c r="C419" s="13">
        <v>4</v>
      </c>
      <c r="D419" s="13" t="s">
        <v>68</v>
      </c>
      <c r="E419" s="13" t="s">
        <v>26</v>
      </c>
      <c r="F419" s="13" t="s">
        <v>12</v>
      </c>
      <c r="G419" s="13" t="s">
        <v>27</v>
      </c>
      <c r="H419" s="41"/>
      <c r="I419" s="4"/>
      <c r="J419" s="4"/>
      <c r="K419" s="4"/>
      <c r="L419" s="4"/>
      <c r="M419" s="7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3.5" customHeight="1">
      <c r="A420" s="9">
        <v>451</v>
      </c>
      <c r="B420" s="10" t="s">
        <v>501</v>
      </c>
      <c r="C420" s="13">
        <v>3</v>
      </c>
      <c r="D420" s="13" t="s">
        <v>68</v>
      </c>
      <c r="E420" s="13" t="s">
        <v>11</v>
      </c>
      <c r="F420" s="13" t="s">
        <v>12</v>
      </c>
      <c r="G420" s="13" t="s">
        <v>13</v>
      </c>
      <c r="H420" s="41"/>
      <c r="I420" s="4"/>
      <c r="J420" s="4"/>
      <c r="K420" s="4"/>
      <c r="L420" s="4"/>
      <c r="M420" s="7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3.5" customHeight="1">
      <c r="A421" s="9">
        <v>452</v>
      </c>
      <c r="B421" s="10" t="s">
        <v>502</v>
      </c>
      <c r="C421" s="13">
        <v>5</v>
      </c>
      <c r="D421" s="13" t="s">
        <v>68</v>
      </c>
      <c r="E421" s="13" t="s">
        <v>11</v>
      </c>
      <c r="F421" s="13" t="s">
        <v>149</v>
      </c>
      <c r="G421" s="13" t="s">
        <v>150</v>
      </c>
      <c r="H421" s="41"/>
      <c r="I421" s="4"/>
      <c r="J421" s="4"/>
      <c r="K421" s="4"/>
      <c r="L421" s="4"/>
      <c r="M421" s="7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3.5" customHeight="1">
      <c r="A422" s="9">
        <v>453</v>
      </c>
      <c r="B422" s="10" t="s">
        <v>503</v>
      </c>
      <c r="C422" s="13">
        <v>5</v>
      </c>
      <c r="D422" s="13" t="s">
        <v>68</v>
      </c>
      <c r="E422" s="13" t="s">
        <v>11</v>
      </c>
      <c r="F422" s="13" t="s">
        <v>149</v>
      </c>
      <c r="G422" s="13" t="s">
        <v>150</v>
      </c>
      <c r="H422" s="6"/>
      <c r="I422" s="4"/>
      <c r="J422" s="4"/>
      <c r="K422" s="4"/>
      <c r="L422" s="4"/>
      <c r="M422" s="7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3.5" customHeight="1">
      <c r="A423" s="9">
        <v>454</v>
      </c>
      <c r="B423" s="10" t="s">
        <v>504</v>
      </c>
      <c r="C423" s="13">
        <v>4</v>
      </c>
      <c r="D423" s="13" t="s">
        <v>68</v>
      </c>
      <c r="E423" s="13" t="s">
        <v>11</v>
      </c>
      <c r="F423" s="13" t="s">
        <v>12</v>
      </c>
      <c r="G423" s="13" t="s">
        <v>13</v>
      </c>
      <c r="H423" s="41"/>
      <c r="I423" s="4"/>
      <c r="J423" s="4"/>
      <c r="K423" s="4"/>
      <c r="L423" s="4"/>
      <c r="M423" s="7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3.5" customHeight="1">
      <c r="A424" s="9">
        <v>455</v>
      </c>
      <c r="B424" s="10" t="s">
        <v>505</v>
      </c>
      <c r="C424" s="13">
        <v>5</v>
      </c>
      <c r="D424" s="13" t="s">
        <v>68</v>
      </c>
      <c r="E424" s="13" t="s">
        <v>11</v>
      </c>
      <c r="F424" s="13" t="s">
        <v>149</v>
      </c>
      <c r="G424" s="13" t="s">
        <v>150</v>
      </c>
      <c r="H424" s="41"/>
      <c r="I424" s="4"/>
      <c r="J424" s="4"/>
      <c r="K424" s="4"/>
      <c r="L424" s="4"/>
      <c r="M424" s="7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3.5" customHeight="1">
      <c r="A425" s="9">
        <v>456</v>
      </c>
      <c r="B425" s="10" t="s">
        <v>506</v>
      </c>
      <c r="C425" s="13">
        <v>8</v>
      </c>
      <c r="D425" s="13" t="s">
        <v>68</v>
      </c>
      <c r="E425" s="13" t="s">
        <v>26</v>
      </c>
      <c r="F425" s="13" t="s">
        <v>185</v>
      </c>
      <c r="G425" s="13" t="s">
        <v>189</v>
      </c>
      <c r="H425" s="41"/>
      <c r="I425" s="4"/>
      <c r="J425" s="4"/>
      <c r="K425" s="4"/>
      <c r="L425" s="4"/>
      <c r="M425" s="7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3.5" customHeight="1">
      <c r="A426" s="9">
        <v>457</v>
      </c>
      <c r="B426" s="10" t="s">
        <v>507</v>
      </c>
      <c r="C426" s="13">
        <v>7</v>
      </c>
      <c r="D426" s="13" t="s">
        <v>68</v>
      </c>
      <c r="E426" s="13" t="s">
        <v>11</v>
      </c>
      <c r="F426" s="13" t="s">
        <v>185</v>
      </c>
      <c r="G426" s="13" t="s">
        <v>186</v>
      </c>
      <c r="H426" s="41"/>
      <c r="I426" s="4"/>
      <c r="J426" s="4"/>
      <c r="K426" s="4"/>
      <c r="L426" s="4"/>
      <c r="M426" s="7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3.5" customHeight="1">
      <c r="A427" s="9">
        <v>458</v>
      </c>
      <c r="B427" s="10" t="s">
        <v>508</v>
      </c>
      <c r="C427" s="13" t="s">
        <v>139</v>
      </c>
      <c r="D427" s="13" t="s">
        <v>68</v>
      </c>
      <c r="E427" s="13" t="s">
        <v>11</v>
      </c>
      <c r="F427" s="13" t="s">
        <v>12</v>
      </c>
      <c r="G427" s="13" t="s">
        <v>13</v>
      </c>
      <c r="H427" s="41"/>
      <c r="I427" s="4"/>
      <c r="J427" s="4"/>
      <c r="K427" s="4"/>
      <c r="L427" s="4"/>
      <c r="M427" s="7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3.5" customHeight="1">
      <c r="A428" s="9">
        <v>459</v>
      </c>
      <c r="B428" s="10" t="s">
        <v>509</v>
      </c>
      <c r="C428" s="13">
        <v>5</v>
      </c>
      <c r="D428" s="13" t="s">
        <v>68</v>
      </c>
      <c r="E428" s="13" t="s">
        <v>26</v>
      </c>
      <c r="F428" s="13" t="s">
        <v>149</v>
      </c>
      <c r="G428" s="13" t="s">
        <v>152</v>
      </c>
      <c r="H428" s="41"/>
      <c r="I428" s="4"/>
      <c r="J428" s="4"/>
      <c r="K428" s="4"/>
      <c r="L428" s="4"/>
      <c r="M428" s="7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3.5" customHeight="1">
      <c r="A429" s="9">
        <v>460</v>
      </c>
      <c r="B429" s="10" t="s">
        <v>510</v>
      </c>
      <c r="C429" s="13">
        <v>1</v>
      </c>
      <c r="D429" s="13" t="s">
        <v>68</v>
      </c>
      <c r="E429" s="13" t="s">
        <v>26</v>
      </c>
      <c r="F429" s="13" t="s">
        <v>12</v>
      </c>
      <c r="G429" s="13" t="s">
        <v>27</v>
      </c>
      <c r="H429" s="41"/>
      <c r="I429" s="4"/>
      <c r="J429" s="4"/>
      <c r="K429" s="4"/>
      <c r="L429" s="4"/>
      <c r="M429" s="7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3.5" customHeight="1">
      <c r="A430" s="9">
        <v>461</v>
      </c>
      <c r="B430" s="10" t="s">
        <v>511</v>
      </c>
      <c r="C430" s="13">
        <v>4</v>
      </c>
      <c r="D430" s="13" t="s">
        <v>68</v>
      </c>
      <c r="E430" s="13" t="s">
        <v>26</v>
      </c>
      <c r="F430" s="13" t="s">
        <v>12</v>
      </c>
      <c r="G430" s="13" t="s">
        <v>27</v>
      </c>
      <c r="H430" s="41"/>
      <c r="I430" s="4"/>
      <c r="J430" s="4"/>
      <c r="K430" s="4"/>
      <c r="L430" s="4"/>
      <c r="M430" s="7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3.5" customHeight="1">
      <c r="A431" s="9">
        <v>462</v>
      </c>
      <c r="B431" s="10" t="s">
        <v>512</v>
      </c>
      <c r="C431" s="13">
        <v>8</v>
      </c>
      <c r="D431" s="13" t="s">
        <v>68</v>
      </c>
      <c r="E431" s="13" t="s">
        <v>26</v>
      </c>
      <c r="F431" s="13" t="s">
        <v>185</v>
      </c>
      <c r="G431" s="13" t="s">
        <v>189</v>
      </c>
      <c r="H431" s="41"/>
      <c r="I431" s="4"/>
      <c r="J431" s="4"/>
      <c r="K431" s="4"/>
      <c r="L431" s="4"/>
      <c r="M431" s="7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3.5" customHeight="1">
      <c r="A432" s="9">
        <v>463</v>
      </c>
      <c r="B432" s="10" t="s">
        <v>513</v>
      </c>
      <c r="C432" s="13">
        <v>7</v>
      </c>
      <c r="D432" s="13" t="s">
        <v>68</v>
      </c>
      <c r="E432" s="13" t="s">
        <v>26</v>
      </c>
      <c r="F432" s="13" t="s">
        <v>185</v>
      </c>
      <c r="G432" s="13" t="s">
        <v>189</v>
      </c>
      <c r="H432" s="41"/>
      <c r="I432" s="4"/>
      <c r="J432" s="4"/>
      <c r="K432" s="4"/>
      <c r="L432" s="4"/>
      <c r="M432" s="7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2.75" customHeight="1">
      <c r="A433" s="9">
        <v>464</v>
      </c>
      <c r="B433" s="10" t="s">
        <v>514</v>
      </c>
      <c r="C433" s="13">
        <v>7</v>
      </c>
      <c r="D433" s="13" t="s">
        <v>68</v>
      </c>
      <c r="E433" s="13" t="s">
        <v>26</v>
      </c>
      <c r="F433" s="13" t="s">
        <v>185</v>
      </c>
      <c r="G433" s="13" t="s">
        <v>189</v>
      </c>
      <c r="H433" s="6"/>
      <c r="I433" s="4"/>
      <c r="J433" s="4"/>
      <c r="K433" s="4"/>
      <c r="L433" s="4"/>
      <c r="M433" s="7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3.5" customHeight="1">
      <c r="A434" s="9">
        <v>465</v>
      </c>
      <c r="B434" s="10" t="s">
        <v>515</v>
      </c>
      <c r="C434" s="13">
        <v>2</v>
      </c>
      <c r="D434" s="13" t="s">
        <v>68</v>
      </c>
      <c r="E434" s="13" t="s">
        <v>11</v>
      </c>
      <c r="F434" s="13" t="s">
        <v>12</v>
      </c>
      <c r="G434" s="13" t="s">
        <v>13</v>
      </c>
      <c r="H434" s="41"/>
      <c r="I434" s="4"/>
      <c r="J434" s="4"/>
      <c r="K434" s="4"/>
      <c r="L434" s="4"/>
      <c r="M434" s="7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3.5" customHeight="1">
      <c r="A435" s="9">
        <v>466</v>
      </c>
      <c r="B435" s="10" t="s">
        <v>516</v>
      </c>
      <c r="C435" s="13">
        <v>7</v>
      </c>
      <c r="D435" s="13" t="s">
        <v>68</v>
      </c>
      <c r="E435" s="13" t="s">
        <v>26</v>
      </c>
      <c r="F435" s="13" t="s">
        <v>185</v>
      </c>
      <c r="G435" s="13" t="s">
        <v>189</v>
      </c>
      <c r="H435" s="6"/>
      <c r="I435" s="4"/>
      <c r="J435" s="4"/>
      <c r="K435" s="4"/>
      <c r="L435" s="4"/>
      <c r="M435" s="7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3.5" customHeight="1">
      <c r="A436" s="9">
        <v>467</v>
      </c>
      <c r="B436" s="10" t="s">
        <v>517</v>
      </c>
      <c r="C436" s="13">
        <v>5</v>
      </c>
      <c r="D436" s="13" t="s">
        <v>68</v>
      </c>
      <c r="E436" s="13" t="s">
        <v>11</v>
      </c>
      <c r="F436" s="13" t="s">
        <v>149</v>
      </c>
      <c r="G436" s="13" t="s">
        <v>150</v>
      </c>
      <c r="H436" s="41"/>
      <c r="I436" s="4"/>
      <c r="J436" s="4"/>
      <c r="K436" s="4"/>
      <c r="L436" s="4"/>
      <c r="M436" s="7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3.5" customHeight="1">
      <c r="A437" s="9">
        <v>468</v>
      </c>
      <c r="B437" s="10" t="s">
        <v>518</v>
      </c>
      <c r="C437" s="13">
        <v>2</v>
      </c>
      <c r="D437" s="13" t="s">
        <v>68</v>
      </c>
      <c r="E437" s="13" t="s">
        <v>26</v>
      </c>
      <c r="F437" s="13" t="s">
        <v>12</v>
      </c>
      <c r="G437" s="13" t="s">
        <v>27</v>
      </c>
      <c r="H437" s="41"/>
      <c r="I437" s="4"/>
      <c r="J437" s="4"/>
      <c r="K437" s="4"/>
      <c r="L437" s="4"/>
      <c r="M437" s="7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3.5" customHeight="1">
      <c r="A438" s="9">
        <v>469</v>
      </c>
      <c r="B438" s="10" t="s">
        <v>519</v>
      </c>
      <c r="C438" s="13">
        <v>5</v>
      </c>
      <c r="D438" s="13" t="s">
        <v>68</v>
      </c>
      <c r="E438" s="13" t="s">
        <v>11</v>
      </c>
      <c r="F438" s="13" t="s">
        <v>149</v>
      </c>
      <c r="G438" s="13" t="s">
        <v>150</v>
      </c>
      <c r="H438" s="41"/>
      <c r="I438" s="4"/>
      <c r="J438" s="4"/>
      <c r="K438" s="4"/>
      <c r="L438" s="4"/>
      <c r="M438" s="7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3.5" customHeight="1">
      <c r="A439" s="9">
        <v>470</v>
      </c>
      <c r="B439" s="10" t="s">
        <v>520</v>
      </c>
      <c r="C439" s="13">
        <v>1</v>
      </c>
      <c r="D439" s="13" t="s">
        <v>68</v>
      </c>
      <c r="E439" s="13" t="s">
        <v>26</v>
      </c>
      <c r="F439" s="13" t="s">
        <v>12</v>
      </c>
      <c r="G439" s="13" t="s">
        <v>27</v>
      </c>
      <c r="H439" s="41"/>
      <c r="I439" s="4"/>
      <c r="J439" s="4"/>
      <c r="K439" s="4"/>
      <c r="L439" s="4"/>
      <c r="M439" s="7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3.5" customHeight="1">
      <c r="A440" s="9">
        <v>471</v>
      </c>
      <c r="B440" s="10" t="s">
        <v>521</v>
      </c>
      <c r="C440" s="13">
        <v>6</v>
      </c>
      <c r="D440" s="13" t="s">
        <v>68</v>
      </c>
      <c r="E440" s="13" t="s">
        <v>11</v>
      </c>
      <c r="F440" s="13" t="s">
        <v>149</v>
      </c>
      <c r="G440" s="13" t="s">
        <v>150</v>
      </c>
      <c r="H440" s="41"/>
      <c r="I440" s="4"/>
      <c r="J440" s="4"/>
      <c r="K440" s="4"/>
      <c r="L440" s="4"/>
      <c r="M440" s="7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" customHeight="1">
      <c r="A441" s="9">
        <v>472</v>
      </c>
      <c r="B441" s="10" t="s">
        <v>522</v>
      </c>
      <c r="C441" s="13">
        <v>8</v>
      </c>
      <c r="D441" s="13" t="s">
        <v>68</v>
      </c>
      <c r="E441" s="13" t="s">
        <v>11</v>
      </c>
      <c r="F441" s="13" t="s">
        <v>185</v>
      </c>
      <c r="G441" s="13" t="s">
        <v>186</v>
      </c>
      <c r="H441" s="6"/>
      <c r="I441" s="4"/>
      <c r="J441" s="4"/>
      <c r="K441" s="4"/>
      <c r="L441" s="4"/>
      <c r="M441" s="7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" customHeight="1">
      <c r="A442" s="9">
        <v>473</v>
      </c>
      <c r="B442" s="10" t="s">
        <v>523</v>
      </c>
      <c r="C442" s="13" t="s">
        <v>139</v>
      </c>
      <c r="D442" s="13" t="s">
        <v>68</v>
      </c>
      <c r="E442" s="13" t="s">
        <v>26</v>
      </c>
      <c r="F442" s="13" t="s">
        <v>12</v>
      </c>
      <c r="G442" s="13" t="s">
        <v>27</v>
      </c>
      <c r="H442" s="41"/>
      <c r="I442" s="4"/>
      <c r="J442" s="4"/>
      <c r="K442" s="4"/>
      <c r="L442" s="4"/>
      <c r="M442" s="7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3.5" customHeight="1">
      <c r="A443" s="9">
        <v>474</v>
      </c>
      <c r="B443" s="10" t="s">
        <v>524</v>
      </c>
      <c r="C443" s="13">
        <v>4</v>
      </c>
      <c r="D443" s="13" t="s">
        <v>68</v>
      </c>
      <c r="E443" s="13" t="s">
        <v>11</v>
      </c>
      <c r="F443" s="13" t="s">
        <v>12</v>
      </c>
      <c r="G443" s="13" t="s">
        <v>13</v>
      </c>
      <c r="H443" s="6"/>
      <c r="I443" s="4"/>
      <c r="J443" s="4"/>
      <c r="K443" s="4"/>
      <c r="L443" s="4"/>
      <c r="M443" s="7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3.5" customHeight="1">
      <c r="A444" s="9">
        <v>475</v>
      </c>
      <c r="B444" s="10" t="s">
        <v>525</v>
      </c>
      <c r="C444" s="13">
        <v>2</v>
      </c>
      <c r="D444" s="13" t="s">
        <v>68</v>
      </c>
      <c r="E444" s="13" t="s">
        <v>11</v>
      </c>
      <c r="F444" s="13" t="s">
        <v>12</v>
      </c>
      <c r="G444" s="13" t="s">
        <v>13</v>
      </c>
      <c r="H444" s="6"/>
      <c r="I444" s="4"/>
      <c r="J444" s="4"/>
      <c r="K444" s="4"/>
      <c r="L444" s="4"/>
      <c r="M444" s="7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3.5" customHeight="1">
      <c r="A445" s="9">
        <v>476</v>
      </c>
      <c r="B445" s="10" t="s">
        <v>526</v>
      </c>
      <c r="C445" s="13">
        <v>4</v>
      </c>
      <c r="D445" s="13" t="s">
        <v>68</v>
      </c>
      <c r="E445" s="13" t="s">
        <v>26</v>
      </c>
      <c r="F445" s="13" t="s">
        <v>12</v>
      </c>
      <c r="G445" s="13" t="s">
        <v>27</v>
      </c>
      <c r="H445" s="6"/>
      <c r="I445" s="4"/>
      <c r="J445" s="4"/>
      <c r="K445" s="4"/>
      <c r="L445" s="4"/>
      <c r="M445" s="7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3.5" customHeight="1">
      <c r="A446" s="9">
        <v>477</v>
      </c>
      <c r="B446" s="10" t="s">
        <v>527</v>
      </c>
      <c r="C446" s="13">
        <v>5</v>
      </c>
      <c r="D446" s="13" t="s">
        <v>68</v>
      </c>
      <c r="E446" s="13" t="s">
        <v>11</v>
      </c>
      <c r="F446" s="13" t="s">
        <v>149</v>
      </c>
      <c r="G446" s="13" t="s">
        <v>150</v>
      </c>
      <c r="H446" s="6"/>
      <c r="I446" s="4"/>
      <c r="J446" s="4"/>
      <c r="K446" s="4"/>
      <c r="L446" s="4"/>
      <c r="M446" s="7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3.5" customHeight="1">
      <c r="A447" s="9">
        <v>478</v>
      </c>
      <c r="B447" s="10" t="s">
        <v>528</v>
      </c>
      <c r="C447" s="13">
        <v>7</v>
      </c>
      <c r="D447" s="13" t="s">
        <v>68</v>
      </c>
      <c r="E447" s="13" t="s">
        <v>11</v>
      </c>
      <c r="F447" s="13" t="s">
        <v>185</v>
      </c>
      <c r="G447" s="13" t="s">
        <v>186</v>
      </c>
      <c r="H447" s="6"/>
      <c r="I447" s="4"/>
      <c r="J447" s="4"/>
      <c r="K447" s="4"/>
      <c r="L447" s="4"/>
      <c r="M447" s="7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3.5" customHeight="1">
      <c r="A448" s="9">
        <v>479</v>
      </c>
      <c r="B448" s="10" t="s">
        <v>529</v>
      </c>
      <c r="C448" s="13">
        <v>6</v>
      </c>
      <c r="D448" s="13" t="s">
        <v>68</v>
      </c>
      <c r="E448" s="13" t="s">
        <v>11</v>
      </c>
      <c r="F448" s="13" t="s">
        <v>149</v>
      </c>
      <c r="G448" s="13" t="s">
        <v>150</v>
      </c>
      <c r="H448" s="6"/>
      <c r="I448" s="4"/>
      <c r="J448" s="4"/>
      <c r="K448" s="4"/>
      <c r="L448" s="4"/>
      <c r="M448" s="7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3.5" customHeight="1">
      <c r="A449" s="9">
        <v>480</v>
      </c>
      <c r="B449" s="10" t="s">
        <v>530</v>
      </c>
      <c r="C449" s="13">
        <v>4</v>
      </c>
      <c r="D449" s="13" t="s">
        <v>68</v>
      </c>
      <c r="E449" s="13" t="s">
        <v>11</v>
      </c>
      <c r="F449" s="13" t="s">
        <v>12</v>
      </c>
      <c r="G449" s="13" t="s">
        <v>13</v>
      </c>
      <c r="H449" s="6"/>
      <c r="I449" s="4"/>
      <c r="J449" s="4"/>
      <c r="K449" s="4"/>
      <c r="L449" s="4"/>
      <c r="M449" s="7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3.5" customHeight="1">
      <c r="A450" s="9">
        <v>481</v>
      </c>
      <c r="B450" s="10" t="s">
        <v>531</v>
      </c>
      <c r="C450" s="13">
        <v>6</v>
      </c>
      <c r="D450" s="13" t="s">
        <v>68</v>
      </c>
      <c r="E450" s="13" t="s">
        <v>11</v>
      </c>
      <c r="F450" s="13" t="s">
        <v>149</v>
      </c>
      <c r="G450" s="13" t="s">
        <v>150</v>
      </c>
      <c r="H450" s="6"/>
      <c r="I450" s="4"/>
      <c r="J450" s="4"/>
      <c r="K450" s="4"/>
      <c r="L450" s="4"/>
      <c r="M450" s="7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3.5" customHeight="1">
      <c r="A451" s="9">
        <v>482</v>
      </c>
      <c r="B451" s="10" t="s">
        <v>532</v>
      </c>
      <c r="C451" s="13">
        <v>2</v>
      </c>
      <c r="D451" s="13" t="s">
        <v>68</v>
      </c>
      <c r="E451" s="13" t="s">
        <v>26</v>
      </c>
      <c r="F451" s="13" t="s">
        <v>12</v>
      </c>
      <c r="G451" s="13" t="s">
        <v>27</v>
      </c>
      <c r="H451" s="6"/>
      <c r="I451" s="4"/>
      <c r="J451" s="4"/>
      <c r="K451" s="4"/>
      <c r="L451" s="4"/>
      <c r="M451" s="7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3.5" customHeight="1">
      <c r="A452" s="9">
        <v>483</v>
      </c>
      <c r="B452" s="10" t="s">
        <v>533</v>
      </c>
      <c r="C452" s="13">
        <v>6</v>
      </c>
      <c r="D452" s="13" t="s">
        <v>68</v>
      </c>
      <c r="E452" s="13" t="s">
        <v>11</v>
      </c>
      <c r="F452" s="13" t="s">
        <v>149</v>
      </c>
      <c r="G452" s="13" t="s">
        <v>150</v>
      </c>
      <c r="H452" s="6"/>
      <c r="I452" s="4"/>
      <c r="J452" s="4"/>
      <c r="K452" s="4"/>
      <c r="L452" s="4"/>
      <c r="M452" s="7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3.5" customHeight="1">
      <c r="A453" s="9">
        <v>484</v>
      </c>
      <c r="B453" s="10" t="s">
        <v>534</v>
      </c>
      <c r="C453" s="13">
        <v>6</v>
      </c>
      <c r="D453" s="13" t="s">
        <v>68</v>
      </c>
      <c r="E453" s="13" t="s">
        <v>11</v>
      </c>
      <c r="F453" s="13" t="s">
        <v>149</v>
      </c>
      <c r="G453" s="13" t="s">
        <v>150</v>
      </c>
      <c r="H453" s="6"/>
      <c r="I453" s="4"/>
      <c r="J453" s="4"/>
      <c r="K453" s="4"/>
      <c r="L453" s="4"/>
      <c r="M453" s="7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3.5" customHeight="1">
      <c r="A454" s="9">
        <v>485</v>
      </c>
      <c r="B454" s="10" t="s">
        <v>535</v>
      </c>
      <c r="C454" s="13" t="s">
        <v>139</v>
      </c>
      <c r="D454" s="13" t="s">
        <v>68</v>
      </c>
      <c r="E454" s="13" t="s">
        <v>26</v>
      </c>
      <c r="F454" s="13" t="s">
        <v>12</v>
      </c>
      <c r="G454" s="13" t="s">
        <v>27</v>
      </c>
      <c r="H454" s="6"/>
      <c r="I454" s="4"/>
      <c r="J454" s="4"/>
      <c r="K454" s="4"/>
      <c r="L454" s="4"/>
      <c r="M454" s="7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3.5" customHeight="1">
      <c r="A455" s="9">
        <v>486</v>
      </c>
      <c r="B455" s="10" t="s">
        <v>536</v>
      </c>
      <c r="C455" s="13">
        <v>7</v>
      </c>
      <c r="D455" s="13" t="s">
        <v>68</v>
      </c>
      <c r="E455" s="13" t="s">
        <v>26</v>
      </c>
      <c r="F455" s="13" t="s">
        <v>185</v>
      </c>
      <c r="G455" s="13" t="s">
        <v>189</v>
      </c>
      <c r="H455" s="6"/>
      <c r="I455" s="4"/>
      <c r="J455" s="4"/>
      <c r="K455" s="4"/>
      <c r="L455" s="4"/>
      <c r="M455" s="7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3.5" customHeight="1">
      <c r="A456" s="9">
        <v>487</v>
      </c>
      <c r="B456" s="10" t="s">
        <v>537</v>
      </c>
      <c r="C456" s="13">
        <v>3</v>
      </c>
      <c r="D456" s="13" t="s">
        <v>68</v>
      </c>
      <c r="E456" s="13" t="s">
        <v>26</v>
      </c>
      <c r="F456" s="13" t="s">
        <v>12</v>
      </c>
      <c r="G456" s="13" t="s">
        <v>27</v>
      </c>
      <c r="H456" s="6"/>
      <c r="I456" s="4"/>
      <c r="J456" s="4"/>
      <c r="K456" s="4"/>
      <c r="L456" s="4"/>
      <c r="M456" s="7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3.5" customHeight="1">
      <c r="A457" s="9">
        <v>488</v>
      </c>
      <c r="B457" s="10" t="s">
        <v>538</v>
      </c>
      <c r="C457" s="13">
        <v>2</v>
      </c>
      <c r="D457" s="13" t="s">
        <v>68</v>
      </c>
      <c r="E457" s="13" t="s">
        <v>11</v>
      </c>
      <c r="F457" s="13" t="s">
        <v>12</v>
      </c>
      <c r="G457" s="13" t="s">
        <v>13</v>
      </c>
      <c r="H457" s="6"/>
      <c r="I457" s="4"/>
      <c r="J457" s="4"/>
      <c r="K457" s="4"/>
      <c r="L457" s="4"/>
      <c r="M457" s="7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3.5" customHeight="1">
      <c r="A458" s="9">
        <v>489</v>
      </c>
      <c r="B458" s="10" t="s">
        <v>539</v>
      </c>
      <c r="C458" s="13">
        <v>5</v>
      </c>
      <c r="D458" s="13" t="s">
        <v>68</v>
      </c>
      <c r="E458" s="13" t="s">
        <v>11</v>
      </c>
      <c r="F458" s="13" t="s">
        <v>149</v>
      </c>
      <c r="G458" s="13" t="s">
        <v>150</v>
      </c>
      <c r="H458" s="4"/>
      <c r="I458" s="4"/>
      <c r="J458" s="4"/>
      <c r="K458" s="4"/>
      <c r="L458" s="4"/>
      <c r="M458" s="7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3.5" customHeight="1">
      <c r="A459" s="9">
        <v>490</v>
      </c>
      <c r="B459" s="10" t="s">
        <v>540</v>
      </c>
      <c r="C459" s="13">
        <v>6</v>
      </c>
      <c r="D459" s="13" t="s">
        <v>68</v>
      </c>
      <c r="E459" s="13" t="s">
        <v>11</v>
      </c>
      <c r="F459" s="13" t="s">
        <v>149</v>
      </c>
      <c r="G459" s="13" t="s">
        <v>150</v>
      </c>
      <c r="H459" s="4"/>
      <c r="I459" s="4"/>
      <c r="J459" s="4"/>
      <c r="K459" s="4"/>
      <c r="L459" s="4"/>
      <c r="M459" s="7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3.5" customHeight="1">
      <c r="A460" s="9">
        <v>491</v>
      </c>
      <c r="B460" s="10" t="s">
        <v>541</v>
      </c>
      <c r="C460" s="13" t="s">
        <v>139</v>
      </c>
      <c r="D460" s="13" t="s">
        <v>68</v>
      </c>
      <c r="E460" s="13" t="s">
        <v>26</v>
      </c>
      <c r="F460" s="13" t="s">
        <v>12</v>
      </c>
      <c r="G460" s="13" t="s">
        <v>27</v>
      </c>
      <c r="H460" s="4"/>
      <c r="I460" s="4"/>
      <c r="J460" s="4"/>
      <c r="K460" s="4"/>
      <c r="L460" s="4"/>
      <c r="M460" s="7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3.5" customHeight="1">
      <c r="A461" s="9">
        <v>492</v>
      </c>
      <c r="B461" s="10" t="s">
        <v>542</v>
      </c>
      <c r="C461" s="13">
        <v>7</v>
      </c>
      <c r="D461" s="13" t="s">
        <v>68</v>
      </c>
      <c r="E461" s="13" t="s">
        <v>11</v>
      </c>
      <c r="F461" s="13" t="s">
        <v>185</v>
      </c>
      <c r="G461" s="13" t="s">
        <v>186</v>
      </c>
      <c r="H461" s="4"/>
      <c r="I461" s="4"/>
      <c r="J461" s="4"/>
      <c r="K461" s="4"/>
      <c r="L461" s="4"/>
      <c r="M461" s="7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3.5" customHeight="1">
      <c r="A462" s="9">
        <v>493</v>
      </c>
      <c r="B462" s="10" t="s">
        <v>543</v>
      </c>
      <c r="C462" s="13">
        <v>8</v>
      </c>
      <c r="D462" s="13" t="s">
        <v>68</v>
      </c>
      <c r="E462" s="13" t="s">
        <v>26</v>
      </c>
      <c r="F462" s="13" t="s">
        <v>185</v>
      </c>
      <c r="G462" s="13" t="s">
        <v>189</v>
      </c>
      <c r="H462" s="4"/>
      <c r="I462" s="4"/>
      <c r="J462" s="4"/>
      <c r="K462" s="4"/>
      <c r="L462" s="4"/>
      <c r="M462" s="7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3.5" customHeight="1">
      <c r="A463" s="9">
        <v>494</v>
      </c>
      <c r="B463" s="10" t="s">
        <v>544</v>
      </c>
      <c r="C463" s="13">
        <v>7</v>
      </c>
      <c r="D463" s="13" t="s">
        <v>68</v>
      </c>
      <c r="E463" s="13" t="s">
        <v>26</v>
      </c>
      <c r="F463" s="13" t="s">
        <v>185</v>
      </c>
      <c r="G463" s="13" t="s">
        <v>189</v>
      </c>
      <c r="H463" s="4"/>
      <c r="I463" s="4"/>
      <c r="J463" s="4"/>
      <c r="K463" s="4"/>
      <c r="L463" s="4"/>
      <c r="M463" s="7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3.5" customHeight="1">
      <c r="A464" s="9">
        <v>495</v>
      </c>
      <c r="B464" s="10" t="s">
        <v>545</v>
      </c>
      <c r="C464" s="13">
        <v>7</v>
      </c>
      <c r="D464" s="13" t="s">
        <v>68</v>
      </c>
      <c r="E464" s="13" t="s">
        <v>26</v>
      </c>
      <c r="F464" s="13" t="s">
        <v>185</v>
      </c>
      <c r="G464" s="13" t="s">
        <v>189</v>
      </c>
      <c r="H464" s="4"/>
      <c r="I464" s="4"/>
      <c r="J464" s="4"/>
      <c r="K464" s="4"/>
      <c r="L464" s="4"/>
      <c r="M464" s="7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3.5" customHeight="1">
      <c r="A465" s="9">
        <v>496</v>
      </c>
      <c r="B465" s="10" t="s">
        <v>546</v>
      </c>
      <c r="C465" s="13" t="s">
        <v>139</v>
      </c>
      <c r="D465" s="13" t="s">
        <v>68</v>
      </c>
      <c r="E465" s="13" t="s">
        <v>11</v>
      </c>
      <c r="F465" s="13" t="s">
        <v>12</v>
      </c>
      <c r="G465" s="13" t="s">
        <v>13</v>
      </c>
      <c r="H465" s="4"/>
      <c r="I465" s="4"/>
      <c r="J465" s="4"/>
      <c r="K465" s="4"/>
      <c r="L465" s="4"/>
      <c r="M465" s="7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3.5" customHeight="1">
      <c r="A466" s="9">
        <v>497</v>
      </c>
      <c r="B466" s="10" t="s">
        <v>547</v>
      </c>
      <c r="C466" s="13">
        <v>7</v>
      </c>
      <c r="D466" s="13" t="s">
        <v>68</v>
      </c>
      <c r="E466" s="13" t="s">
        <v>26</v>
      </c>
      <c r="F466" s="13" t="s">
        <v>185</v>
      </c>
      <c r="G466" s="13" t="s">
        <v>189</v>
      </c>
      <c r="H466" s="4"/>
      <c r="I466" s="4"/>
      <c r="J466" s="4"/>
      <c r="K466" s="4"/>
      <c r="L466" s="4"/>
      <c r="M466" s="7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3.5" customHeight="1">
      <c r="A467" s="9">
        <v>498</v>
      </c>
      <c r="B467" s="10" t="s">
        <v>548</v>
      </c>
      <c r="C467" s="13">
        <v>6</v>
      </c>
      <c r="D467" s="13" t="s">
        <v>68</v>
      </c>
      <c r="E467" s="13" t="s">
        <v>11</v>
      </c>
      <c r="F467" s="13" t="s">
        <v>149</v>
      </c>
      <c r="G467" s="13" t="s">
        <v>150</v>
      </c>
      <c r="H467" s="4"/>
      <c r="I467" s="4"/>
      <c r="J467" s="4"/>
      <c r="K467" s="4"/>
      <c r="L467" s="4"/>
      <c r="M467" s="7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3.5" customHeight="1">
      <c r="A468" s="9">
        <v>499</v>
      </c>
      <c r="B468" s="10" t="s">
        <v>549</v>
      </c>
      <c r="C468" s="13">
        <v>6</v>
      </c>
      <c r="D468" s="13" t="s">
        <v>68</v>
      </c>
      <c r="E468" s="13" t="s">
        <v>11</v>
      </c>
      <c r="F468" s="13" t="s">
        <v>149</v>
      </c>
      <c r="G468" s="13" t="s">
        <v>150</v>
      </c>
      <c r="H468" s="4"/>
      <c r="I468" s="4"/>
      <c r="J468" s="4"/>
      <c r="K468" s="4"/>
      <c r="L468" s="4"/>
      <c r="M468" s="7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3.5" customHeight="1">
      <c r="A469" s="9">
        <v>500</v>
      </c>
      <c r="B469" s="10" t="s">
        <v>550</v>
      </c>
      <c r="C469" s="13">
        <v>2</v>
      </c>
      <c r="D469" s="13" t="s">
        <v>68</v>
      </c>
      <c r="E469" s="13" t="s">
        <v>26</v>
      </c>
      <c r="F469" s="13" t="s">
        <v>12</v>
      </c>
      <c r="G469" s="13" t="s">
        <v>27</v>
      </c>
      <c r="H469" s="4"/>
      <c r="I469" s="4"/>
      <c r="J469" s="4"/>
      <c r="K469" s="4"/>
      <c r="L469" s="4"/>
      <c r="M469" s="7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3.5" customHeight="1">
      <c r="A470" s="9">
        <v>501</v>
      </c>
      <c r="B470" s="10" t="s">
        <v>551</v>
      </c>
      <c r="C470" s="13">
        <v>3</v>
      </c>
      <c r="D470" s="13" t="s">
        <v>68</v>
      </c>
      <c r="E470" s="13" t="s">
        <v>26</v>
      </c>
      <c r="F470" s="13" t="s">
        <v>12</v>
      </c>
      <c r="G470" s="13" t="s">
        <v>27</v>
      </c>
      <c r="H470" s="4"/>
      <c r="I470" s="4"/>
      <c r="J470" s="4"/>
      <c r="K470" s="4"/>
      <c r="L470" s="4"/>
      <c r="M470" s="7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3.5" customHeight="1">
      <c r="A471" s="9">
        <v>502</v>
      </c>
      <c r="B471" s="10" t="s">
        <v>552</v>
      </c>
      <c r="C471" s="13">
        <v>3</v>
      </c>
      <c r="D471" s="13" t="s">
        <v>68</v>
      </c>
      <c r="E471" s="13" t="s">
        <v>11</v>
      </c>
      <c r="F471" s="13" t="s">
        <v>12</v>
      </c>
      <c r="G471" s="13" t="s">
        <v>13</v>
      </c>
      <c r="H471" s="4"/>
      <c r="I471" s="4"/>
      <c r="J471" s="4"/>
      <c r="K471" s="4"/>
      <c r="L471" s="4"/>
      <c r="M471" s="7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3.5" customHeight="1">
      <c r="A472" s="9">
        <v>503</v>
      </c>
      <c r="B472" s="10" t="s">
        <v>553</v>
      </c>
      <c r="C472" s="13">
        <v>2</v>
      </c>
      <c r="D472" s="13" t="s">
        <v>68</v>
      </c>
      <c r="E472" s="13" t="s">
        <v>11</v>
      </c>
      <c r="F472" s="13" t="s">
        <v>12</v>
      </c>
      <c r="G472" s="13" t="s">
        <v>13</v>
      </c>
      <c r="H472" s="4"/>
      <c r="I472" s="6"/>
      <c r="J472" s="4"/>
      <c r="K472" s="4"/>
      <c r="L472" s="4"/>
      <c r="M472" s="7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3.5" customHeight="1">
      <c r="A473" s="9">
        <v>504</v>
      </c>
      <c r="B473" s="10" t="s">
        <v>554</v>
      </c>
      <c r="C473" s="13">
        <v>1</v>
      </c>
      <c r="D473" s="13" t="s">
        <v>68</v>
      </c>
      <c r="E473" s="13" t="s">
        <v>11</v>
      </c>
      <c r="F473" s="13" t="s">
        <v>12</v>
      </c>
      <c r="G473" s="13" t="s">
        <v>13</v>
      </c>
      <c r="H473" s="4"/>
      <c r="I473" s="6"/>
      <c r="J473" s="4"/>
      <c r="K473" s="4"/>
      <c r="L473" s="4"/>
      <c r="M473" s="7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3.5" customHeight="1">
      <c r="A474" s="9">
        <v>505</v>
      </c>
      <c r="B474" s="10" t="s">
        <v>555</v>
      </c>
      <c r="C474" s="13">
        <v>6</v>
      </c>
      <c r="D474" s="13" t="s">
        <v>68</v>
      </c>
      <c r="E474" s="13" t="s">
        <v>11</v>
      </c>
      <c r="F474" s="13" t="s">
        <v>149</v>
      </c>
      <c r="G474" s="13" t="s">
        <v>150</v>
      </c>
      <c r="H474" s="4"/>
      <c r="I474" s="4"/>
      <c r="J474" s="4"/>
      <c r="K474" s="4"/>
      <c r="L474" s="4"/>
      <c r="M474" s="7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3.5" customHeight="1">
      <c r="A475" s="9">
        <v>506</v>
      </c>
      <c r="B475" s="10" t="s">
        <v>556</v>
      </c>
      <c r="C475" s="13">
        <v>8</v>
      </c>
      <c r="D475" s="13" t="s">
        <v>68</v>
      </c>
      <c r="E475" s="13" t="s">
        <v>26</v>
      </c>
      <c r="F475" s="13" t="s">
        <v>185</v>
      </c>
      <c r="G475" s="13" t="s">
        <v>189</v>
      </c>
      <c r="H475" s="4"/>
      <c r="I475" s="4"/>
      <c r="J475" s="4"/>
      <c r="K475" s="4"/>
      <c r="L475" s="4"/>
      <c r="M475" s="7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3.5" customHeight="1">
      <c r="A476" s="9">
        <v>507</v>
      </c>
      <c r="B476" s="10" t="s">
        <v>557</v>
      </c>
      <c r="C476" s="13">
        <v>3</v>
      </c>
      <c r="D476" s="13" t="s">
        <v>68</v>
      </c>
      <c r="E476" s="13" t="s">
        <v>11</v>
      </c>
      <c r="F476" s="13" t="s">
        <v>12</v>
      </c>
      <c r="G476" s="13" t="s">
        <v>13</v>
      </c>
      <c r="H476" s="4"/>
      <c r="I476" s="4"/>
      <c r="J476" s="4"/>
      <c r="K476" s="4"/>
      <c r="L476" s="4"/>
      <c r="M476" s="7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3.5" customHeight="1">
      <c r="A477" s="9">
        <v>508</v>
      </c>
      <c r="B477" s="10" t="s">
        <v>558</v>
      </c>
      <c r="C477" s="13">
        <v>6</v>
      </c>
      <c r="D477" s="13" t="s">
        <v>68</v>
      </c>
      <c r="E477" s="13" t="s">
        <v>11</v>
      </c>
      <c r="F477" s="13" t="s">
        <v>149</v>
      </c>
      <c r="G477" s="13" t="s">
        <v>150</v>
      </c>
      <c r="H477" s="4"/>
      <c r="I477" s="4"/>
      <c r="J477" s="4"/>
      <c r="K477" s="4"/>
      <c r="L477" s="4"/>
      <c r="M477" s="7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3.5" customHeight="1">
      <c r="A478" s="9">
        <v>509</v>
      </c>
      <c r="B478" s="10" t="s">
        <v>559</v>
      </c>
      <c r="C478" s="13">
        <v>7</v>
      </c>
      <c r="D478" s="13" t="s">
        <v>68</v>
      </c>
      <c r="E478" s="13" t="s">
        <v>26</v>
      </c>
      <c r="F478" s="13" t="s">
        <v>185</v>
      </c>
      <c r="G478" s="13" t="s">
        <v>189</v>
      </c>
      <c r="H478" s="4"/>
      <c r="I478" s="4"/>
      <c r="J478" s="4"/>
      <c r="K478" s="4"/>
      <c r="L478" s="4"/>
      <c r="M478" s="7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3.5" customHeight="1">
      <c r="A479" s="9">
        <v>510</v>
      </c>
      <c r="B479" s="10" t="s">
        <v>560</v>
      </c>
      <c r="C479" s="13">
        <v>7</v>
      </c>
      <c r="D479" s="13" t="s">
        <v>68</v>
      </c>
      <c r="E479" s="13" t="s">
        <v>26</v>
      </c>
      <c r="F479" s="13" t="s">
        <v>185</v>
      </c>
      <c r="G479" s="13" t="s">
        <v>189</v>
      </c>
      <c r="H479" s="4"/>
      <c r="I479" s="4"/>
      <c r="J479" s="4"/>
      <c r="K479" s="4"/>
      <c r="L479" s="4"/>
      <c r="M479" s="7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3.5" customHeight="1">
      <c r="A480" s="9">
        <v>511</v>
      </c>
      <c r="B480" s="10" t="s">
        <v>561</v>
      </c>
      <c r="C480" s="13">
        <v>7</v>
      </c>
      <c r="D480" s="13" t="s">
        <v>68</v>
      </c>
      <c r="E480" s="13" t="s">
        <v>26</v>
      </c>
      <c r="F480" s="13" t="s">
        <v>185</v>
      </c>
      <c r="G480" s="13" t="s">
        <v>189</v>
      </c>
      <c r="H480" s="4"/>
      <c r="I480" s="4"/>
      <c r="J480" s="4"/>
      <c r="K480" s="4"/>
      <c r="L480" s="4"/>
      <c r="M480" s="7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3.5" customHeight="1">
      <c r="A481" s="9">
        <v>512</v>
      </c>
      <c r="B481" s="10" t="s">
        <v>562</v>
      </c>
      <c r="C481" s="13" t="s">
        <v>139</v>
      </c>
      <c r="D481" s="13" t="s">
        <v>68</v>
      </c>
      <c r="E481" s="13" t="s">
        <v>11</v>
      </c>
      <c r="F481" s="13" t="s">
        <v>12</v>
      </c>
      <c r="G481" s="13" t="s">
        <v>13</v>
      </c>
      <c r="H481" s="4"/>
      <c r="I481" s="4"/>
      <c r="J481" s="4"/>
      <c r="K481" s="4"/>
      <c r="L481" s="4"/>
      <c r="M481" s="7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3.5" customHeight="1">
      <c r="A482" s="9">
        <v>513</v>
      </c>
      <c r="B482" s="10" t="s">
        <v>563</v>
      </c>
      <c r="C482" s="13">
        <v>8</v>
      </c>
      <c r="D482" s="13" t="s">
        <v>68</v>
      </c>
      <c r="E482" s="13" t="s">
        <v>26</v>
      </c>
      <c r="F482" s="13" t="s">
        <v>185</v>
      </c>
      <c r="G482" s="13" t="s">
        <v>189</v>
      </c>
      <c r="H482" s="4"/>
      <c r="I482" s="4"/>
      <c r="J482" s="4"/>
      <c r="K482" s="4"/>
      <c r="L482" s="4"/>
      <c r="M482" s="7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3.5" customHeight="1">
      <c r="A483" s="9">
        <v>514</v>
      </c>
      <c r="B483" s="10" t="s">
        <v>564</v>
      </c>
      <c r="C483" s="13">
        <v>7</v>
      </c>
      <c r="D483" s="13" t="s">
        <v>68</v>
      </c>
      <c r="E483" s="13" t="s">
        <v>11</v>
      </c>
      <c r="F483" s="13" t="s">
        <v>185</v>
      </c>
      <c r="G483" s="13" t="s">
        <v>186</v>
      </c>
      <c r="H483" s="4"/>
      <c r="I483" s="4"/>
      <c r="J483" s="4"/>
      <c r="K483" s="4"/>
      <c r="L483" s="4"/>
      <c r="M483" s="7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3.5" customHeight="1">
      <c r="A484" s="9">
        <v>515</v>
      </c>
      <c r="B484" s="10" t="s">
        <v>565</v>
      </c>
      <c r="C484" s="13">
        <v>3</v>
      </c>
      <c r="D484" s="13" t="s">
        <v>68</v>
      </c>
      <c r="E484" s="13" t="s">
        <v>11</v>
      </c>
      <c r="F484" s="13" t="s">
        <v>12</v>
      </c>
      <c r="G484" s="13" t="s">
        <v>13</v>
      </c>
      <c r="H484" s="6"/>
      <c r="I484" s="4"/>
      <c r="J484" s="4"/>
      <c r="K484" s="4"/>
      <c r="L484" s="4"/>
      <c r="M484" s="7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3.5" customHeight="1">
      <c r="A485" s="9">
        <v>516</v>
      </c>
      <c r="B485" s="10" t="s">
        <v>566</v>
      </c>
      <c r="C485" s="13">
        <v>5</v>
      </c>
      <c r="D485" s="13" t="s">
        <v>68</v>
      </c>
      <c r="E485" s="13" t="s">
        <v>26</v>
      </c>
      <c r="F485" s="13" t="s">
        <v>149</v>
      </c>
      <c r="G485" s="13" t="s">
        <v>152</v>
      </c>
      <c r="H485" s="6"/>
      <c r="I485" s="4"/>
      <c r="J485" s="4"/>
      <c r="K485" s="4"/>
      <c r="L485" s="4"/>
      <c r="M485" s="7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3.5" customHeight="1">
      <c r="A486" s="9">
        <v>517</v>
      </c>
      <c r="B486" s="10" t="s">
        <v>567</v>
      </c>
      <c r="C486" s="13">
        <v>5</v>
      </c>
      <c r="D486" s="13" t="s">
        <v>68</v>
      </c>
      <c r="E486" s="13" t="s">
        <v>26</v>
      </c>
      <c r="F486" s="13" t="s">
        <v>149</v>
      </c>
      <c r="G486" s="13" t="s">
        <v>152</v>
      </c>
      <c r="H486" s="6"/>
      <c r="I486" s="4"/>
      <c r="J486" s="4"/>
      <c r="K486" s="4"/>
      <c r="L486" s="4"/>
      <c r="M486" s="7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3.5" customHeight="1">
      <c r="A487" s="9">
        <v>518</v>
      </c>
      <c r="B487" s="10" t="s">
        <v>568</v>
      </c>
      <c r="C487" s="13">
        <v>8</v>
      </c>
      <c r="D487" s="13" t="s">
        <v>68</v>
      </c>
      <c r="E487" s="13" t="s">
        <v>26</v>
      </c>
      <c r="F487" s="13" t="s">
        <v>185</v>
      </c>
      <c r="G487" s="13" t="s">
        <v>189</v>
      </c>
      <c r="H487" s="6"/>
      <c r="I487" s="4"/>
      <c r="J487" s="4"/>
      <c r="K487" s="4"/>
      <c r="L487" s="4"/>
      <c r="M487" s="7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3.5" customHeight="1">
      <c r="A488" s="9">
        <v>519</v>
      </c>
      <c r="B488" s="10" t="s">
        <v>569</v>
      </c>
      <c r="C488" s="13">
        <v>4</v>
      </c>
      <c r="D488" s="13" t="s">
        <v>68</v>
      </c>
      <c r="E488" s="13" t="s">
        <v>11</v>
      </c>
      <c r="F488" s="13" t="s">
        <v>12</v>
      </c>
      <c r="G488" s="13" t="s">
        <v>13</v>
      </c>
      <c r="H488" s="6"/>
      <c r="I488" s="4"/>
      <c r="J488" s="4"/>
      <c r="K488" s="4"/>
      <c r="L488" s="4"/>
      <c r="M488" s="7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3.5" customHeight="1">
      <c r="A489" s="9">
        <v>520</v>
      </c>
      <c r="B489" s="10" t="s">
        <v>570</v>
      </c>
      <c r="C489" s="13">
        <v>3</v>
      </c>
      <c r="D489" s="13" t="s">
        <v>68</v>
      </c>
      <c r="E489" s="13" t="s">
        <v>11</v>
      </c>
      <c r="F489" s="13" t="s">
        <v>12</v>
      </c>
      <c r="G489" s="13" t="s">
        <v>13</v>
      </c>
      <c r="H489" s="6"/>
      <c r="I489" s="4"/>
      <c r="J489" s="4"/>
      <c r="K489" s="4"/>
      <c r="L489" s="4"/>
      <c r="M489" s="7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3.5" customHeight="1">
      <c r="A490" s="9">
        <v>521</v>
      </c>
      <c r="B490" s="10" t="s">
        <v>571</v>
      </c>
      <c r="C490" s="13">
        <v>5</v>
      </c>
      <c r="D490" s="13" t="s">
        <v>68</v>
      </c>
      <c r="E490" s="13" t="s">
        <v>26</v>
      </c>
      <c r="F490" s="13" t="s">
        <v>12</v>
      </c>
      <c r="G490" s="13" t="s">
        <v>27</v>
      </c>
      <c r="H490" s="6"/>
      <c r="I490" s="4"/>
      <c r="J490" s="4"/>
      <c r="K490" s="4"/>
      <c r="L490" s="4"/>
      <c r="M490" s="7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3.5" customHeight="1">
      <c r="A491" s="9">
        <v>522</v>
      </c>
      <c r="B491" s="10" t="s">
        <v>572</v>
      </c>
      <c r="C491" s="13">
        <v>6</v>
      </c>
      <c r="D491" s="13" t="s">
        <v>68</v>
      </c>
      <c r="E491" s="13" t="s">
        <v>26</v>
      </c>
      <c r="F491" s="13" t="s">
        <v>149</v>
      </c>
      <c r="G491" s="13" t="s">
        <v>152</v>
      </c>
      <c r="H491" s="6"/>
      <c r="I491" s="4"/>
      <c r="J491" s="4"/>
      <c r="K491" s="4"/>
      <c r="L491" s="4"/>
      <c r="M491" s="7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3.5" customHeight="1">
      <c r="A492" s="9">
        <v>523</v>
      </c>
      <c r="B492" s="10" t="s">
        <v>573</v>
      </c>
      <c r="C492" s="13">
        <v>4</v>
      </c>
      <c r="D492" s="13" t="s">
        <v>68</v>
      </c>
      <c r="E492" s="13" t="s">
        <v>11</v>
      </c>
      <c r="F492" s="13" t="s">
        <v>12</v>
      </c>
      <c r="G492" s="13" t="s">
        <v>13</v>
      </c>
      <c r="H492" s="6"/>
      <c r="I492" s="4"/>
      <c r="J492" s="4"/>
      <c r="K492" s="4"/>
      <c r="L492" s="4"/>
      <c r="M492" s="7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3.5" customHeight="1">
      <c r="A493" s="9">
        <v>525</v>
      </c>
      <c r="B493" s="10" t="s">
        <v>574</v>
      </c>
      <c r="C493" s="13">
        <v>1</v>
      </c>
      <c r="D493" s="13" t="s">
        <v>29</v>
      </c>
      <c r="E493" s="13" t="s">
        <v>11</v>
      </c>
      <c r="F493" s="13" t="s">
        <v>12</v>
      </c>
      <c r="G493" s="13" t="s">
        <v>13</v>
      </c>
      <c r="H493" s="41"/>
      <c r="I493" s="4"/>
      <c r="J493" s="4"/>
      <c r="K493" s="4"/>
      <c r="L493" s="4"/>
      <c r="M493" s="7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3.5" customHeight="1">
      <c r="A494" s="9">
        <v>526</v>
      </c>
      <c r="B494" s="10" t="s">
        <v>575</v>
      </c>
      <c r="C494" s="13">
        <v>1</v>
      </c>
      <c r="D494" s="13" t="s">
        <v>29</v>
      </c>
      <c r="E494" s="13" t="s">
        <v>11</v>
      </c>
      <c r="F494" s="13" t="s">
        <v>12</v>
      </c>
      <c r="G494" s="13" t="s">
        <v>13</v>
      </c>
      <c r="H494" s="6"/>
      <c r="I494" s="4"/>
      <c r="J494" s="4"/>
      <c r="K494" s="4"/>
      <c r="L494" s="4"/>
      <c r="M494" s="7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3.5" customHeight="1">
      <c r="A495" s="9">
        <v>527</v>
      </c>
      <c r="B495" s="10" t="s">
        <v>576</v>
      </c>
      <c r="C495" s="13">
        <v>1</v>
      </c>
      <c r="D495" s="13" t="s">
        <v>29</v>
      </c>
      <c r="E495" s="13" t="s">
        <v>11</v>
      </c>
      <c r="F495" s="13" t="s">
        <v>12</v>
      </c>
      <c r="G495" s="13" t="s">
        <v>13</v>
      </c>
      <c r="H495" s="41"/>
      <c r="I495" s="4"/>
      <c r="J495" s="4"/>
      <c r="K495" s="4"/>
      <c r="L495" s="4"/>
      <c r="M495" s="7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3.5" customHeight="1">
      <c r="A496" s="9">
        <v>528</v>
      </c>
      <c r="B496" s="10" t="s">
        <v>577</v>
      </c>
      <c r="C496" s="13">
        <v>1</v>
      </c>
      <c r="D496" s="13" t="s">
        <v>29</v>
      </c>
      <c r="E496" s="13" t="s">
        <v>11</v>
      </c>
      <c r="F496" s="13" t="s">
        <v>12</v>
      </c>
      <c r="G496" s="13" t="s">
        <v>13</v>
      </c>
      <c r="H496" s="6"/>
      <c r="I496" s="4"/>
      <c r="J496" s="4"/>
      <c r="K496" s="4"/>
      <c r="L496" s="4"/>
      <c r="M496" s="7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3.5" customHeight="1">
      <c r="A497" s="9">
        <v>529</v>
      </c>
      <c r="B497" s="10" t="s">
        <v>578</v>
      </c>
      <c r="C497" s="13">
        <v>2</v>
      </c>
      <c r="D497" s="13" t="s">
        <v>29</v>
      </c>
      <c r="E497" s="13" t="s">
        <v>11</v>
      </c>
      <c r="F497" s="13" t="s">
        <v>12</v>
      </c>
      <c r="G497" s="13" t="s">
        <v>13</v>
      </c>
      <c r="H497" s="6"/>
      <c r="I497" s="4"/>
      <c r="J497" s="4"/>
      <c r="K497" s="4"/>
      <c r="L497" s="4"/>
      <c r="M497" s="7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3.5" customHeight="1">
      <c r="A498" s="9">
        <v>530</v>
      </c>
      <c r="B498" s="10" t="s">
        <v>579</v>
      </c>
      <c r="C498" s="13">
        <v>2</v>
      </c>
      <c r="D498" s="13" t="s">
        <v>29</v>
      </c>
      <c r="E498" s="13" t="s">
        <v>11</v>
      </c>
      <c r="F498" s="13" t="s">
        <v>12</v>
      </c>
      <c r="G498" s="13" t="s">
        <v>13</v>
      </c>
      <c r="H498" s="41"/>
      <c r="I498" s="4"/>
      <c r="J498" s="4"/>
      <c r="K498" s="4"/>
      <c r="L498" s="4"/>
      <c r="M498" s="7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3.5" customHeight="1">
      <c r="A499" s="9">
        <v>531</v>
      </c>
      <c r="B499" s="10" t="s">
        <v>580</v>
      </c>
      <c r="C499" s="13">
        <v>2</v>
      </c>
      <c r="D499" s="13" t="s">
        <v>29</v>
      </c>
      <c r="E499" s="13" t="s">
        <v>11</v>
      </c>
      <c r="F499" s="13" t="s">
        <v>12</v>
      </c>
      <c r="G499" s="13" t="s">
        <v>13</v>
      </c>
      <c r="H499" s="41"/>
      <c r="I499" s="4"/>
      <c r="J499" s="4"/>
      <c r="K499" s="4"/>
      <c r="L499" s="4"/>
      <c r="M499" s="7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3.5" customHeight="1">
      <c r="A500" s="9">
        <v>532</v>
      </c>
      <c r="B500" s="10" t="s">
        <v>581</v>
      </c>
      <c r="C500" s="13">
        <v>2</v>
      </c>
      <c r="D500" s="13" t="s">
        <v>29</v>
      </c>
      <c r="E500" s="13" t="s">
        <v>11</v>
      </c>
      <c r="F500" s="13" t="s">
        <v>12</v>
      </c>
      <c r="G500" s="13" t="s">
        <v>13</v>
      </c>
      <c r="H500" s="41"/>
      <c r="I500" s="4"/>
      <c r="J500" s="4"/>
      <c r="K500" s="4"/>
      <c r="L500" s="4"/>
      <c r="M500" s="7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3.5" customHeight="1">
      <c r="A501" s="9">
        <v>533</v>
      </c>
      <c r="B501" s="10" t="s">
        <v>582</v>
      </c>
      <c r="C501" s="13">
        <v>3</v>
      </c>
      <c r="D501" s="13" t="s">
        <v>29</v>
      </c>
      <c r="E501" s="13" t="s">
        <v>11</v>
      </c>
      <c r="F501" s="13" t="s">
        <v>12</v>
      </c>
      <c r="G501" s="13" t="s">
        <v>13</v>
      </c>
      <c r="H501" s="6"/>
      <c r="I501" s="4"/>
      <c r="J501" s="4"/>
      <c r="K501" s="4"/>
      <c r="L501" s="4"/>
      <c r="M501" s="7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3.5" customHeight="1">
      <c r="A502" s="9">
        <v>534</v>
      </c>
      <c r="B502" s="10" t="s">
        <v>583</v>
      </c>
      <c r="C502" s="13">
        <v>3</v>
      </c>
      <c r="D502" s="13" t="s">
        <v>29</v>
      </c>
      <c r="E502" s="13" t="s">
        <v>11</v>
      </c>
      <c r="F502" s="13" t="s">
        <v>12</v>
      </c>
      <c r="G502" s="13" t="s">
        <v>13</v>
      </c>
      <c r="H502" s="6"/>
      <c r="I502" s="4"/>
      <c r="J502" s="4"/>
      <c r="K502" s="4"/>
      <c r="L502" s="4"/>
      <c r="M502" s="7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3.5" customHeight="1">
      <c r="A503" s="9">
        <v>535</v>
      </c>
      <c r="B503" s="10" t="s">
        <v>584</v>
      </c>
      <c r="C503" s="13">
        <v>3</v>
      </c>
      <c r="D503" s="13" t="s">
        <v>29</v>
      </c>
      <c r="E503" s="13" t="s">
        <v>11</v>
      </c>
      <c r="F503" s="13" t="s">
        <v>12</v>
      </c>
      <c r="G503" s="13" t="s">
        <v>13</v>
      </c>
      <c r="H503" s="6"/>
      <c r="I503" s="4"/>
      <c r="J503" s="4"/>
      <c r="K503" s="4"/>
      <c r="L503" s="4"/>
      <c r="M503" s="7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3.5" customHeight="1">
      <c r="A504" s="9">
        <v>536</v>
      </c>
      <c r="B504" s="10" t="s">
        <v>585</v>
      </c>
      <c r="C504" s="13">
        <v>3</v>
      </c>
      <c r="D504" s="13" t="s">
        <v>29</v>
      </c>
      <c r="E504" s="13" t="s">
        <v>11</v>
      </c>
      <c r="F504" s="13" t="s">
        <v>12</v>
      </c>
      <c r="G504" s="13" t="s">
        <v>13</v>
      </c>
      <c r="H504" s="41"/>
      <c r="I504" s="4"/>
      <c r="J504" s="4"/>
      <c r="K504" s="4"/>
      <c r="L504" s="4"/>
      <c r="M504" s="7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3.5" customHeight="1">
      <c r="A505" s="9">
        <v>537</v>
      </c>
      <c r="B505" s="10" t="s">
        <v>586</v>
      </c>
      <c r="C505" s="13">
        <v>3</v>
      </c>
      <c r="D505" s="13" t="s">
        <v>29</v>
      </c>
      <c r="E505" s="13" t="s">
        <v>11</v>
      </c>
      <c r="F505" s="13" t="s">
        <v>12</v>
      </c>
      <c r="G505" s="13" t="s">
        <v>13</v>
      </c>
      <c r="H505" s="6"/>
      <c r="I505" s="4"/>
      <c r="J505" s="4"/>
      <c r="K505" s="4"/>
      <c r="L505" s="4"/>
      <c r="M505" s="7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3.5" customHeight="1">
      <c r="A506" s="9">
        <v>538</v>
      </c>
      <c r="B506" s="10" t="s">
        <v>587</v>
      </c>
      <c r="C506" s="13">
        <v>3</v>
      </c>
      <c r="D506" s="13" t="s">
        <v>29</v>
      </c>
      <c r="E506" s="13" t="s">
        <v>11</v>
      </c>
      <c r="F506" s="13" t="s">
        <v>12</v>
      </c>
      <c r="G506" s="13" t="s">
        <v>13</v>
      </c>
      <c r="H506" s="6"/>
      <c r="I506" s="4"/>
      <c r="J506" s="4"/>
      <c r="K506" s="4"/>
      <c r="L506" s="4"/>
      <c r="M506" s="7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3.5" customHeight="1">
      <c r="A507" s="9">
        <v>539</v>
      </c>
      <c r="B507" s="10" t="s">
        <v>588</v>
      </c>
      <c r="C507" s="13">
        <v>4</v>
      </c>
      <c r="D507" s="13" t="s">
        <v>29</v>
      </c>
      <c r="E507" s="13" t="s">
        <v>11</v>
      </c>
      <c r="F507" s="13" t="s">
        <v>12</v>
      </c>
      <c r="G507" s="13" t="s">
        <v>13</v>
      </c>
      <c r="H507" s="6"/>
      <c r="I507" s="4"/>
      <c r="J507" s="4"/>
      <c r="K507" s="4"/>
      <c r="L507" s="4"/>
      <c r="M507" s="7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3.5" customHeight="1">
      <c r="A508" s="9">
        <v>540</v>
      </c>
      <c r="B508" s="10" t="s">
        <v>589</v>
      </c>
      <c r="C508" s="13">
        <v>4</v>
      </c>
      <c r="D508" s="13" t="s">
        <v>29</v>
      </c>
      <c r="E508" s="13" t="s">
        <v>11</v>
      </c>
      <c r="F508" s="13" t="s">
        <v>12</v>
      </c>
      <c r="G508" s="13" t="s">
        <v>13</v>
      </c>
      <c r="H508" s="6"/>
      <c r="I508" s="4"/>
      <c r="J508" s="4"/>
      <c r="K508" s="4"/>
      <c r="L508" s="4"/>
      <c r="M508" s="7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3.5" customHeight="1">
      <c r="A509" s="9">
        <v>541</v>
      </c>
      <c r="B509" s="10" t="s">
        <v>590</v>
      </c>
      <c r="C509" s="13">
        <v>4</v>
      </c>
      <c r="D509" s="13" t="s">
        <v>29</v>
      </c>
      <c r="E509" s="13" t="s">
        <v>11</v>
      </c>
      <c r="F509" s="13" t="s">
        <v>12</v>
      </c>
      <c r="G509" s="13" t="s">
        <v>13</v>
      </c>
      <c r="H509" s="41"/>
      <c r="I509" s="4"/>
      <c r="J509" s="4"/>
      <c r="K509" s="4"/>
      <c r="L509" s="4"/>
      <c r="M509" s="7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3.5" customHeight="1">
      <c r="A510" s="9">
        <v>542</v>
      </c>
      <c r="B510" s="10" t="s">
        <v>591</v>
      </c>
      <c r="C510" s="13">
        <v>4</v>
      </c>
      <c r="D510" s="13" t="s">
        <v>29</v>
      </c>
      <c r="E510" s="13" t="s">
        <v>11</v>
      </c>
      <c r="F510" s="13" t="s">
        <v>12</v>
      </c>
      <c r="G510" s="13" t="s">
        <v>13</v>
      </c>
      <c r="H510" s="41"/>
      <c r="I510" s="4"/>
      <c r="J510" s="4"/>
      <c r="K510" s="4"/>
      <c r="L510" s="4"/>
      <c r="M510" s="7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3.5" customHeight="1">
      <c r="A511" s="9">
        <v>543</v>
      </c>
      <c r="B511" s="10" t="s">
        <v>592</v>
      </c>
      <c r="C511" s="13">
        <v>4</v>
      </c>
      <c r="D511" s="13" t="s">
        <v>29</v>
      </c>
      <c r="E511" s="13" t="s">
        <v>11</v>
      </c>
      <c r="F511" s="13" t="s">
        <v>12</v>
      </c>
      <c r="G511" s="13" t="s">
        <v>13</v>
      </c>
      <c r="H511" s="41"/>
      <c r="I511" s="4"/>
      <c r="J511" s="4"/>
      <c r="K511" s="4"/>
      <c r="L511" s="4"/>
      <c r="M511" s="7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3.5" customHeight="1">
      <c r="A512" s="9">
        <v>544</v>
      </c>
      <c r="B512" s="10" t="s">
        <v>593</v>
      </c>
      <c r="C512" s="13">
        <v>4</v>
      </c>
      <c r="D512" s="13" t="s">
        <v>29</v>
      </c>
      <c r="E512" s="13" t="s">
        <v>11</v>
      </c>
      <c r="F512" s="13" t="s">
        <v>12</v>
      </c>
      <c r="G512" s="13" t="s">
        <v>13</v>
      </c>
      <c r="H512" s="41"/>
      <c r="I512" s="4"/>
      <c r="J512" s="4"/>
      <c r="K512" s="4"/>
      <c r="L512" s="4"/>
      <c r="M512" s="7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3.5" customHeight="1">
      <c r="A513" s="9">
        <v>545</v>
      </c>
      <c r="B513" s="10" t="s">
        <v>594</v>
      </c>
      <c r="C513" s="13">
        <v>4</v>
      </c>
      <c r="D513" s="13" t="s">
        <v>29</v>
      </c>
      <c r="E513" s="13" t="s">
        <v>11</v>
      </c>
      <c r="F513" s="13" t="s">
        <v>12</v>
      </c>
      <c r="G513" s="13" t="s">
        <v>13</v>
      </c>
      <c r="H513" s="41"/>
      <c r="I513" s="4"/>
      <c r="J513" s="4"/>
      <c r="K513" s="4"/>
      <c r="L513" s="4"/>
      <c r="M513" s="7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3.5" customHeight="1">
      <c r="A514" s="9">
        <v>546</v>
      </c>
      <c r="B514" s="10" t="s">
        <v>595</v>
      </c>
      <c r="C514" s="13">
        <v>4</v>
      </c>
      <c r="D514" s="13" t="s">
        <v>29</v>
      </c>
      <c r="E514" s="13" t="s">
        <v>11</v>
      </c>
      <c r="F514" s="13" t="s">
        <v>12</v>
      </c>
      <c r="G514" s="13" t="s">
        <v>13</v>
      </c>
      <c r="H514" s="41"/>
      <c r="I514" s="4"/>
      <c r="J514" s="4"/>
      <c r="K514" s="4"/>
      <c r="L514" s="4"/>
      <c r="M514" s="7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3.5" customHeight="1">
      <c r="A515" s="9">
        <v>547</v>
      </c>
      <c r="B515" s="10" t="s">
        <v>596</v>
      </c>
      <c r="C515" s="13">
        <v>4</v>
      </c>
      <c r="D515" s="13" t="s">
        <v>29</v>
      </c>
      <c r="E515" s="13" t="s">
        <v>11</v>
      </c>
      <c r="F515" s="13" t="s">
        <v>12</v>
      </c>
      <c r="G515" s="13" t="s">
        <v>13</v>
      </c>
      <c r="H515" s="41"/>
      <c r="I515" s="4"/>
      <c r="J515" s="4"/>
      <c r="K515" s="4"/>
      <c r="L515" s="4"/>
      <c r="M515" s="7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3.5" customHeight="1">
      <c r="A516" s="9">
        <v>548</v>
      </c>
      <c r="B516" s="10" t="s">
        <v>597</v>
      </c>
      <c r="C516" s="13">
        <v>4</v>
      </c>
      <c r="D516" s="13" t="s">
        <v>29</v>
      </c>
      <c r="E516" s="13" t="s">
        <v>11</v>
      </c>
      <c r="F516" s="13" t="s">
        <v>12</v>
      </c>
      <c r="G516" s="13" t="s">
        <v>13</v>
      </c>
      <c r="H516" s="41"/>
      <c r="I516" s="4"/>
      <c r="J516" s="4"/>
      <c r="K516" s="4"/>
      <c r="L516" s="4"/>
      <c r="M516" s="7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3.5" customHeight="1">
      <c r="A517" s="9">
        <v>549</v>
      </c>
      <c r="B517" s="10" t="s">
        <v>598</v>
      </c>
      <c r="C517" s="13">
        <v>4</v>
      </c>
      <c r="D517" s="13" t="s">
        <v>29</v>
      </c>
      <c r="E517" s="13" t="s">
        <v>11</v>
      </c>
      <c r="F517" s="13" t="s">
        <v>12</v>
      </c>
      <c r="G517" s="13" t="s">
        <v>13</v>
      </c>
      <c r="H517" s="41"/>
      <c r="I517" s="4"/>
      <c r="J517" s="4"/>
      <c r="K517" s="4"/>
      <c r="L517" s="4"/>
      <c r="M517" s="7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3.5" customHeight="1">
      <c r="A518" s="9">
        <v>550</v>
      </c>
      <c r="B518" s="10" t="s">
        <v>599</v>
      </c>
      <c r="C518" s="13">
        <v>4</v>
      </c>
      <c r="D518" s="13" t="s">
        <v>29</v>
      </c>
      <c r="E518" s="13" t="s">
        <v>11</v>
      </c>
      <c r="F518" s="13" t="s">
        <v>12</v>
      </c>
      <c r="G518" s="13" t="s">
        <v>13</v>
      </c>
      <c r="H518" s="41"/>
      <c r="I518" s="4"/>
      <c r="J518" s="4"/>
      <c r="K518" s="4"/>
      <c r="L518" s="4"/>
      <c r="M518" s="7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3.5" customHeight="1">
      <c r="A519" s="9">
        <v>551</v>
      </c>
      <c r="B519" s="10" t="s">
        <v>600</v>
      </c>
      <c r="C519" s="13">
        <v>3</v>
      </c>
      <c r="D519" s="13" t="s">
        <v>29</v>
      </c>
      <c r="E519" s="13" t="s">
        <v>11</v>
      </c>
      <c r="F519" s="13" t="s">
        <v>12</v>
      </c>
      <c r="G519" s="13" t="s">
        <v>13</v>
      </c>
      <c r="H519" s="41"/>
      <c r="I519" s="4"/>
      <c r="J519" s="4"/>
      <c r="K519" s="4"/>
      <c r="L519" s="4"/>
      <c r="M519" s="7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3.5" customHeight="1">
      <c r="A520" s="9">
        <v>552</v>
      </c>
      <c r="B520" s="10" t="s">
        <v>601</v>
      </c>
      <c r="C520" s="13">
        <v>1</v>
      </c>
      <c r="D520" s="13" t="s">
        <v>29</v>
      </c>
      <c r="E520" s="13" t="s">
        <v>26</v>
      </c>
      <c r="F520" s="13" t="s">
        <v>12</v>
      </c>
      <c r="G520" s="13" t="s">
        <v>27</v>
      </c>
      <c r="H520" s="41"/>
      <c r="I520" s="4"/>
      <c r="J520" s="4"/>
      <c r="K520" s="4"/>
      <c r="L520" s="4"/>
      <c r="M520" s="7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3.5" customHeight="1">
      <c r="A521" s="9">
        <v>553</v>
      </c>
      <c r="B521" s="10" t="s">
        <v>602</v>
      </c>
      <c r="C521" s="13">
        <v>1</v>
      </c>
      <c r="D521" s="13" t="s">
        <v>29</v>
      </c>
      <c r="E521" s="13" t="s">
        <v>26</v>
      </c>
      <c r="F521" s="13" t="s">
        <v>12</v>
      </c>
      <c r="G521" s="13" t="s">
        <v>27</v>
      </c>
      <c r="H521" s="41"/>
      <c r="I521" s="4"/>
      <c r="J521" s="4"/>
      <c r="K521" s="4"/>
      <c r="L521" s="4"/>
      <c r="M521" s="7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3.5" customHeight="1">
      <c r="A522" s="9">
        <v>554</v>
      </c>
      <c r="B522" s="10" t="s">
        <v>603</v>
      </c>
      <c r="C522" s="13">
        <v>1</v>
      </c>
      <c r="D522" s="13" t="s">
        <v>29</v>
      </c>
      <c r="E522" s="13" t="s">
        <v>26</v>
      </c>
      <c r="F522" s="13" t="s">
        <v>12</v>
      </c>
      <c r="G522" s="13" t="s">
        <v>27</v>
      </c>
      <c r="H522" s="41"/>
      <c r="I522" s="4"/>
      <c r="J522" s="4"/>
      <c r="K522" s="4"/>
      <c r="L522" s="4"/>
      <c r="M522" s="7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3.5" customHeight="1">
      <c r="A523" s="9">
        <v>555</v>
      </c>
      <c r="B523" s="10" t="s">
        <v>604</v>
      </c>
      <c r="C523" s="13">
        <v>1</v>
      </c>
      <c r="D523" s="13" t="s">
        <v>29</v>
      </c>
      <c r="E523" s="13" t="s">
        <v>26</v>
      </c>
      <c r="F523" s="13" t="s">
        <v>12</v>
      </c>
      <c r="G523" s="13" t="s">
        <v>27</v>
      </c>
      <c r="H523" s="41"/>
      <c r="I523" s="4"/>
      <c r="J523" s="4"/>
      <c r="K523" s="4"/>
      <c r="L523" s="4"/>
      <c r="M523" s="7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3.5" customHeight="1">
      <c r="A524" s="9">
        <v>556</v>
      </c>
      <c r="B524" s="10" t="s">
        <v>605</v>
      </c>
      <c r="C524" s="13">
        <v>1</v>
      </c>
      <c r="D524" s="13" t="s">
        <v>29</v>
      </c>
      <c r="E524" s="13" t="s">
        <v>26</v>
      </c>
      <c r="F524" s="13" t="s">
        <v>12</v>
      </c>
      <c r="G524" s="13" t="s">
        <v>27</v>
      </c>
      <c r="H524" s="41"/>
      <c r="I524" s="4"/>
      <c r="J524" s="4"/>
      <c r="K524" s="4"/>
      <c r="L524" s="4"/>
      <c r="M524" s="7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3.5" customHeight="1">
      <c r="A525" s="9">
        <v>557</v>
      </c>
      <c r="B525" s="10" t="s">
        <v>606</v>
      </c>
      <c r="C525" s="13">
        <v>2</v>
      </c>
      <c r="D525" s="13" t="s">
        <v>29</v>
      </c>
      <c r="E525" s="13" t="s">
        <v>26</v>
      </c>
      <c r="F525" s="13" t="s">
        <v>12</v>
      </c>
      <c r="G525" s="13" t="s">
        <v>27</v>
      </c>
      <c r="H525" s="41"/>
      <c r="I525" s="4"/>
      <c r="J525" s="4"/>
      <c r="K525" s="4"/>
      <c r="L525" s="4"/>
      <c r="M525" s="7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3.5" customHeight="1">
      <c r="A526" s="9">
        <v>558</v>
      </c>
      <c r="B526" s="10" t="s">
        <v>607</v>
      </c>
      <c r="C526" s="13">
        <v>2</v>
      </c>
      <c r="D526" s="13" t="s">
        <v>29</v>
      </c>
      <c r="E526" s="13" t="s">
        <v>26</v>
      </c>
      <c r="F526" s="13" t="s">
        <v>12</v>
      </c>
      <c r="G526" s="13" t="s">
        <v>27</v>
      </c>
      <c r="H526" s="41"/>
      <c r="I526" s="4"/>
      <c r="J526" s="4"/>
      <c r="K526" s="4"/>
      <c r="L526" s="4"/>
      <c r="M526" s="7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3.5" customHeight="1">
      <c r="A527" s="9">
        <v>559</v>
      </c>
      <c r="B527" s="10" t="s">
        <v>608</v>
      </c>
      <c r="C527" s="13">
        <v>2</v>
      </c>
      <c r="D527" s="13" t="s">
        <v>29</v>
      </c>
      <c r="E527" s="13" t="s">
        <v>26</v>
      </c>
      <c r="F527" s="13" t="s">
        <v>12</v>
      </c>
      <c r="G527" s="13" t="s">
        <v>27</v>
      </c>
      <c r="H527" s="41"/>
      <c r="I527" s="4"/>
      <c r="J527" s="4"/>
      <c r="K527" s="4"/>
      <c r="L527" s="4"/>
      <c r="M527" s="7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3.5" customHeight="1">
      <c r="A528" s="9">
        <v>560</v>
      </c>
      <c r="B528" s="10" t="s">
        <v>609</v>
      </c>
      <c r="C528" s="13">
        <v>2</v>
      </c>
      <c r="D528" s="13" t="s">
        <v>29</v>
      </c>
      <c r="E528" s="13" t="s">
        <v>26</v>
      </c>
      <c r="F528" s="13" t="s">
        <v>12</v>
      </c>
      <c r="G528" s="13" t="s">
        <v>27</v>
      </c>
      <c r="H528" s="41"/>
      <c r="I528" s="4"/>
      <c r="J528" s="4"/>
      <c r="K528" s="4"/>
      <c r="L528" s="4"/>
      <c r="M528" s="7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3.5" customHeight="1">
      <c r="A529" s="9">
        <v>561</v>
      </c>
      <c r="B529" s="10" t="s">
        <v>610</v>
      </c>
      <c r="C529" s="13">
        <v>3</v>
      </c>
      <c r="D529" s="13" t="s">
        <v>29</v>
      </c>
      <c r="E529" s="13" t="s">
        <v>26</v>
      </c>
      <c r="F529" s="13" t="s">
        <v>12</v>
      </c>
      <c r="G529" s="13" t="s">
        <v>27</v>
      </c>
      <c r="H529" s="41"/>
      <c r="I529" s="4"/>
      <c r="J529" s="4"/>
      <c r="K529" s="4"/>
      <c r="L529" s="4"/>
      <c r="M529" s="7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3.5" customHeight="1">
      <c r="A530" s="9">
        <v>562</v>
      </c>
      <c r="B530" s="10" t="s">
        <v>611</v>
      </c>
      <c r="C530" s="13">
        <v>3</v>
      </c>
      <c r="D530" s="13" t="s">
        <v>29</v>
      </c>
      <c r="E530" s="13" t="s">
        <v>26</v>
      </c>
      <c r="F530" s="13" t="s">
        <v>12</v>
      </c>
      <c r="G530" s="13" t="s">
        <v>27</v>
      </c>
      <c r="H530" s="41"/>
      <c r="I530" s="4"/>
      <c r="J530" s="4"/>
      <c r="K530" s="4"/>
      <c r="L530" s="4"/>
      <c r="M530" s="7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3.5" customHeight="1">
      <c r="A531" s="9">
        <v>563</v>
      </c>
      <c r="B531" s="10" t="s">
        <v>612</v>
      </c>
      <c r="C531" s="13">
        <v>3</v>
      </c>
      <c r="D531" s="13" t="s">
        <v>29</v>
      </c>
      <c r="E531" s="13" t="s">
        <v>26</v>
      </c>
      <c r="F531" s="13" t="s">
        <v>12</v>
      </c>
      <c r="G531" s="13" t="s">
        <v>27</v>
      </c>
      <c r="H531" s="41"/>
      <c r="I531" s="4"/>
      <c r="J531" s="4"/>
      <c r="K531" s="4"/>
      <c r="L531" s="4"/>
      <c r="M531" s="7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3.5" customHeight="1">
      <c r="A532" s="9">
        <v>564</v>
      </c>
      <c r="B532" s="10" t="s">
        <v>613</v>
      </c>
      <c r="C532" s="13">
        <v>3</v>
      </c>
      <c r="D532" s="13" t="s">
        <v>29</v>
      </c>
      <c r="E532" s="13" t="s">
        <v>26</v>
      </c>
      <c r="F532" s="13" t="s">
        <v>12</v>
      </c>
      <c r="G532" s="13" t="s">
        <v>27</v>
      </c>
      <c r="H532" s="41"/>
      <c r="I532" s="4"/>
      <c r="J532" s="4"/>
      <c r="K532" s="4"/>
      <c r="L532" s="4"/>
      <c r="M532" s="7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3.5" customHeight="1">
      <c r="A533" s="9">
        <v>565</v>
      </c>
      <c r="B533" s="10" t="s">
        <v>614</v>
      </c>
      <c r="C533" s="13">
        <v>3</v>
      </c>
      <c r="D533" s="13" t="s">
        <v>29</v>
      </c>
      <c r="E533" s="13" t="s">
        <v>26</v>
      </c>
      <c r="F533" s="13" t="s">
        <v>12</v>
      </c>
      <c r="G533" s="13" t="s">
        <v>27</v>
      </c>
      <c r="H533" s="41"/>
      <c r="I533" s="4"/>
      <c r="J533" s="4"/>
      <c r="K533" s="4"/>
      <c r="L533" s="4"/>
      <c r="M533" s="7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3.5" customHeight="1">
      <c r="A534" s="9">
        <v>566</v>
      </c>
      <c r="B534" s="10" t="s">
        <v>615</v>
      </c>
      <c r="C534" s="13">
        <v>3</v>
      </c>
      <c r="D534" s="13" t="s">
        <v>29</v>
      </c>
      <c r="E534" s="13" t="s">
        <v>26</v>
      </c>
      <c r="F534" s="13" t="s">
        <v>12</v>
      </c>
      <c r="G534" s="13" t="s">
        <v>27</v>
      </c>
      <c r="H534" s="41"/>
      <c r="I534" s="4"/>
      <c r="J534" s="4"/>
      <c r="K534" s="4"/>
      <c r="L534" s="4"/>
      <c r="M534" s="7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3.5" customHeight="1">
      <c r="A535" s="9">
        <v>567</v>
      </c>
      <c r="B535" s="10" t="s">
        <v>616</v>
      </c>
      <c r="C535" s="13">
        <v>3</v>
      </c>
      <c r="D535" s="13" t="s">
        <v>29</v>
      </c>
      <c r="E535" s="13" t="s">
        <v>26</v>
      </c>
      <c r="F535" s="13" t="s">
        <v>12</v>
      </c>
      <c r="G535" s="13" t="s">
        <v>27</v>
      </c>
      <c r="H535" s="41"/>
      <c r="I535" s="4"/>
      <c r="J535" s="4"/>
      <c r="K535" s="4"/>
      <c r="L535" s="4"/>
      <c r="M535" s="7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3.5" customHeight="1">
      <c r="A536" s="9">
        <v>568</v>
      </c>
      <c r="B536" s="10" t="s">
        <v>617</v>
      </c>
      <c r="C536" s="13">
        <v>3</v>
      </c>
      <c r="D536" s="13" t="s">
        <v>29</v>
      </c>
      <c r="E536" s="13" t="s">
        <v>26</v>
      </c>
      <c r="F536" s="13" t="s">
        <v>12</v>
      </c>
      <c r="G536" s="13" t="s">
        <v>27</v>
      </c>
      <c r="H536" s="41"/>
      <c r="I536" s="4"/>
      <c r="J536" s="4"/>
      <c r="K536" s="4"/>
      <c r="L536" s="4"/>
      <c r="M536" s="7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3.5" customHeight="1">
      <c r="A537" s="9">
        <v>569</v>
      </c>
      <c r="B537" s="10" t="s">
        <v>618</v>
      </c>
      <c r="C537" s="13">
        <v>4</v>
      </c>
      <c r="D537" s="13" t="s">
        <v>29</v>
      </c>
      <c r="E537" s="13" t="s">
        <v>26</v>
      </c>
      <c r="F537" s="13" t="s">
        <v>12</v>
      </c>
      <c r="G537" s="13" t="s">
        <v>27</v>
      </c>
      <c r="H537" s="41"/>
      <c r="I537" s="4"/>
      <c r="J537" s="4"/>
      <c r="K537" s="4"/>
      <c r="L537" s="4"/>
      <c r="M537" s="7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3.5" customHeight="1">
      <c r="A538" s="9">
        <v>570</v>
      </c>
      <c r="B538" s="10" t="s">
        <v>619</v>
      </c>
      <c r="C538" s="13">
        <v>4</v>
      </c>
      <c r="D538" s="13" t="s">
        <v>29</v>
      </c>
      <c r="E538" s="13" t="s">
        <v>26</v>
      </c>
      <c r="F538" s="13" t="s">
        <v>12</v>
      </c>
      <c r="G538" s="13" t="s">
        <v>27</v>
      </c>
      <c r="H538" s="41"/>
      <c r="I538" s="4"/>
      <c r="J538" s="4"/>
      <c r="K538" s="4"/>
      <c r="L538" s="4"/>
      <c r="M538" s="7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3.5" customHeight="1">
      <c r="A539" s="9">
        <v>571</v>
      </c>
      <c r="B539" s="10" t="s">
        <v>620</v>
      </c>
      <c r="C539" s="13">
        <v>4</v>
      </c>
      <c r="D539" s="13" t="s">
        <v>29</v>
      </c>
      <c r="E539" s="13" t="s">
        <v>26</v>
      </c>
      <c r="F539" s="13" t="s">
        <v>12</v>
      </c>
      <c r="G539" s="13" t="s">
        <v>27</v>
      </c>
      <c r="H539" s="41"/>
      <c r="I539" s="4"/>
      <c r="J539" s="4"/>
      <c r="K539" s="4"/>
      <c r="L539" s="4"/>
      <c r="M539" s="7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3.5" customHeight="1">
      <c r="A540" s="9">
        <v>572</v>
      </c>
      <c r="B540" s="10" t="s">
        <v>621</v>
      </c>
      <c r="C540" s="13">
        <v>4</v>
      </c>
      <c r="D540" s="13" t="s">
        <v>29</v>
      </c>
      <c r="E540" s="13" t="s">
        <v>26</v>
      </c>
      <c r="F540" s="13" t="s">
        <v>12</v>
      </c>
      <c r="G540" s="13" t="s">
        <v>27</v>
      </c>
      <c r="H540" s="41"/>
      <c r="I540" s="4"/>
      <c r="J540" s="4"/>
      <c r="K540" s="4"/>
      <c r="L540" s="4"/>
      <c r="M540" s="7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3.5" customHeight="1">
      <c r="A541" s="9">
        <v>573</v>
      </c>
      <c r="B541" s="10" t="s">
        <v>622</v>
      </c>
      <c r="C541" s="13">
        <v>4</v>
      </c>
      <c r="D541" s="13" t="s">
        <v>29</v>
      </c>
      <c r="E541" s="13" t="s">
        <v>26</v>
      </c>
      <c r="F541" s="13" t="s">
        <v>12</v>
      </c>
      <c r="G541" s="13" t="s">
        <v>27</v>
      </c>
      <c r="H541" s="41"/>
      <c r="I541" s="4"/>
      <c r="J541" s="4"/>
      <c r="K541" s="4"/>
      <c r="L541" s="4"/>
      <c r="M541" s="7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3.5" customHeight="1">
      <c r="A542" s="9">
        <v>574</v>
      </c>
      <c r="B542" s="10" t="s">
        <v>623</v>
      </c>
      <c r="C542" s="13">
        <v>4</v>
      </c>
      <c r="D542" s="13" t="s">
        <v>29</v>
      </c>
      <c r="E542" s="13" t="s">
        <v>26</v>
      </c>
      <c r="F542" s="13" t="s">
        <v>12</v>
      </c>
      <c r="G542" s="13" t="s">
        <v>27</v>
      </c>
      <c r="H542" s="41"/>
      <c r="I542" s="4"/>
      <c r="J542" s="4"/>
      <c r="K542" s="4"/>
      <c r="L542" s="4"/>
      <c r="M542" s="7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3.5" customHeight="1">
      <c r="A543" s="9">
        <v>575</v>
      </c>
      <c r="B543" s="10" t="s">
        <v>624</v>
      </c>
      <c r="C543" s="13">
        <v>4</v>
      </c>
      <c r="D543" s="13" t="s">
        <v>29</v>
      </c>
      <c r="E543" s="13" t="s">
        <v>26</v>
      </c>
      <c r="F543" s="13" t="s">
        <v>12</v>
      </c>
      <c r="G543" s="13" t="s">
        <v>27</v>
      </c>
      <c r="H543" s="41"/>
      <c r="I543" s="4"/>
      <c r="J543" s="4"/>
      <c r="K543" s="4"/>
      <c r="L543" s="4"/>
      <c r="M543" s="7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3.5" customHeight="1">
      <c r="A544" s="9">
        <v>576</v>
      </c>
      <c r="B544" s="10" t="s">
        <v>625</v>
      </c>
      <c r="C544" s="13">
        <v>5</v>
      </c>
      <c r="D544" s="13" t="s">
        <v>29</v>
      </c>
      <c r="E544" s="13" t="s">
        <v>11</v>
      </c>
      <c r="F544" s="13" t="s">
        <v>149</v>
      </c>
      <c r="G544" s="13" t="s">
        <v>150</v>
      </c>
      <c r="H544" s="41"/>
      <c r="I544" s="4"/>
      <c r="J544" s="4"/>
      <c r="K544" s="4"/>
      <c r="L544" s="4"/>
      <c r="M544" s="7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3.5" customHeight="1">
      <c r="A545" s="9">
        <v>577</v>
      </c>
      <c r="B545" s="10" t="s">
        <v>626</v>
      </c>
      <c r="C545" s="13">
        <v>5</v>
      </c>
      <c r="D545" s="13" t="s">
        <v>29</v>
      </c>
      <c r="E545" s="13" t="s">
        <v>11</v>
      </c>
      <c r="F545" s="13" t="s">
        <v>149</v>
      </c>
      <c r="G545" s="13" t="s">
        <v>150</v>
      </c>
      <c r="H545" s="41"/>
      <c r="I545" s="4"/>
      <c r="J545" s="4"/>
      <c r="K545" s="4"/>
      <c r="L545" s="4"/>
      <c r="M545" s="7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3.5" customHeight="1">
      <c r="A546" s="9">
        <v>578</v>
      </c>
      <c r="B546" s="10" t="s">
        <v>627</v>
      </c>
      <c r="C546" s="13">
        <v>6</v>
      </c>
      <c r="D546" s="13" t="s">
        <v>29</v>
      </c>
      <c r="E546" s="13" t="s">
        <v>11</v>
      </c>
      <c r="F546" s="13" t="s">
        <v>149</v>
      </c>
      <c r="G546" s="13" t="s">
        <v>150</v>
      </c>
      <c r="H546" s="41"/>
      <c r="I546" s="4"/>
      <c r="J546" s="4"/>
      <c r="K546" s="4"/>
      <c r="L546" s="4"/>
      <c r="M546" s="7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3.5" customHeight="1">
      <c r="A547" s="9">
        <v>579</v>
      </c>
      <c r="B547" s="10" t="s">
        <v>628</v>
      </c>
      <c r="C547" s="13">
        <v>5</v>
      </c>
      <c r="D547" s="13" t="s">
        <v>29</v>
      </c>
      <c r="E547" s="13" t="s">
        <v>11</v>
      </c>
      <c r="F547" s="13" t="s">
        <v>149</v>
      </c>
      <c r="G547" s="13" t="s">
        <v>150</v>
      </c>
      <c r="H547" s="41"/>
      <c r="I547" s="4"/>
      <c r="J547" s="4"/>
      <c r="K547" s="4"/>
      <c r="L547" s="4"/>
      <c r="M547" s="7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3.5" customHeight="1">
      <c r="A548" s="9">
        <v>580</v>
      </c>
      <c r="B548" s="10" t="s">
        <v>629</v>
      </c>
      <c r="C548" s="13">
        <v>6</v>
      </c>
      <c r="D548" s="13" t="s">
        <v>29</v>
      </c>
      <c r="E548" s="13" t="s">
        <v>11</v>
      </c>
      <c r="F548" s="13" t="s">
        <v>149</v>
      </c>
      <c r="G548" s="13" t="s">
        <v>150</v>
      </c>
      <c r="H548" s="41"/>
      <c r="I548" s="4"/>
      <c r="J548" s="4"/>
      <c r="K548" s="4"/>
      <c r="L548" s="4"/>
      <c r="M548" s="7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3.5" customHeight="1">
      <c r="A549" s="9">
        <v>581</v>
      </c>
      <c r="B549" s="10" t="s">
        <v>630</v>
      </c>
      <c r="C549" s="13">
        <v>6</v>
      </c>
      <c r="D549" s="13" t="s">
        <v>29</v>
      </c>
      <c r="E549" s="13" t="s">
        <v>11</v>
      </c>
      <c r="F549" s="13" t="s">
        <v>149</v>
      </c>
      <c r="G549" s="13" t="s">
        <v>150</v>
      </c>
      <c r="H549" s="41"/>
      <c r="I549" s="4"/>
      <c r="J549" s="4"/>
      <c r="K549" s="4"/>
      <c r="L549" s="4"/>
      <c r="M549" s="7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3.5" customHeight="1">
      <c r="A550" s="9">
        <v>582</v>
      </c>
      <c r="B550" s="10" t="s">
        <v>631</v>
      </c>
      <c r="C550" s="13">
        <v>6</v>
      </c>
      <c r="D550" s="13" t="s">
        <v>29</v>
      </c>
      <c r="E550" s="13" t="s">
        <v>11</v>
      </c>
      <c r="F550" s="13" t="s">
        <v>149</v>
      </c>
      <c r="G550" s="13" t="s">
        <v>150</v>
      </c>
      <c r="H550" s="41"/>
      <c r="I550" s="4"/>
      <c r="J550" s="4"/>
      <c r="K550" s="4"/>
      <c r="L550" s="4"/>
      <c r="M550" s="7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3.5" customHeight="1">
      <c r="A551" s="9">
        <v>583</v>
      </c>
      <c r="B551" s="10" t="s">
        <v>632</v>
      </c>
      <c r="C551" s="13">
        <v>5</v>
      </c>
      <c r="D551" s="13" t="s">
        <v>29</v>
      </c>
      <c r="E551" s="13" t="s">
        <v>11</v>
      </c>
      <c r="F551" s="13" t="s">
        <v>149</v>
      </c>
      <c r="G551" s="13" t="s">
        <v>150</v>
      </c>
      <c r="H551" s="41"/>
      <c r="I551" s="4"/>
      <c r="J551" s="4"/>
      <c r="K551" s="4"/>
      <c r="L551" s="4"/>
      <c r="M551" s="7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3.5" customHeight="1">
      <c r="A552" s="9">
        <v>584</v>
      </c>
      <c r="B552" s="10" t="s">
        <v>633</v>
      </c>
      <c r="C552" s="13">
        <v>6</v>
      </c>
      <c r="D552" s="13" t="s">
        <v>29</v>
      </c>
      <c r="E552" s="13" t="s">
        <v>11</v>
      </c>
      <c r="F552" s="13" t="s">
        <v>149</v>
      </c>
      <c r="G552" s="13" t="s">
        <v>150</v>
      </c>
      <c r="H552" s="41"/>
      <c r="I552" s="4"/>
      <c r="J552" s="4"/>
      <c r="K552" s="4"/>
      <c r="L552" s="4"/>
      <c r="M552" s="7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3.5" customHeight="1">
      <c r="A553" s="9">
        <v>585</v>
      </c>
      <c r="B553" s="10" t="s">
        <v>634</v>
      </c>
      <c r="C553" s="13">
        <v>6</v>
      </c>
      <c r="D553" s="13" t="s">
        <v>29</v>
      </c>
      <c r="E553" s="13" t="s">
        <v>11</v>
      </c>
      <c r="F553" s="13" t="s">
        <v>149</v>
      </c>
      <c r="G553" s="13" t="s">
        <v>150</v>
      </c>
      <c r="H553" s="41"/>
      <c r="I553" s="4"/>
      <c r="J553" s="4"/>
      <c r="K553" s="4"/>
      <c r="L553" s="4"/>
      <c r="M553" s="7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3.5" customHeight="1">
      <c r="A554" s="9">
        <v>586</v>
      </c>
      <c r="B554" s="10" t="s">
        <v>635</v>
      </c>
      <c r="C554" s="13">
        <v>6</v>
      </c>
      <c r="D554" s="13" t="s">
        <v>29</v>
      </c>
      <c r="E554" s="13" t="s">
        <v>11</v>
      </c>
      <c r="F554" s="13" t="s">
        <v>149</v>
      </c>
      <c r="G554" s="13" t="s">
        <v>150</v>
      </c>
      <c r="H554" s="6"/>
      <c r="I554" s="4"/>
      <c r="J554" s="4"/>
      <c r="K554" s="4"/>
      <c r="L554" s="4"/>
      <c r="M554" s="7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3.5" customHeight="1">
      <c r="A555" s="9">
        <v>587</v>
      </c>
      <c r="B555" s="10" t="s">
        <v>636</v>
      </c>
      <c r="C555" s="13">
        <v>6</v>
      </c>
      <c r="D555" s="13" t="s">
        <v>29</v>
      </c>
      <c r="E555" s="13" t="s">
        <v>11</v>
      </c>
      <c r="F555" s="13" t="s">
        <v>149</v>
      </c>
      <c r="G555" s="13" t="s">
        <v>150</v>
      </c>
      <c r="H555" s="6"/>
      <c r="I555" s="4"/>
      <c r="J555" s="4"/>
      <c r="K555" s="4"/>
      <c r="L555" s="4"/>
      <c r="M555" s="7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3.5" customHeight="1">
      <c r="A556" s="9">
        <v>588</v>
      </c>
      <c r="B556" s="10" t="s">
        <v>637</v>
      </c>
      <c r="C556" s="13">
        <v>6</v>
      </c>
      <c r="D556" s="13" t="s">
        <v>29</v>
      </c>
      <c r="E556" s="13" t="s">
        <v>11</v>
      </c>
      <c r="F556" s="13" t="s">
        <v>149</v>
      </c>
      <c r="G556" s="13" t="s">
        <v>150</v>
      </c>
      <c r="H556" s="6"/>
      <c r="I556" s="4"/>
      <c r="J556" s="4"/>
      <c r="K556" s="4"/>
      <c r="L556" s="4"/>
      <c r="M556" s="7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3.5" customHeight="1">
      <c r="A557" s="9">
        <v>589</v>
      </c>
      <c r="B557" s="10" t="s">
        <v>638</v>
      </c>
      <c r="C557" s="13">
        <v>5</v>
      </c>
      <c r="D557" s="13" t="s">
        <v>29</v>
      </c>
      <c r="E557" s="13" t="s">
        <v>11</v>
      </c>
      <c r="F557" s="13" t="s">
        <v>149</v>
      </c>
      <c r="G557" s="13" t="s">
        <v>150</v>
      </c>
      <c r="H557" s="6"/>
      <c r="I557" s="4"/>
      <c r="J557" s="4"/>
      <c r="K557" s="4"/>
      <c r="L557" s="4"/>
      <c r="M557" s="7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3.5" customHeight="1">
      <c r="A558" s="9">
        <v>590</v>
      </c>
      <c r="B558" s="10" t="s">
        <v>639</v>
      </c>
      <c r="C558" s="13">
        <v>6</v>
      </c>
      <c r="D558" s="13" t="s">
        <v>29</v>
      </c>
      <c r="E558" s="13" t="s">
        <v>11</v>
      </c>
      <c r="F558" s="13" t="s">
        <v>149</v>
      </c>
      <c r="G558" s="13" t="s">
        <v>150</v>
      </c>
      <c r="H558" s="6"/>
      <c r="I558" s="4"/>
      <c r="J558" s="4"/>
      <c r="K558" s="4"/>
      <c r="L558" s="4"/>
      <c r="M558" s="7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3.5" customHeight="1">
      <c r="A559" s="9">
        <v>591</v>
      </c>
      <c r="B559" s="10" t="s">
        <v>640</v>
      </c>
      <c r="C559" s="13">
        <v>5</v>
      </c>
      <c r="D559" s="13" t="s">
        <v>29</v>
      </c>
      <c r="E559" s="13" t="s">
        <v>11</v>
      </c>
      <c r="F559" s="13" t="s">
        <v>149</v>
      </c>
      <c r="G559" s="13" t="s">
        <v>150</v>
      </c>
      <c r="H559" s="6"/>
      <c r="I559" s="4"/>
      <c r="J559" s="4"/>
      <c r="K559" s="4"/>
      <c r="L559" s="4"/>
      <c r="M559" s="7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3.5" customHeight="1">
      <c r="A560" s="9">
        <v>592</v>
      </c>
      <c r="B560" s="10" t="s">
        <v>641</v>
      </c>
      <c r="C560" s="13">
        <v>5</v>
      </c>
      <c r="D560" s="13" t="s">
        <v>29</v>
      </c>
      <c r="E560" s="13" t="s">
        <v>26</v>
      </c>
      <c r="F560" s="13" t="s">
        <v>149</v>
      </c>
      <c r="G560" s="13" t="s">
        <v>152</v>
      </c>
      <c r="H560" s="4"/>
      <c r="I560" s="4"/>
      <c r="J560" s="4"/>
      <c r="K560" s="4"/>
      <c r="L560" s="4"/>
      <c r="M560" s="7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3.5" customHeight="1">
      <c r="A561" s="9">
        <v>593</v>
      </c>
      <c r="B561" s="10" t="s">
        <v>642</v>
      </c>
      <c r="C561" s="13">
        <v>6</v>
      </c>
      <c r="D561" s="13" t="s">
        <v>29</v>
      </c>
      <c r="E561" s="13" t="s">
        <v>26</v>
      </c>
      <c r="F561" s="13" t="s">
        <v>149</v>
      </c>
      <c r="G561" s="13" t="s">
        <v>152</v>
      </c>
      <c r="H561" s="4"/>
      <c r="I561" s="4"/>
      <c r="J561" s="4"/>
      <c r="K561" s="4"/>
      <c r="L561" s="4"/>
      <c r="M561" s="7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3.5" customHeight="1">
      <c r="A562" s="9">
        <v>594</v>
      </c>
      <c r="B562" s="10" t="s">
        <v>643</v>
      </c>
      <c r="C562" s="13">
        <v>5</v>
      </c>
      <c r="D562" s="13" t="s">
        <v>29</v>
      </c>
      <c r="E562" s="13" t="s">
        <v>26</v>
      </c>
      <c r="F562" s="13" t="s">
        <v>149</v>
      </c>
      <c r="G562" s="13" t="s">
        <v>152</v>
      </c>
      <c r="H562" s="4"/>
      <c r="I562" s="4"/>
      <c r="J562" s="4"/>
      <c r="K562" s="4"/>
      <c r="L562" s="4"/>
      <c r="M562" s="7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3.5" customHeight="1">
      <c r="A563" s="9">
        <v>595</v>
      </c>
      <c r="B563" s="10" t="s">
        <v>644</v>
      </c>
      <c r="C563" s="13">
        <v>6</v>
      </c>
      <c r="D563" s="13" t="s">
        <v>29</v>
      </c>
      <c r="E563" s="13" t="s">
        <v>26</v>
      </c>
      <c r="F563" s="13" t="s">
        <v>149</v>
      </c>
      <c r="G563" s="13" t="s">
        <v>152</v>
      </c>
      <c r="H563" s="4"/>
      <c r="I563" s="4"/>
      <c r="J563" s="4"/>
      <c r="K563" s="4"/>
      <c r="L563" s="4"/>
      <c r="M563" s="7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3.5" customHeight="1">
      <c r="A564" s="9">
        <v>596</v>
      </c>
      <c r="B564" s="10" t="s">
        <v>645</v>
      </c>
      <c r="C564" s="13">
        <v>6</v>
      </c>
      <c r="D564" s="13" t="s">
        <v>29</v>
      </c>
      <c r="E564" s="13" t="s">
        <v>26</v>
      </c>
      <c r="F564" s="13" t="s">
        <v>149</v>
      </c>
      <c r="G564" s="13" t="s">
        <v>152</v>
      </c>
      <c r="H564" s="4"/>
      <c r="I564" s="4"/>
      <c r="J564" s="4"/>
      <c r="K564" s="4"/>
      <c r="L564" s="4"/>
      <c r="M564" s="7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3.5" customHeight="1">
      <c r="A565" s="9">
        <v>597</v>
      </c>
      <c r="B565" s="10" t="s">
        <v>646</v>
      </c>
      <c r="C565" s="13">
        <v>6</v>
      </c>
      <c r="D565" s="13" t="s">
        <v>29</v>
      </c>
      <c r="E565" s="13" t="s">
        <v>26</v>
      </c>
      <c r="F565" s="13" t="s">
        <v>149</v>
      </c>
      <c r="G565" s="13" t="s">
        <v>152</v>
      </c>
      <c r="H565" s="4"/>
      <c r="I565" s="4"/>
      <c r="J565" s="4"/>
      <c r="K565" s="4"/>
      <c r="L565" s="4"/>
      <c r="M565" s="7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3.5" customHeight="1">
      <c r="A566" s="9">
        <v>598</v>
      </c>
      <c r="B566" s="10" t="s">
        <v>647</v>
      </c>
      <c r="C566" s="13">
        <v>5</v>
      </c>
      <c r="D566" s="13" t="s">
        <v>29</v>
      </c>
      <c r="E566" s="13" t="s">
        <v>26</v>
      </c>
      <c r="F566" s="13" t="s">
        <v>149</v>
      </c>
      <c r="G566" s="13" t="s">
        <v>152</v>
      </c>
      <c r="H566" s="4"/>
      <c r="I566" s="4"/>
      <c r="J566" s="4"/>
      <c r="K566" s="4"/>
      <c r="L566" s="4"/>
      <c r="M566" s="7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3.5" customHeight="1">
      <c r="A567" s="9">
        <v>599</v>
      </c>
      <c r="B567" s="10" t="s">
        <v>648</v>
      </c>
      <c r="C567" s="13">
        <v>7</v>
      </c>
      <c r="D567" s="13" t="s">
        <v>29</v>
      </c>
      <c r="E567" s="13" t="s">
        <v>11</v>
      </c>
      <c r="F567" s="13" t="s">
        <v>185</v>
      </c>
      <c r="G567" s="13" t="s">
        <v>186</v>
      </c>
      <c r="H567" s="4"/>
      <c r="I567" s="4"/>
      <c r="J567" s="4"/>
      <c r="K567" s="4"/>
      <c r="L567" s="4"/>
      <c r="M567" s="7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3.5" customHeight="1">
      <c r="A568" s="9">
        <v>600</v>
      </c>
      <c r="B568" s="10" t="s">
        <v>649</v>
      </c>
      <c r="C568" s="13">
        <v>8</v>
      </c>
      <c r="D568" s="13" t="s">
        <v>29</v>
      </c>
      <c r="E568" s="13" t="s">
        <v>11</v>
      </c>
      <c r="F568" s="13" t="s">
        <v>185</v>
      </c>
      <c r="G568" s="13" t="s">
        <v>186</v>
      </c>
      <c r="H568" s="4"/>
      <c r="I568" s="4"/>
      <c r="J568" s="4"/>
      <c r="K568" s="4"/>
      <c r="L568" s="4"/>
      <c r="M568" s="7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3.5" customHeight="1">
      <c r="A569" s="9">
        <v>601</v>
      </c>
      <c r="B569" s="10" t="s">
        <v>650</v>
      </c>
      <c r="C569" s="13">
        <v>8</v>
      </c>
      <c r="D569" s="13" t="s">
        <v>29</v>
      </c>
      <c r="E569" s="13" t="s">
        <v>11</v>
      </c>
      <c r="F569" s="13" t="s">
        <v>185</v>
      </c>
      <c r="G569" s="13" t="s">
        <v>186</v>
      </c>
      <c r="H569" s="4"/>
      <c r="I569" s="4"/>
      <c r="J569" s="4"/>
      <c r="K569" s="4"/>
      <c r="L569" s="4"/>
      <c r="M569" s="7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3.5" customHeight="1">
      <c r="A570" s="9">
        <v>602</v>
      </c>
      <c r="B570" s="10" t="s">
        <v>651</v>
      </c>
      <c r="C570" s="13">
        <v>7</v>
      </c>
      <c r="D570" s="13" t="s">
        <v>29</v>
      </c>
      <c r="E570" s="13" t="s">
        <v>11</v>
      </c>
      <c r="F570" s="13" t="s">
        <v>185</v>
      </c>
      <c r="G570" s="13" t="s">
        <v>186</v>
      </c>
      <c r="H570" s="4"/>
      <c r="I570" s="4"/>
      <c r="J570" s="4"/>
      <c r="K570" s="4"/>
      <c r="L570" s="4"/>
      <c r="M570" s="7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3.5" customHeight="1">
      <c r="A571" s="9">
        <v>603</v>
      </c>
      <c r="B571" s="10" t="s">
        <v>652</v>
      </c>
      <c r="C571" s="13">
        <v>8</v>
      </c>
      <c r="D571" s="13" t="s">
        <v>29</v>
      </c>
      <c r="E571" s="13" t="s">
        <v>11</v>
      </c>
      <c r="F571" s="13" t="s">
        <v>185</v>
      </c>
      <c r="G571" s="13" t="s">
        <v>186</v>
      </c>
      <c r="H571" s="4"/>
      <c r="I571" s="4"/>
      <c r="J571" s="4"/>
      <c r="K571" s="4"/>
      <c r="L571" s="4"/>
      <c r="M571" s="7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3.5" customHeight="1">
      <c r="A572" s="9">
        <v>604</v>
      </c>
      <c r="B572" s="10" t="s">
        <v>653</v>
      </c>
      <c r="C572" s="13">
        <v>7</v>
      </c>
      <c r="D572" s="13" t="s">
        <v>29</v>
      </c>
      <c r="E572" s="13" t="s">
        <v>11</v>
      </c>
      <c r="F572" s="13" t="s">
        <v>185</v>
      </c>
      <c r="G572" s="13" t="s">
        <v>186</v>
      </c>
      <c r="H572" s="4"/>
      <c r="I572" s="4"/>
      <c r="J572" s="4"/>
      <c r="K572" s="4"/>
      <c r="L572" s="4"/>
      <c r="M572" s="7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3.5" customHeight="1">
      <c r="A573" s="9">
        <v>605</v>
      </c>
      <c r="B573" s="10" t="s">
        <v>654</v>
      </c>
      <c r="C573" s="13">
        <v>7</v>
      </c>
      <c r="D573" s="13" t="s">
        <v>29</v>
      </c>
      <c r="E573" s="13" t="s">
        <v>11</v>
      </c>
      <c r="F573" s="13" t="s">
        <v>185</v>
      </c>
      <c r="G573" s="13" t="s">
        <v>186</v>
      </c>
      <c r="H573" s="4"/>
      <c r="I573" s="4"/>
      <c r="J573" s="4"/>
      <c r="K573" s="4"/>
      <c r="L573" s="4"/>
      <c r="M573" s="7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3.5" customHeight="1">
      <c r="A574" s="9">
        <v>606</v>
      </c>
      <c r="B574" s="10" t="s">
        <v>655</v>
      </c>
      <c r="C574" s="13">
        <v>7</v>
      </c>
      <c r="D574" s="13" t="s">
        <v>29</v>
      </c>
      <c r="E574" s="13" t="s">
        <v>11</v>
      </c>
      <c r="F574" s="13" t="s">
        <v>185</v>
      </c>
      <c r="G574" s="13" t="s">
        <v>186</v>
      </c>
      <c r="H574" s="4"/>
      <c r="I574" s="4"/>
      <c r="J574" s="4"/>
      <c r="K574" s="4"/>
      <c r="L574" s="4"/>
      <c r="M574" s="7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3.5" customHeight="1">
      <c r="A575" s="9">
        <v>607</v>
      </c>
      <c r="B575" s="10" t="s">
        <v>656</v>
      </c>
      <c r="C575" s="13">
        <v>8</v>
      </c>
      <c r="D575" s="13" t="s">
        <v>29</v>
      </c>
      <c r="E575" s="13" t="s">
        <v>11</v>
      </c>
      <c r="F575" s="13" t="s">
        <v>185</v>
      </c>
      <c r="G575" s="13" t="s">
        <v>186</v>
      </c>
      <c r="H575" s="4"/>
      <c r="I575" s="4"/>
      <c r="J575" s="4"/>
      <c r="K575" s="4"/>
      <c r="L575" s="4"/>
      <c r="M575" s="7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3.5" customHeight="1">
      <c r="A576" s="9">
        <v>608</v>
      </c>
      <c r="B576" s="10" t="s">
        <v>657</v>
      </c>
      <c r="C576" s="13">
        <v>7</v>
      </c>
      <c r="D576" s="13" t="s">
        <v>29</v>
      </c>
      <c r="E576" s="13" t="s">
        <v>11</v>
      </c>
      <c r="F576" s="13" t="s">
        <v>185</v>
      </c>
      <c r="G576" s="13" t="s">
        <v>186</v>
      </c>
      <c r="H576" s="4"/>
      <c r="I576" s="4"/>
      <c r="J576" s="4"/>
      <c r="K576" s="4"/>
      <c r="L576" s="4"/>
      <c r="M576" s="7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3.5" customHeight="1">
      <c r="A577" s="9">
        <v>609</v>
      </c>
      <c r="B577" s="10" t="s">
        <v>658</v>
      </c>
      <c r="C577" s="13">
        <v>7</v>
      </c>
      <c r="D577" s="13" t="s">
        <v>29</v>
      </c>
      <c r="E577" s="13" t="s">
        <v>26</v>
      </c>
      <c r="F577" s="13" t="s">
        <v>185</v>
      </c>
      <c r="G577" s="13" t="s">
        <v>189</v>
      </c>
      <c r="H577" s="4"/>
      <c r="I577" s="4"/>
      <c r="J577" s="4"/>
      <c r="K577" s="4"/>
      <c r="L577" s="4"/>
      <c r="M577" s="7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3.5" customHeight="1">
      <c r="A578" s="9">
        <v>610</v>
      </c>
      <c r="B578" s="10" t="s">
        <v>659</v>
      </c>
      <c r="C578" s="13">
        <v>7</v>
      </c>
      <c r="D578" s="13" t="s">
        <v>29</v>
      </c>
      <c r="E578" s="13" t="s">
        <v>26</v>
      </c>
      <c r="F578" s="13" t="s">
        <v>185</v>
      </c>
      <c r="G578" s="13" t="s">
        <v>189</v>
      </c>
      <c r="H578" s="4"/>
      <c r="I578" s="4"/>
      <c r="J578" s="4"/>
      <c r="K578" s="4"/>
      <c r="L578" s="4"/>
      <c r="M578" s="7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3.5" customHeight="1">
      <c r="A579" s="9">
        <v>611</v>
      </c>
      <c r="B579" s="10" t="s">
        <v>660</v>
      </c>
      <c r="C579" s="13">
        <v>7</v>
      </c>
      <c r="D579" s="13" t="s">
        <v>29</v>
      </c>
      <c r="E579" s="13" t="s">
        <v>26</v>
      </c>
      <c r="F579" s="13" t="s">
        <v>185</v>
      </c>
      <c r="G579" s="13" t="s">
        <v>189</v>
      </c>
      <c r="H579" s="4"/>
      <c r="I579" s="4"/>
      <c r="J579" s="4"/>
      <c r="K579" s="4"/>
      <c r="L579" s="4"/>
      <c r="M579" s="7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.75" customHeight="1">
      <c r="A580" s="9">
        <v>612</v>
      </c>
      <c r="B580" s="10" t="s">
        <v>661</v>
      </c>
      <c r="C580" s="13">
        <v>8</v>
      </c>
      <c r="D580" s="13" t="s">
        <v>29</v>
      </c>
      <c r="E580" s="13" t="s">
        <v>26</v>
      </c>
      <c r="F580" s="13" t="s">
        <v>185</v>
      </c>
      <c r="G580" s="13" t="s">
        <v>189</v>
      </c>
    </row>
    <row r="581" spans="1:26" ht="15.75" customHeight="1">
      <c r="A581" s="9">
        <v>613</v>
      </c>
      <c r="B581" s="10" t="s">
        <v>662</v>
      </c>
      <c r="C581" s="13">
        <v>7</v>
      </c>
      <c r="D581" s="13" t="s">
        <v>29</v>
      </c>
      <c r="E581" s="13" t="s">
        <v>26</v>
      </c>
      <c r="F581" s="13" t="s">
        <v>185</v>
      </c>
      <c r="G581" s="13" t="s">
        <v>189</v>
      </c>
    </row>
    <row r="582" spans="1:26" ht="15.75" customHeight="1">
      <c r="A582" s="9">
        <v>614</v>
      </c>
      <c r="B582" s="10" t="s">
        <v>663</v>
      </c>
      <c r="C582" s="13">
        <v>7</v>
      </c>
      <c r="D582" s="13" t="s">
        <v>29</v>
      </c>
      <c r="E582" s="13" t="s">
        <v>26</v>
      </c>
      <c r="F582" s="13" t="s">
        <v>185</v>
      </c>
      <c r="G582" s="13" t="s">
        <v>189</v>
      </c>
    </row>
    <row r="583" spans="1:26" ht="15.75" customHeight="1">
      <c r="A583" s="9">
        <v>615</v>
      </c>
      <c r="B583" s="10" t="s">
        <v>664</v>
      </c>
      <c r="C583" s="13">
        <v>8</v>
      </c>
      <c r="D583" s="13" t="s">
        <v>29</v>
      </c>
      <c r="E583" s="13" t="s">
        <v>26</v>
      </c>
      <c r="F583" s="13" t="s">
        <v>185</v>
      </c>
      <c r="G583" s="13" t="s">
        <v>189</v>
      </c>
    </row>
    <row r="584" spans="1:26" ht="15.75" customHeight="1">
      <c r="A584" s="9">
        <v>616</v>
      </c>
      <c r="B584" s="10" t="s">
        <v>665</v>
      </c>
      <c r="C584" s="13">
        <v>8</v>
      </c>
      <c r="D584" s="13" t="s">
        <v>29</v>
      </c>
      <c r="E584" s="13" t="s">
        <v>26</v>
      </c>
      <c r="F584" s="13" t="s">
        <v>185</v>
      </c>
      <c r="G584" s="13" t="s">
        <v>189</v>
      </c>
    </row>
    <row r="585" spans="1:26" ht="15.75" customHeight="1">
      <c r="A585" s="9">
        <v>617</v>
      </c>
      <c r="B585" s="10" t="s">
        <v>666</v>
      </c>
      <c r="C585" s="13">
        <v>7</v>
      </c>
      <c r="D585" s="13" t="s">
        <v>29</v>
      </c>
      <c r="E585" s="13" t="s">
        <v>26</v>
      </c>
      <c r="F585" s="13" t="s">
        <v>185</v>
      </c>
      <c r="G585" s="13" t="s">
        <v>189</v>
      </c>
    </row>
    <row r="586" spans="1:26" ht="15.75" customHeight="1">
      <c r="A586" s="9">
        <v>618</v>
      </c>
      <c r="B586" s="10" t="s">
        <v>667</v>
      </c>
      <c r="C586" s="13">
        <v>7</v>
      </c>
      <c r="D586" s="13" t="s">
        <v>29</v>
      </c>
      <c r="E586" s="13" t="s">
        <v>26</v>
      </c>
      <c r="F586" s="13" t="s">
        <v>185</v>
      </c>
      <c r="G586" s="13" t="s">
        <v>189</v>
      </c>
    </row>
    <row r="587" spans="1:26" ht="15.75" customHeight="1">
      <c r="A587" s="9">
        <v>619</v>
      </c>
      <c r="B587" s="10" t="s">
        <v>668</v>
      </c>
      <c r="C587" s="13">
        <v>7</v>
      </c>
      <c r="D587" s="13" t="s">
        <v>29</v>
      </c>
      <c r="E587" s="13" t="s">
        <v>26</v>
      </c>
      <c r="F587" s="13" t="s">
        <v>185</v>
      </c>
      <c r="G587" s="13" t="s">
        <v>189</v>
      </c>
    </row>
    <row r="588" spans="1:26" ht="15.75" customHeight="1">
      <c r="A588" s="9">
        <v>625</v>
      </c>
      <c r="B588" s="10" t="s">
        <v>669</v>
      </c>
      <c r="C588" s="13">
        <v>2</v>
      </c>
      <c r="D588" s="13" t="s">
        <v>38</v>
      </c>
      <c r="E588" s="13" t="s">
        <v>11</v>
      </c>
      <c r="F588" s="13" t="s">
        <v>12</v>
      </c>
      <c r="G588" s="13" t="s">
        <v>13</v>
      </c>
    </row>
    <row r="589" spans="1:26" ht="15.75" customHeight="1">
      <c r="A589" s="9">
        <v>626</v>
      </c>
      <c r="B589" s="10" t="s">
        <v>670</v>
      </c>
      <c r="C589" s="13">
        <v>3</v>
      </c>
      <c r="D589" s="13" t="s">
        <v>38</v>
      </c>
      <c r="E589" s="13" t="s">
        <v>11</v>
      </c>
      <c r="F589" s="13" t="s">
        <v>12</v>
      </c>
      <c r="G589" s="13" t="s">
        <v>13</v>
      </c>
    </row>
    <row r="590" spans="1:26" ht="15.75" customHeight="1">
      <c r="A590" s="9">
        <v>627</v>
      </c>
      <c r="B590" s="10" t="s">
        <v>671</v>
      </c>
      <c r="C590" s="13">
        <v>4</v>
      </c>
      <c r="D590" s="13" t="s">
        <v>38</v>
      </c>
      <c r="E590" s="13" t="s">
        <v>11</v>
      </c>
      <c r="F590" s="13" t="s">
        <v>12</v>
      </c>
      <c r="G590" s="13" t="s">
        <v>13</v>
      </c>
    </row>
    <row r="591" spans="1:26" ht="15.75" customHeight="1">
      <c r="A591" s="9">
        <v>628</v>
      </c>
      <c r="B591" s="10" t="s">
        <v>672</v>
      </c>
      <c r="C591" s="13">
        <v>3</v>
      </c>
      <c r="D591" s="13" t="s">
        <v>38</v>
      </c>
      <c r="E591" s="13" t="s">
        <v>11</v>
      </c>
      <c r="F591" s="13" t="s">
        <v>12</v>
      </c>
      <c r="G591" s="13" t="s">
        <v>13</v>
      </c>
    </row>
    <row r="592" spans="1:26" ht="15.75" customHeight="1">
      <c r="A592" s="9">
        <v>629</v>
      </c>
      <c r="B592" s="10" t="s">
        <v>673</v>
      </c>
      <c r="C592" s="13">
        <v>2</v>
      </c>
      <c r="D592" s="13" t="s">
        <v>38</v>
      </c>
      <c r="E592" s="13" t="s">
        <v>11</v>
      </c>
      <c r="F592" s="13" t="s">
        <v>12</v>
      </c>
      <c r="G592" s="13" t="s">
        <v>13</v>
      </c>
    </row>
    <row r="593" spans="1:7" ht="15.75" customHeight="1">
      <c r="A593" s="9">
        <v>630</v>
      </c>
      <c r="B593" s="10" t="s">
        <v>674</v>
      </c>
      <c r="C593" s="13">
        <v>3</v>
      </c>
      <c r="D593" s="13" t="s">
        <v>38</v>
      </c>
      <c r="E593" s="13" t="s">
        <v>11</v>
      </c>
      <c r="F593" s="13" t="s">
        <v>12</v>
      </c>
      <c r="G593" s="13" t="s">
        <v>13</v>
      </c>
    </row>
    <row r="594" spans="1:7" ht="15.75" customHeight="1">
      <c r="A594" s="9">
        <v>631</v>
      </c>
      <c r="B594" s="10" t="s">
        <v>675</v>
      </c>
      <c r="C594" s="13">
        <v>2</v>
      </c>
      <c r="D594" s="13" t="s">
        <v>38</v>
      </c>
      <c r="E594" s="13" t="s">
        <v>11</v>
      </c>
      <c r="F594" s="13" t="s">
        <v>12</v>
      </c>
      <c r="G594" s="13" t="s">
        <v>13</v>
      </c>
    </row>
    <row r="595" spans="1:7" ht="15.75" customHeight="1">
      <c r="A595" s="9">
        <v>632</v>
      </c>
      <c r="B595" s="10" t="s">
        <v>676</v>
      </c>
      <c r="C595" s="13">
        <v>2</v>
      </c>
      <c r="D595" s="13" t="s">
        <v>38</v>
      </c>
      <c r="E595" s="13" t="s">
        <v>11</v>
      </c>
      <c r="F595" s="13" t="s">
        <v>12</v>
      </c>
      <c r="G595" s="13" t="s">
        <v>13</v>
      </c>
    </row>
    <row r="596" spans="1:7" ht="15.75" customHeight="1">
      <c r="A596" s="9">
        <v>633</v>
      </c>
      <c r="B596" s="10" t="s">
        <v>677</v>
      </c>
      <c r="C596" s="13">
        <v>2</v>
      </c>
      <c r="D596" s="13" t="s">
        <v>38</v>
      </c>
      <c r="E596" s="13" t="s">
        <v>11</v>
      </c>
      <c r="F596" s="13" t="s">
        <v>12</v>
      </c>
      <c r="G596" s="13" t="s">
        <v>13</v>
      </c>
    </row>
    <row r="597" spans="1:7" ht="15.75" customHeight="1">
      <c r="A597" s="9">
        <v>634</v>
      </c>
      <c r="B597" s="10" t="s">
        <v>678</v>
      </c>
      <c r="C597" s="13">
        <v>3</v>
      </c>
      <c r="D597" s="13" t="s">
        <v>38</v>
      </c>
      <c r="E597" s="13" t="s">
        <v>11</v>
      </c>
      <c r="F597" s="13" t="s">
        <v>12</v>
      </c>
      <c r="G597" s="13" t="s">
        <v>13</v>
      </c>
    </row>
    <row r="598" spans="1:7" ht="15.75" customHeight="1">
      <c r="A598" s="9">
        <v>635</v>
      </c>
      <c r="B598" s="10" t="s">
        <v>679</v>
      </c>
      <c r="C598" s="13">
        <v>1</v>
      </c>
      <c r="D598" s="13" t="s">
        <v>38</v>
      </c>
      <c r="E598" s="13" t="s">
        <v>11</v>
      </c>
      <c r="F598" s="13" t="s">
        <v>12</v>
      </c>
      <c r="G598" s="13" t="s">
        <v>13</v>
      </c>
    </row>
    <row r="599" spans="1:7" ht="15.75" customHeight="1">
      <c r="A599" s="9">
        <v>636</v>
      </c>
      <c r="B599" s="10" t="s">
        <v>680</v>
      </c>
      <c r="C599" s="13">
        <v>3</v>
      </c>
      <c r="D599" s="13" t="s">
        <v>38</v>
      </c>
      <c r="E599" s="13" t="s">
        <v>26</v>
      </c>
      <c r="F599" s="13" t="s">
        <v>12</v>
      </c>
      <c r="G599" s="13" t="s">
        <v>27</v>
      </c>
    </row>
    <row r="600" spans="1:7" ht="15.75" customHeight="1">
      <c r="A600" s="9">
        <v>637</v>
      </c>
      <c r="B600" s="10" t="s">
        <v>681</v>
      </c>
      <c r="C600" s="13">
        <v>2</v>
      </c>
      <c r="D600" s="13" t="s">
        <v>38</v>
      </c>
      <c r="E600" s="13" t="s">
        <v>26</v>
      </c>
      <c r="F600" s="13" t="s">
        <v>12</v>
      </c>
      <c r="G600" s="13" t="s">
        <v>27</v>
      </c>
    </row>
    <row r="601" spans="1:7" ht="15.75" customHeight="1">
      <c r="A601" s="9">
        <v>638</v>
      </c>
      <c r="B601" s="10" t="s">
        <v>682</v>
      </c>
      <c r="C601" s="13" t="s">
        <v>139</v>
      </c>
      <c r="D601" s="13" t="s">
        <v>38</v>
      </c>
      <c r="E601" s="13" t="s">
        <v>26</v>
      </c>
      <c r="F601" s="13" t="s">
        <v>12</v>
      </c>
      <c r="G601" s="13" t="s">
        <v>27</v>
      </c>
    </row>
    <row r="602" spans="1:7" ht="15.75" customHeight="1">
      <c r="A602" s="9">
        <v>639</v>
      </c>
      <c r="B602" s="10" t="s">
        <v>683</v>
      </c>
      <c r="C602" s="13">
        <v>3</v>
      </c>
      <c r="D602" s="13" t="s">
        <v>38</v>
      </c>
      <c r="E602" s="13" t="s">
        <v>26</v>
      </c>
      <c r="F602" s="13" t="s">
        <v>12</v>
      </c>
      <c r="G602" s="13" t="s">
        <v>27</v>
      </c>
    </row>
    <row r="603" spans="1:7" ht="15.75" customHeight="1">
      <c r="A603" s="9">
        <v>640</v>
      </c>
      <c r="B603" s="10" t="s">
        <v>684</v>
      </c>
      <c r="C603" s="13">
        <v>4</v>
      </c>
      <c r="D603" s="13" t="s">
        <v>38</v>
      </c>
      <c r="E603" s="13" t="s">
        <v>26</v>
      </c>
      <c r="F603" s="13" t="s">
        <v>12</v>
      </c>
      <c r="G603" s="13" t="s">
        <v>27</v>
      </c>
    </row>
    <row r="604" spans="1:7" ht="15.75" customHeight="1">
      <c r="A604" s="9">
        <v>641</v>
      </c>
      <c r="B604" s="10" t="s">
        <v>685</v>
      </c>
      <c r="C604" s="13">
        <v>4</v>
      </c>
      <c r="D604" s="13" t="s">
        <v>38</v>
      </c>
      <c r="E604" s="13" t="s">
        <v>26</v>
      </c>
      <c r="F604" s="13" t="s">
        <v>12</v>
      </c>
      <c r="G604" s="13" t="s">
        <v>27</v>
      </c>
    </row>
    <row r="605" spans="1:7" ht="15.75" customHeight="1">
      <c r="A605" s="9">
        <v>642</v>
      </c>
      <c r="B605" s="10" t="s">
        <v>686</v>
      </c>
      <c r="C605" s="13">
        <v>3</v>
      </c>
      <c r="D605" s="13" t="s">
        <v>38</v>
      </c>
      <c r="E605" s="13" t="s">
        <v>26</v>
      </c>
      <c r="F605" s="13" t="s">
        <v>12</v>
      </c>
      <c r="G605" s="13" t="s">
        <v>27</v>
      </c>
    </row>
    <row r="606" spans="1:7" ht="15.75" customHeight="1">
      <c r="A606" s="9">
        <v>643</v>
      </c>
      <c r="B606" s="10" t="s">
        <v>687</v>
      </c>
      <c r="C606" s="13">
        <v>4</v>
      </c>
      <c r="D606" s="13" t="s">
        <v>38</v>
      </c>
      <c r="E606" s="13" t="s">
        <v>26</v>
      </c>
      <c r="F606" s="13" t="s">
        <v>12</v>
      </c>
      <c r="G606" s="13" t="s">
        <v>27</v>
      </c>
    </row>
    <row r="607" spans="1:7" ht="15.75" customHeight="1">
      <c r="A607" s="9">
        <v>644</v>
      </c>
      <c r="B607" s="10" t="s">
        <v>688</v>
      </c>
      <c r="C607" s="13">
        <v>4</v>
      </c>
      <c r="D607" s="13" t="s">
        <v>38</v>
      </c>
      <c r="E607" s="13" t="s">
        <v>26</v>
      </c>
      <c r="F607" s="13" t="s">
        <v>12</v>
      </c>
      <c r="G607" s="13" t="s">
        <v>27</v>
      </c>
    </row>
    <row r="608" spans="1:7" ht="15.75" customHeight="1">
      <c r="A608" s="9">
        <v>645</v>
      </c>
      <c r="B608" s="10" t="s">
        <v>689</v>
      </c>
      <c r="C608" s="13">
        <v>3</v>
      </c>
      <c r="D608" s="13" t="s">
        <v>38</v>
      </c>
      <c r="E608" s="13" t="s">
        <v>26</v>
      </c>
      <c r="F608" s="13" t="s">
        <v>12</v>
      </c>
      <c r="G608" s="13" t="s">
        <v>27</v>
      </c>
    </row>
    <row r="609" spans="1:7" ht="15.75" customHeight="1">
      <c r="A609" s="9">
        <v>646</v>
      </c>
      <c r="B609" s="10" t="s">
        <v>690</v>
      </c>
      <c r="C609" s="13">
        <v>4</v>
      </c>
      <c r="D609" s="13" t="s">
        <v>38</v>
      </c>
      <c r="E609" s="13" t="s">
        <v>26</v>
      </c>
      <c r="F609" s="13" t="s">
        <v>12</v>
      </c>
      <c r="G609" s="13" t="s">
        <v>27</v>
      </c>
    </row>
    <row r="610" spans="1:7" ht="15.75" customHeight="1">
      <c r="A610" s="9">
        <v>647</v>
      </c>
      <c r="B610" s="10" t="s">
        <v>691</v>
      </c>
      <c r="C610" s="13">
        <v>2</v>
      </c>
      <c r="D610" s="13" t="s">
        <v>38</v>
      </c>
      <c r="E610" s="13" t="s">
        <v>26</v>
      </c>
      <c r="F610" s="13" t="s">
        <v>12</v>
      </c>
      <c r="G610" s="13" t="s">
        <v>27</v>
      </c>
    </row>
    <row r="611" spans="1:7" ht="15.75" customHeight="1">
      <c r="A611" s="9">
        <v>648</v>
      </c>
      <c r="B611" s="10" t="s">
        <v>692</v>
      </c>
      <c r="C611" s="13">
        <v>4</v>
      </c>
      <c r="D611" s="13" t="s">
        <v>38</v>
      </c>
      <c r="E611" s="13" t="s">
        <v>26</v>
      </c>
      <c r="F611" s="13" t="s">
        <v>12</v>
      </c>
      <c r="G611" s="13" t="s">
        <v>27</v>
      </c>
    </row>
    <row r="612" spans="1:7" ht="15.75" customHeight="1">
      <c r="A612" s="9">
        <v>649</v>
      </c>
      <c r="B612" s="10" t="s">
        <v>693</v>
      </c>
      <c r="C612" s="13">
        <v>3</v>
      </c>
      <c r="D612" s="13" t="s">
        <v>38</v>
      </c>
      <c r="E612" s="13" t="s">
        <v>26</v>
      </c>
      <c r="F612" s="13" t="s">
        <v>12</v>
      </c>
      <c r="G612" s="13" t="s">
        <v>27</v>
      </c>
    </row>
    <row r="613" spans="1:7" ht="15.75" customHeight="1">
      <c r="A613" s="9">
        <v>650</v>
      </c>
      <c r="B613" s="10" t="s">
        <v>694</v>
      </c>
      <c r="C613" s="13">
        <v>3</v>
      </c>
      <c r="D613" s="13" t="s">
        <v>38</v>
      </c>
      <c r="E613" s="13" t="s">
        <v>26</v>
      </c>
      <c r="F613" s="13" t="s">
        <v>12</v>
      </c>
      <c r="G613" s="13" t="s">
        <v>27</v>
      </c>
    </row>
    <row r="614" spans="1:7" ht="15.75" customHeight="1">
      <c r="A614" s="9">
        <v>651</v>
      </c>
      <c r="B614" s="10" t="s">
        <v>695</v>
      </c>
      <c r="C614" s="13">
        <v>4</v>
      </c>
      <c r="D614" s="13" t="s">
        <v>38</v>
      </c>
      <c r="E614" s="13" t="s">
        <v>26</v>
      </c>
      <c r="F614" s="13" t="s">
        <v>12</v>
      </c>
      <c r="G614" s="13" t="s">
        <v>27</v>
      </c>
    </row>
    <row r="615" spans="1:7" ht="15.75" customHeight="1">
      <c r="A615" s="9">
        <v>652</v>
      </c>
      <c r="B615" s="10" t="s">
        <v>696</v>
      </c>
      <c r="C615" s="13">
        <v>4</v>
      </c>
      <c r="D615" s="13" t="s">
        <v>38</v>
      </c>
      <c r="E615" s="13" t="s">
        <v>11</v>
      </c>
      <c r="F615" s="13" t="s">
        <v>12</v>
      </c>
      <c r="G615" s="13" t="s">
        <v>13</v>
      </c>
    </row>
    <row r="616" spans="1:7" ht="15.75" customHeight="1">
      <c r="A616" s="9">
        <v>653</v>
      </c>
      <c r="B616" s="10" t="s">
        <v>697</v>
      </c>
      <c r="C616" s="13">
        <v>5</v>
      </c>
      <c r="D616" s="13" t="s">
        <v>38</v>
      </c>
      <c r="E616" s="13" t="s">
        <v>11</v>
      </c>
      <c r="F616" s="13" t="s">
        <v>149</v>
      </c>
      <c r="G616" s="13" t="s">
        <v>150</v>
      </c>
    </row>
    <row r="617" spans="1:7" ht="15.75" customHeight="1">
      <c r="A617" s="9">
        <v>654</v>
      </c>
      <c r="B617" s="10" t="s">
        <v>698</v>
      </c>
      <c r="C617" s="13">
        <v>6</v>
      </c>
      <c r="D617" s="13" t="s">
        <v>38</v>
      </c>
      <c r="E617" s="13" t="s">
        <v>11</v>
      </c>
      <c r="F617" s="13" t="s">
        <v>149</v>
      </c>
      <c r="G617" s="13" t="s">
        <v>150</v>
      </c>
    </row>
    <row r="618" spans="1:7" ht="15.75" customHeight="1">
      <c r="A618" s="9">
        <v>655</v>
      </c>
      <c r="B618" s="10" t="s">
        <v>699</v>
      </c>
      <c r="C618" s="13">
        <v>6</v>
      </c>
      <c r="D618" s="13" t="s">
        <v>38</v>
      </c>
      <c r="E618" s="13" t="s">
        <v>11</v>
      </c>
      <c r="F618" s="13" t="s">
        <v>149</v>
      </c>
      <c r="G618" s="13" t="s">
        <v>150</v>
      </c>
    </row>
    <row r="619" spans="1:7" ht="15.75" customHeight="1">
      <c r="A619" s="9">
        <v>656</v>
      </c>
      <c r="B619" s="10" t="s">
        <v>700</v>
      </c>
      <c r="C619" s="13">
        <v>6</v>
      </c>
      <c r="D619" s="13" t="s">
        <v>38</v>
      </c>
      <c r="E619" s="13" t="s">
        <v>11</v>
      </c>
      <c r="F619" s="13" t="s">
        <v>149</v>
      </c>
      <c r="G619" s="13" t="s">
        <v>150</v>
      </c>
    </row>
    <row r="620" spans="1:7" ht="15.75" customHeight="1">
      <c r="A620" s="9">
        <v>657</v>
      </c>
      <c r="B620" s="10" t="s">
        <v>701</v>
      </c>
      <c r="C620" s="13">
        <v>6</v>
      </c>
      <c r="D620" s="13" t="s">
        <v>38</v>
      </c>
      <c r="E620" s="13" t="s">
        <v>11</v>
      </c>
      <c r="F620" s="13" t="s">
        <v>149</v>
      </c>
      <c r="G620" s="13" t="s">
        <v>150</v>
      </c>
    </row>
    <row r="621" spans="1:7" ht="15.75" customHeight="1">
      <c r="A621" s="9">
        <v>658</v>
      </c>
      <c r="B621" s="10" t="s">
        <v>702</v>
      </c>
      <c r="C621" s="13">
        <v>6</v>
      </c>
      <c r="D621" s="13" t="s">
        <v>38</v>
      </c>
      <c r="E621" s="13" t="s">
        <v>11</v>
      </c>
      <c r="F621" s="13" t="s">
        <v>149</v>
      </c>
      <c r="G621" s="13" t="s">
        <v>150</v>
      </c>
    </row>
    <row r="622" spans="1:7" ht="15.75" customHeight="1">
      <c r="A622" s="9">
        <v>659</v>
      </c>
      <c r="B622" s="10" t="s">
        <v>703</v>
      </c>
      <c r="C622" s="13">
        <v>6</v>
      </c>
      <c r="D622" s="13" t="s">
        <v>38</v>
      </c>
      <c r="E622" s="13" t="s">
        <v>11</v>
      </c>
      <c r="F622" s="13" t="s">
        <v>149</v>
      </c>
      <c r="G622" s="13" t="s">
        <v>150</v>
      </c>
    </row>
    <row r="623" spans="1:7" ht="15.75" customHeight="1">
      <c r="A623" s="9">
        <v>660</v>
      </c>
      <c r="B623" s="10" t="s">
        <v>704</v>
      </c>
      <c r="C623" s="13">
        <v>5</v>
      </c>
      <c r="D623" s="13" t="s">
        <v>38</v>
      </c>
      <c r="E623" s="13" t="s">
        <v>26</v>
      </c>
      <c r="F623" s="13" t="s">
        <v>149</v>
      </c>
      <c r="G623" s="13" t="s">
        <v>152</v>
      </c>
    </row>
    <row r="624" spans="1:7" ht="15.75" customHeight="1">
      <c r="A624" s="9">
        <v>661</v>
      </c>
      <c r="B624" s="10" t="s">
        <v>705</v>
      </c>
      <c r="C624" s="13">
        <v>5</v>
      </c>
      <c r="D624" s="13" t="s">
        <v>38</v>
      </c>
      <c r="E624" s="13" t="s">
        <v>26</v>
      </c>
      <c r="F624" s="13" t="s">
        <v>149</v>
      </c>
      <c r="G624" s="13" t="s">
        <v>152</v>
      </c>
    </row>
    <row r="625" spans="1:7" ht="15.75" customHeight="1">
      <c r="A625" s="9">
        <v>662</v>
      </c>
      <c r="B625" s="10" t="s">
        <v>706</v>
      </c>
      <c r="C625" s="13">
        <v>6</v>
      </c>
      <c r="D625" s="13" t="s">
        <v>38</v>
      </c>
      <c r="E625" s="13" t="s">
        <v>26</v>
      </c>
      <c r="F625" s="13" t="s">
        <v>149</v>
      </c>
      <c r="G625" s="13" t="s">
        <v>152</v>
      </c>
    </row>
    <row r="626" spans="1:7" ht="15.75" customHeight="1">
      <c r="A626" s="9">
        <v>663</v>
      </c>
      <c r="B626" s="10" t="s">
        <v>707</v>
      </c>
      <c r="C626" s="13">
        <v>5</v>
      </c>
      <c r="D626" s="13" t="s">
        <v>38</v>
      </c>
      <c r="E626" s="13" t="s">
        <v>26</v>
      </c>
      <c r="F626" s="13" t="s">
        <v>149</v>
      </c>
      <c r="G626" s="13" t="s">
        <v>152</v>
      </c>
    </row>
    <row r="627" spans="1:7" ht="15.75" customHeight="1">
      <c r="A627" s="9">
        <v>664</v>
      </c>
      <c r="B627" s="10" t="s">
        <v>708</v>
      </c>
      <c r="C627" s="13">
        <v>5</v>
      </c>
      <c r="D627" s="13" t="s">
        <v>38</v>
      </c>
      <c r="E627" s="13" t="s">
        <v>26</v>
      </c>
      <c r="F627" s="13" t="s">
        <v>149</v>
      </c>
      <c r="G627" s="13" t="s">
        <v>152</v>
      </c>
    </row>
    <row r="628" spans="1:7" ht="15.75" customHeight="1">
      <c r="A628" s="9">
        <v>665</v>
      </c>
      <c r="B628" s="10" t="s">
        <v>709</v>
      </c>
      <c r="C628" s="13">
        <v>6</v>
      </c>
      <c r="D628" s="13" t="s">
        <v>38</v>
      </c>
      <c r="E628" s="13" t="s">
        <v>26</v>
      </c>
      <c r="F628" s="13" t="s">
        <v>149</v>
      </c>
      <c r="G628" s="13" t="s">
        <v>152</v>
      </c>
    </row>
    <row r="629" spans="1:7" ht="15.75" customHeight="1">
      <c r="A629" s="9">
        <v>667</v>
      </c>
      <c r="B629" s="10" t="s">
        <v>710</v>
      </c>
      <c r="C629" s="13">
        <v>8</v>
      </c>
      <c r="D629" s="13" t="s">
        <v>38</v>
      </c>
      <c r="E629" s="13" t="s">
        <v>11</v>
      </c>
      <c r="F629" s="13" t="s">
        <v>185</v>
      </c>
      <c r="G629" s="13" t="s">
        <v>186</v>
      </c>
    </row>
    <row r="630" spans="1:7" ht="15.75" customHeight="1">
      <c r="A630" s="9">
        <v>668</v>
      </c>
      <c r="B630" s="10" t="s">
        <v>711</v>
      </c>
      <c r="C630" s="13">
        <v>8</v>
      </c>
      <c r="D630" s="13" t="s">
        <v>38</v>
      </c>
      <c r="E630" s="13" t="s">
        <v>11</v>
      </c>
      <c r="F630" s="13" t="s">
        <v>185</v>
      </c>
      <c r="G630" s="13" t="s">
        <v>186</v>
      </c>
    </row>
    <row r="631" spans="1:7" ht="15.75" customHeight="1">
      <c r="A631" s="9">
        <v>669</v>
      </c>
      <c r="B631" s="10" t="s">
        <v>712</v>
      </c>
      <c r="C631" s="13">
        <v>7</v>
      </c>
      <c r="D631" s="13" t="s">
        <v>38</v>
      </c>
      <c r="E631" s="13" t="s">
        <v>11</v>
      </c>
      <c r="F631" s="13" t="s">
        <v>185</v>
      </c>
      <c r="G631" s="13" t="s">
        <v>186</v>
      </c>
    </row>
    <row r="632" spans="1:7" ht="15.75" customHeight="1">
      <c r="A632" s="9">
        <v>670</v>
      </c>
      <c r="B632" s="10" t="s">
        <v>713</v>
      </c>
      <c r="C632" s="13">
        <v>6</v>
      </c>
      <c r="D632" s="13" t="s">
        <v>38</v>
      </c>
      <c r="E632" s="13" t="s">
        <v>11</v>
      </c>
      <c r="F632" s="13" t="s">
        <v>149</v>
      </c>
      <c r="G632" s="13" t="s">
        <v>150</v>
      </c>
    </row>
    <row r="633" spans="1:7" ht="15.75" customHeight="1">
      <c r="A633" s="9">
        <v>671</v>
      </c>
      <c r="B633" s="10" t="s">
        <v>714</v>
      </c>
      <c r="C633" s="13">
        <v>7</v>
      </c>
      <c r="D633" s="13" t="s">
        <v>38</v>
      </c>
      <c r="E633" s="13" t="s">
        <v>11</v>
      </c>
      <c r="F633" s="13" t="s">
        <v>185</v>
      </c>
      <c r="G633" s="13" t="s">
        <v>186</v>
      </c>
    </row>
    <row r="634" spans="1:7" ht="15.75" customHeight="1">
      <c r="A634" s="9">
        <v>672</v>
      </c>
      <c r="B634" s="10" t="s">
        <v>715</v>
      </c>
      <c r="C634" s="13">
        <v>8</v>
      </c>
      <c r="D634" s="13" t="s">
        <v>38</v>
      </c>
      <c r="E634" s="13" t="s">
        <v>11</v>
      </c>
      <c r="F634" s="13" t="s">
        <v>185</v>
      </c>
      <c r="G634" s="13" t="s">
        <v>186</v>
      </c>
    </row>
    <row r="635" spans="1:7" ht="15.75" customHeight="1">
      <c r="A635" s="9">
        <v>673</v>
      </c>
      <c r="B635" s="10" t="s">
        <v>716</v>
      </c>
      <c r="C635" s="13">
        <v>7</v>
      </c>
      <c r="D635" s="13" t="s">
        <v>38</v>
      </c>
      <c r="E635" s="13" t="s">
        <v>26</v>
      </c>
      <c r="F635" s="13" t="s">
        <v>185</v>
      </c>
      <c r="G635" s="13" t="s">
        <v>189</v>
      </c>
    </row>
    <row r="636" spans="1:7" ht="15.75" customHeight="1">
      <c r="A636" s="9">
        <v>674</v>
      </c>
      <c r="B636" s="10" t="s">
        <v>717</v>
      </c>
      <c r="C636" s="13">
        <v>7</v>
      </c>
      <c r="D636" s="13" t="s">
        <v>38</v>
      </c>
      <c r="E636" s="13" t="s">
        <v>26</v>
      </c>
      <c r="F636" s="13" t="s">
        <v>185</v>
      </c>
      <c r="G636" s="13" t="s">
        <v>189</v>
      </c>
    </row>
    <row r="637" spans="1:7" ht="15.75" customHeight="1">
      <c r="A637" s="9">
        <v>675</v>
      </c>
      <c r="B637" s="10" t="s">
        <v>718</v>
      </c>
      <c r="C637" s="13">
        <v>7</v>
      </c>
      <c r="D637" s="13" t="s">
        <v>38</v>
      </c>
      <c r="E637" s="13" t="s">
        <v>26</v>
      </c>
      <c r="F637" s="13" t="s">
        <v>185</v>
      </c>
      <c r="G637" s="13" t="s">
        <v>189</v>
      </c>
    </row>
    <row r="638" spans="1:7" ht="15.75" customHeight="1">
      <c r="A638" s="9">
        <v>676</v>
      </c>
      <c r="B638" s="10" t="s">
        <v>719</v>
      </c>
      <c r="C638" s="13">
        <v>7</v>
      </c>
      <c r="D638" s="13" t="s">
        <v>38</v>
      </c>
      <c r="E638" s="13" t="s">
        <v>26</v>
      </c>
      <c r="F638" s="13" t="s">
        <v>185</v>
      </c>
      <c r="G638" s="13" t="s">
        <v>189</v>
      </c>
    </row>
    <row r="639" spans="1:7" ht="15.75" customHeight="1">
      <c r="A639" s="9">
        <v>677</v>
      </c>
      <c r="B639" s="10" t="s">
        <v>720</v>
      </c>
      <c r="C639" s="13">
        <v>7</v>
      </c>
      <c r="D639" s="13" t="s">
        <v>38</v>
      </c>
      <c r="E639" s="13" t="s">
        <v>26</v>
      </c>
      <c r="F639" s="13" t="s">
        <v>185</v>
      </c>
      <c r="G639" s="13" t="s">
        <v>189</v>
      </c>
    </row>
    <row r="640" spans="1:7" ht="15.75" customHeight="1">
      <c r="A640" s="9">
        <v>678</v>
      </c>
      <c r="B640" s="10" t="s">
        <v>721</v>
      </c>
      <c r="C640" s="13">
        <v>7</v>
      </c>
      <c r="D640" s="13" t="s">
        <v>38</v>
      </c>
      <c r="E640" s="13" t="s">
        <v>26</v>
      </c>
      <c r="F640" s="13" t="s">
        <v>185</v>
      </c>
      <c r="G640" s="13" t="s">
        <v>189</v>
      </c>
    </row>
    <row r="641" spans="1:7" ht="15.75" customHeight="1">
      <c r="A641" s="9">
        <v>679</v>
      </c>
      <c r="B641" s="10" t="s">
        <v>722</v>
      </c>
      <c r="C641" s="13">
        <v>8</v>
      </c>
      <c r="D641" s="13" t="s">
        <v>38</v>
      </c>
      <c r="E641" s="13" t="s">
        <v>26</v>
      </c>
      <c r="F641" s="13" t="s">
        <v>185</v>
      </c>
      <c r="G641" s="13" t="s">
        <v>189</v>
      </c>
    </row>
    <row r="642" spans="1:7" ht="15.75" customHeight="1">
      <c r="A642" s="9">
        <v>680</v>
      </c>
      <c r="B642" s="10" t="s">
        <v>723</v>
      </c>
      <c r="C642" s="13">
        <v>7</v>
      </c>
      <c r="D642" s="13" t="s">
        <v>38</v>
      </c>
      <c r="E642" s="13" t="s">
        <v>26</v>
      </c>
      <c r="F642" s="13" t="s">
        <v>185</v>
      </c>
      <c r="G642" s="13" t="s">
        <v>189</v>
      </c>
    </row>
    <row r="643" spans="1:7" ht="15.75" customHeight="1">
      <c r="A643" s="9">
        <v>681</v>
      </c>
      <c r="B643" s="10" t="s">
        <v>724</v>
      </c>
      <c r="C643" s="13">
        <v>5</v>
      </c>
      <c r="D643" s="13" t="s">
        <v>38</v>
      </c>
      <c r="E643" s="13" t="s">
        <v>26</v>
      </c>
      <c r="F643" s="13" t="s">
        <v>149</v>
      </c>
      <c r="G643" s="13" t="s">
        <v>152</v>
      </c>
    </row>
    <row r="644" spans="1:7" ht="15.75" customHeight="1">
      <c r="A644" s="42">
        <v>682</v>
      </c>
      <c r="B644" s="10" t="s">
        <v>725</v>
      </c>
      <c r="C644" s="42">
        <v>8</v>
      </c>
      <c r="D644" s="42" t="s">
        <v>38</v>
      </c>
      <c r="E644" s="42" t="s">
        <v>26</v>
      </c>
      <c r="F644" s="42" t="s">
        <v>185</v>
      </c>
      <c r="G644" s="13" t="s">
        <v>189</v>
      </c>
    </row>
    <row r="645" spans="1:7" ht="15.75" customHeight="1">
      <c r="A645" s="9">
        <v>683</v>
      </c>
      <c r="B645" s="10" t="s">
        <v>726</v>
      </c>
      <c r="C645" s="13">
        <v>2</v>
      </c>
      <c r="D645" s="13" t="s">
        <v>38</v>
      </c>
      <c r="E645" s="13" t="s">
        <v>11</v>
      </c>
      <c r="F645" s="13" t="s">
        <v>12</v>
      </c>
      <c r="G645" s="13" t="s">
        <v>13</v>
      </c>
    </row>
    <row r="646" spans="1:7" ht="15.75" customHeight="1">
      <c r="A646" s="9">
        <v>684</v>
      </c>
      <c r="B646" s="10" t="s">
        <v>727</v>
      </c>
      <c r="C646" s="13">
        <v>6</v>
      </c>
      <c r="D646" s="13" t="s">
        <v>38</v>
      </c>
      <c r="E646" s="13" t="s">
        <v>26</v>
      </c>
      <c r="F646" s="13" t="s">
        <v>149</v>
      </c>
      <c r="G646" s="13" t="s">
        <v>152</v>
      </c>
    </row>
    <row r="647" spans="1:7" ht="15.75" customHeight="1">
      <c r="A647" s="9">
        <v>690</v>
      </c>
      <c r="B647" s="10" t="s">
        <v>728</v>
      </c>
      <c r="C647" s="13" t="s">
        <v>139</v>
      </c>
      <c r="D647" s="13" t="s">
        <v>62</v>
      </c>
      <c r="E647" s="13" t="s">
        <v>11</v>
      </c>
      <c r="F647" s="13" t="s">
        <v>12</v>
      </c>
      <c r="G647" s="13" t="s">
        <v>13</v>
      </c>
    </row>
    <row r="648" spans="1:7" ht="15.75" customHeight="1">
      <c r="A648" s="9">
        <v>691</v>
      </c>
      <c r="B648" s="10" t="s">
        <v>729</v>
      </c>
      <c r="C648" s="13" t="s">
        <v>139</v>
      </c>
      <c r="D648" s="13" t="s">
        <v>62</v>
      </c>
      <c r="E648" s="13" t="s">
        <v>11</v>
      </c>
      <c r="F648" s="13" t="s">
        <v>12</v>
      </c>
      <c r="G648" s="13" t="s">
        <v>13</v>
      </c>
    </row>
    <row r="649" spans="1:7" ht="15.75" customHeight="1">
      <c r="A649" s="9">
        <v>692</v>
      </c>
      <c r="B649" s="10" t="s">
        <v>730</v>
      </c>
      <c r="C649" s="13" t="s">
        <v>139</v>
      </c>
      <c r="D649" s="13" t="s">
        <v>62</v>
      </c>
      <c r="E649" s="13" t="s">
        <v>26</v>
      </c>
      <c r="F649" s="13" t="s">
        <v>12</v>
      </c>
      <c r="G649" s="13" t="s">
        <v>27</v>
      </c>
    </row>
    <row r="650" spans="1:7" ht="15.75" customHeight="1">
      <c r="A650" s="9">
        <v>693</v>
      </c>
      <c r="B650" s="10" t="s">
        <v>731</v>
      </c>
      <c r="C650" s="13" t="s">
        <v>139</v>
      </c>
      <c r="D650" s="13" t="s">
        <v>62</v>
      </c>
      <c r="E650" s="13" t="s">
        <v>26</v>
      </c>
      <c r="F650" s="13" t="s">
        <v>12</v>
      </c>
      <c r="G650" s="13" t="s">
        <v>27</v>
      </c>
    </row>
    <row r="651" spans="1:7" ht="15.75" customHeight="1">
      <c r="A651" s="9">
        <v>694</v>
      </c>
      <c r="B651" s="10" t="s">
        <v>732</v>
      </c>
      <c r="C651" s="13" t="s">
        <v>139</v>
      </c>
      <c r="D651" s="13" t="s">
        <v>62</v>
      </c>
      <c r="E651" s="13" t="s">
        <v>26</v>
      </c>
      <c r="F651" s="13" t="s">
        <v>12</v>
      </c>
      <c r="G651" s="13" t="s">
        <v>27</v>
      </c>
    </row>
    <row r="652" spans="1:7" ht="15.75" customHeight="1">
      <c r="A652" s="9">
        <v>695</v>
      </c>
      <c r="B652" s="10" t="s">
        <v>733</v>
      </c>
      <c r="C652" s="13" t="s">
        <v>139</v>
      </c>
      <c r="D652" s="13" t="s">
        <v>62</v>
      </c>
      <c r="E652" s="13" t="s">
        <v>26</v>
      </c>
      <c r="F652" s="13" t="s">
        <v>12</v>
      </c>
      <c r="G652" s="13" t="s">
        <v>27</v>
      </c>
    </row>
    <row r="653" spans="1:7" ht="15.75" customHeight="1">
      <c r="A653" s="9">
        <v>696</v>
      </c>
      <c r="B653" s="10" t="s">
        <v>734</v>
      </c>
      <c r="C653" s="13">
        <v>1</v>
      </c>
      <c r="D653" s="13" t="s">
        <v>62</v>
      </c>
      <c r="E653" s="13" t="s">
        <v>11</v>
      </c>
      <c r="F653" s="13" t="s">
        <v>12</v>
      </c>
      <c r="G653" s="13" t="s">
        <v>13</v>
      </c>
    </row>
    <row r="654" spans="1:7" ht="15.75" customHeight="1">
      <c r="A654" s="9">
        <v>697</v>
      </c>
      <c r="B654" s="10" t="s">
        <v>735</v>
      </c>
      <c r="C654" s="13">
        <v>1</v>
      </c>
      <c r="D654" s="13" t="s">
        <v>62</v>
      </c>
      <c r="E654" s="13" t="s">
        <v>26</v>
      </c>
      <c r="F654" s="13" t="s">
        <v>12</v>
      </c>
      <c r="G654" s="13" t="s">
        <v>27</v>
      </c>
    </row>
    <row r="655" spans="1:7" ht="15.75" customHeight="1">
      <c r="A655" s="9">
        <v>698</v>
      </c>
      <c r="B655" s="10" t="s">
        <v>736</v>
      </c>
      <c r="C655" s="13">
        <v>1</v>
      </c>
      <c r="D655" s="13" t="s">
        <v>62</v>
      </c>
      <c r="E655" s="13" t="s">
        <v>11</v>
      </c>
      <c r="F655" s="13" t="s">
        <v>12</v>
      </c>
      <c r="G655" s="13" t="s">
        <v>13</v>
      </c>
    </row>
    <row r="656" spans="1:7" ht="15.75" customHeight="1">
      <c r="A656" s="9">
        <v>699</v>
      </c>
      <c r="B656" s="10" t="s">
        <v>737</v>
      </c>
      <c r="C656" s="13">
        <v>1</v>
      </c>
      <c r="D656" s="13" t="s">
        <v>62</v>
      </c>
      <c r="E656" s="13" t="s">
        <v>26</v>
      </c>
      <c r="F656" s="13" t="s">
        <v>12</v>
      </c>
      <c r="G656" s="13" t="s">
        <v>27</v>
      </c>
    </row>
    <row r="657" spans="1:7" ht="15.75" customHeight="1">
      <c r="A657" s="9">
        <v>700</v>
      </c>
      <c r="B657" s="10" t="s">
        <v>738</v>
      </c>
      <c r="C657" s="13">
        <v>2</v>
      </c>
      <c r="D657" s="13" t="s">
        <v>62</v>
      </c>
      <c r="E657" s="13" t="s">
        <v>11</v>
      </c>
      <c r="F657" s="13" t="s">
        <v>12</v>
      </c>
      <c r="G657" s="13" t="s">
        <v>13</v>
      </c>
    </row>
    <row r="658" spans="1:7" ht="15.75" customHeight="1">
      <c r="A658" s="9">
        <v>701</v>
      </c>
      <c r="B658" s="10" t="s">
        <v>739</v>
      </c>
      <c r="C658" s="13">
        <v>2</v>
      </c>
      <c r="D658" s="13" t="s">
        <v>62</v>
      </c>
      <c r="E658" s="13" t="s">
        <v>11</v>
      </c>
      <c r="F658" s="13" t="s">
        <v>12</v>
      </c>
      <c r="G658" s="13" t="s">
        <v>13</v>
      </c>
    </row>
    <row r="659" spans="1:7" ht="15.75" customHeight="1">
      <c r="A659" s="9">
        <v>702</v>
      </c>
      <c r="B659" s="10" t="s">
        <v>740</v>
      </c>
      <c r="C659" s="13">
        <v>2</v>
      </c>
      <c r="D659" s="13" t="s">
        <v>62</v>
      </c>
      <c r="E659" s="13" t="s">
        <v>11</v>
      </c>
      <c r="F659" s="13" t="s">
        <v>12</v>
      </c>
      <c r="G659" s="13" t="s">
        <v>13</v>
      </c>
    </row>
    <row r="660" spans="1:7" ht="15.75" customHeight="1">
      <c r="A660" s="9">
        <v>703</v>
      </c>
      <c r="B660" s="10" t="s">
        <v>741</v>
      </c>
      <c r="C660" s="13">
        <v>2</v>
      </c>
      <c r="D660" s="13" t="s">
        <v>62</v>
      </c>
      <c r="E660" s="13" t="s">
        <v>11</v>
      </c>
      <c r="F660" s="13" t="s">
        <v>12</v>
      </c>
      <c r="G660" s="13" t="s">
        <v>13</v>
      </c>
    </row>
    <row r="661" spans="1:7" ht="15.75" customHeight="1">
      <c r="A661" s="9">
        <v>704</v>
      </c>
      <c r="B661" s="10" t="s">
        <v>742</v>
      </c>
      <c r="C661" s="13">
        <v>2</v>
      </c>
      <c r="D661" s="13" t="s">
        <v>62</v>
      </c>
      <c r="E661" s="13" t="s">
        <v>11</v>
      </c>
      <c r="F661" s="13" t="s">
        <v>12</v>
      </c>
      <c r="G661" s="13" t="s">
        <v>13</v>
      </c>
    </row>
    <row r="662" spans="1:7" ht="15.75" customHeight="1">
      <c r="A662" s="9">
        <v>705</v>
      </c>
      <c r="B662" s="10" t="s">
        <v>743</v>
      </c>
      <c r="C662" s="13">
        <v>2</v>
      </c>
      <c r="D662" s="13" t="s">
        <v>62</v>
      </c>
      <c r="E662" s="13" t="s">
        <v>11</v>
      </c>
      <c r="F662" s="13" t="s">
        <v>12</v>
      </c>
      <c r="G662" s="13" t="s">
        <v>13</v>
      </c>
    </row>
    <row r="663" spans="1:7" ht="15.75" customHeight="1">
      <c r="A663" s="9">
        <v>706</v>
      </c>
      <c r="B663" s="10" t="s">
        <v>744</v>
      </c>
      <c r="C663" s="13">
        <v>2</v>
      </c>
      <c r="D663" s="13" t="s">
        <v>62</v>
      </c>
      <c r="E663" s="13" t="s">
        <v>11</v>
      </c>
      <c r="F663" s="13" t="s">
        <v>12</v>
      </c>
      <c r="G663" s="13" t="s">
        <v>13</v>
      </c>
    </row>
    <row r="664" spans="1:7" ht="15.75" customHeight="1">
      <c r="A664" s="9">
        <v>707</v>
      </c>
      <c r="B664" s="10" t="s">
        <v>745</v>
      </c>
      <c r="C664" s="13">
        <v>2</v>
      </c>
      <c r="D664" s="13" t="s">
        <v>62</v>
      </c>
      <c r="E664" s="13" t="s">
        <v>11</v>
      </c>
      <c r="F664" s="13" t="s">
        <v>12</v>
      </c>
      <c r="G664" s="13" t="s">
        <v>13</v>
      </c>
    </row>
    <row r="665" spans="1:7" ht="15.75" customHeight="1">
      <c r="A665" s="9">
        <v>708</v>
      </c>
      <c r="B665" s="10" t="s">
        <v>746</v>
      </c>
      <c r="C665" s="13">
        <v>3</v>
      </c>
      <c r="D665" s="13" t="s">
        <v>62</v>
      </c>
      <c r="E665" s="13" t="s">
        <v>11</v>
      </c>
      <c r="F665" s="13" t="s">
        <v>12</v>
      </c>
      <c r="G665" s="13" t="s">
        <v>13</v>
      </c>
    </row>
    <row r="666" spans="1:7" ht="15.75" customHeight="1">
      <c r="A666" s="9">
        <v>709</v>
      </c>
      <c r="B666" s="10" t="s">
        <v>747</v>
      </c>
      <c r="C666" s="13">
        <v>3</v>
      </c>
      <c r="D666" s="13" t="s">
        <v>62</v>
      </c>
      <c r="E666" s="13" t="s">
        <v>26</v>
      </c>
      <c r="F666" s="13" t="s">
        <v>12</v>
      </c>
      <c r="G666" s="13" t="s">
        <v>27</v>
      </c>
    </row>
    <row r="667" spans="1:7" ht="15.75" customHeight="1">
      <c r="A667" s="9">
        <v>710</v>
      </c>
      <c r="B667" s="10" t="s">
        <v>748</v>
      </c>
      <c r="C667" s="13">
        <v>4</v>
      </c>
      <c r="D667" s="13" t="s">
        <v>62</v>
      </c>
      <c r="E667" s="13" t="s">
        <v>11</v>
      </c>
      <c r="F667" s="13" t="s">
        <v>12</v>
      </c>
      <c r="G667" s="13" t="s">
        <v>13</v>
      </c>
    </row>
    <row r="668" spans="1:7" ht="15.75" customHeight="1">
      <c r="A668" s="9">
        <v>711</v>
      </c>
      <c r="B668" s="10" t="s">
        <v>749</v>
      </c>
      <c r="C668" s="13">
        <v>4</v>
      </c>
      <c r="D668" s="13" t="s">
        <v>62</v>
      </c>
      <c r="E668" s="13" t="s">
        <v>26</v>
      </c>
      <c r="F668" s="13" t="s">
        <v>12</v>
      </c>
      <c r="G668" s="13" t="s">
        <v>27</v>
      </c>
    </row>
    <row r="669" spans="1:7" ht="15.75" customHeight="1">
      <c r="A669" s="9">
        <v>712</v>
      </c>
      <c r="B669" s="10" t="s">
        <v>750</v>
      </c>
      <c r="C669" s="13">
        <v>4</v>
      </c>
      <c r="D669" s="13" t="s">
        <v>62</v>
      </c>
      <c r="E669" s="13" t="s">
        <v>11</v>
      </c>
      <c r="F669" s="13" t="s">
        <v>12</v>
      </c>
      <c r="G669" s="13" t="s">
        <v>13</v>
      </c>
    </row>
    <row r="670" spans="1:7" ht="15.75" customHeight="1">
      <c r="A670" s="9">
        <v>713</v>
      </c>
      <c r="B670" s="10" t="s">
        <v>751</v>
      </c>
      <c r="C670" s="13">
        <v>5</v>
      </c>
      <c r="D670" s="13" t="s">
        <v>62</v>
      </c>
      <c r="E670" s="13" t="s">
        <v>26</v>
      </c>
      <c r="F670" s="13" t="s">
        <v>149</v>
      </c>
      <c r="G670" s="13" t="s">
        <v>152</v>
      </c>
    </row>
    <row r="671" spans="1:7" ht="15.75" customHeight="1">
      <c r="A671" s="9">
        <v>714</v>
      </c>
      <c r="B671" s="10" t="s">
        <v>752</v>
      </c>
      <c r="C671" s="13">
        <v>5</v>
      </c>
      <c r="D671" s="13" t="s">
        <v>62</v>
      </c>
      <c r="E671" s="13" t="s">
        <v>11</v>
      </c>
      <c r="F671" s="13" t="s">
        <v>149</v>
      </c>
      <c r="G671" s="13" t="s">
        <v>150</v>
      </c>
    </row>
    <row r="672" spans="1:7" ht="15.75" customHeight="1">
      <c r="A672" s="9">
        <v>715</v>
      </c>
      <c r="B672" s="10" t="s">
        <v>753</v>
      </c>
      <c r="C672" s="13">
        <v>5</v>
      </c>
      <c r="D672" s="13" t="s">
        <v>62</v>
      </c>
      <c r="E672" s="13" t="s">
        <v>26</v>
      </c>
      <c r="F672" s="13" t="s">
        <v>149</v>
      </c>
      <c r="G672" s="13" t="s">
        <v>152</v>
      </c>
    </row>
    <row r="673" spans="1:7" ht="15.75" customHeight="1">
      <c r="A673" s="9">
        <v>716</v>
      </c>
      <c r="B673" s="10" t="s">
        <v>754</v>
      </c>
      <c r="C673" s="13">
        <v>6</v>
      </c>
      <c r="D673" s="13" t="s">
        <v>62</v>
      </c>
      <c r="E673" s="13" t="s">
        <v>11</v>
      </c>
      <c r="F673" s="13" t="s">
        <v>149</v>
      </c>
      <c r="G673" s="13" t="s">
        <v>150</v>
      </c>
    </row>
    <row r="674" spans="1:7" ht="15.75" customHeight="1">
      <c r="A674" s="9">
        <v>717</v>
      </c>
      <c r="B674" s="10" t="s">
        <v>755</v>
      </c>
      <c r="C674" s="13">
        <v>6</v>
      </c>
      <c r="D674" s="13" t="s">
        <v>62</v>
      </c>
      <c r="E674" s="13" t="s">
        <v>26</v>
      </c>
      <c r="F674" s="13" t="s">
        <v>149</v>
      </c>
      <c r="G674" s="13" t="s">
        <v>152</v>
      </c>
    </row>
    <row r="675" spans="1:7" ht="15.75" customHeight="1">
      <c r="A675" s="9">
        <v>718</v>
      </c>
      <c r="B675" s="10" t="s">
        <v>756</v>
      </c>
      <c r="C675" s="13">
        <v>6</v>
      </c>
      <c r="D675" s="13" t="s">
        <v>62</v>
      </c>
      <c r="E675" s="13" t="s">
        <v>11</v>
      </c>
      <c r="F675" s="13" t="s">
        <v>149</v>
      </c>
      <c r="G675" s="13" t="s">
        <v>150</v>
      </c>
    </row>
    <row r="676" spans="1:7" ht="15.75" customHeight="1">
      <c r="A676" s="9">
        <v>719</v>
      </c>
      <c r="B676" s="10" t="s">
        <v>757</v>
      </c>
      <c r="C676" s="13">
        <v>6</v>
      </c>
      <c r="D676" s="13" t="s">
        <v>62</v>
      </c>
      <c r="E676" s="13" t="s">
        <v>26</v>
      </c>
      <c r="F676" s="13" t="s">
        <v>149</v>
      </c>
      <c r="G676" s="13" t="s">
        <v>152</v>
      </c>
    </row>
    <row r="677" spans="1:7" ht="15.75" customHeight="1">
      <c r="A677" s="9">
        <v>720</v>
      </c>
      <c r="B677" s="10" t="s">
        <v>758</v>
      </c>
      <c r="C677" s="13">
        <v>7</v>
      </c>
      <c r="D677" s="13" t="s">
        <v>62</v>
      </c>
      <c r="E677" s="13" t="s">
        <v>11</v>
      </c>
      <c r="F677" s="13" t="s">
        <v>185</v>
      </c>
      <c r="G677" s="13" t="s">
        <v>186</v>
      </c>
    </row>
    <row r="678" spans="1:7" ht="15.75" customHeight="1">
      <c r="A678" s="9">
        <v>721</v>
      </c>
      <c r="B678" s="10" t="s">
        <v>759</v>
      </c>
      <c r="C678" s="13">
        <v>7</v>
      </c>
      <c r="D678" s="13" t="s">
        <v>62</v>
      </c>
      <c r="E678" s="13" t="s">
        <v>11</v>
      </c>
      <c r="F678" s="13" t="s">
        <v>185</v>
      </c>
      <c r="G678" s="13" t="s">
        <v>186</v>
      </c>
    </row>
    <row r="679" spans="1:7" ht="15.75" customHeight="1">
      <c r="A679" s="9">
        <v>722</v>
      </c>
      <c r="B679" s="10" t="s">
        <v>760</v>
      </c>
      <c r="C679" s="13">
        <v>7</v>
      </c>
      <c r="D679" s="13" t="s">
        <v>62</v>
      </c>
      <c r="E679" s="13" t="s">
        <v>11</v>
      </c>
      <c r="F679" s="13" t="s">
        <v>185</v>
      </c>
      <c r="G679" s="13" t="s">
        <v>186</v>
      </c>
    </row>
    <row r="680" spans="1:7" ht="15.75" customHeight="1">
      <c r="A680" s="9">
        <v>723</v>
      </c>
      <c r="B680" s="10" t="s">
        <v>761</v>
      </c>
      <c r="C680" s="13">
        <v>7</v>
      </c>
      <c r="D680" s="13" t="s">
        <v>62</v>
      </c>
      <c r="E680" s="13" t="s">
        <v>11</v>
      </c>
      <c r="F680" s="13" t="s">
        <v>185</v>
      </c>
      <c r="G680" s="13" t="s">
        <v>186</v>
      </c>
    </row>
    <row r="681" spans="1:7" ht="15.75" customHeight="1">
      <c r="A681" s="9">
        <v>724</v>
      </c>
      <c r="B681" s="10" t="s">
        <v>762</v>
      </c>
      <c r="C681" s="13">
        <v>7</v>
      </c>
      <c r="D681" s="13" t="s">
        <v>62</v>
      </c>
      <c r="E681" s="13" t="s">
        <v>26</v>
      </c>
      <c r="F681" s="13" t="s">
        <v>185</v>
      </c>
      <c r="G681" s="13" t="s">
        <v>189</v>
      </c>
    </row>
    <row r="682" spans="1:7" ht="15.75" customHeight="1">
      <c r="A682" s="9">
        <v>725</v>
      </c>
      <c r="B682" s="10" t="s">
        <v>763</v>
      </c>
      <c r="C682" s="13">
        <v>7</v>
      </c>
      <c r="D682" s="13" t="s">
        <v>62</v>
      </c>
      <c r="E682" s="13" t="s">
        <v>11</v>
      </c>
      <c r="F682" s="13" t="s">
        <v>185</v>
      </c>
      <c r="G682" s="13" t="s">
        <v>186</v>
      </c>
    </row>
    <row r="683" spans="1:7" ht="15.75" customHeight="1">
      <c r="A683" s="9">
        <v>726</v>
      </c>
      <c r="B683" s="10" t="s">
        <v>764</v>
      </c>
      <c r="C683" s="13">
        <v>7</v>
      </c>
      <c r="D683" s="13" t="s">
        <v>62</v>
      </c>
      <c r="E683" s="13" t="s">
        <v>11</v>
      </c>
      <c r="F683" s="13" t="s">
        <v>185</v>
      </c>
      <c r="G683" s="13" t="s">
        <v>186</v>
      </c>
    </row>
    <row r="684" spans="1:7" ht="15.75" customHeight="1">
      <c r="A684" s="9">
        <v>727</v>
      </c>
      <c r="B684" s="10" t="s">
        <v>765</v>
      </c>
      <c r="C684" s="13">
        <v>7</v>
      </c>
      <c r="D684" s="13" t="s">
        <v>62</v>
      </c>
      <c r="E684" s="13" t="s">
        <v>11</v>
      </c>
      <c r="F684" s="13" t="s">
        <v>185</v>
      </c>
      <c r="G684" s="13" t="s">
        <v>186</v>
      </c>
    </row>
    <row r="685" spans="1:7" ht="15.75" customHeight="1">
      <c r="A685" s="9">
        <v>728</v>
      </c>
      <c r="B685" s="10" t="s">
        <v>766</v>
      </c>
      <c r="C685" s="13">
        <v>7</v>
      </c>
      <c r="D685" s="13" t="s">
        <v>62</v>
      </c>
      <c r="E685" s="13" t="s">
        <v>11</v>
      </c>
      <c r="F685" s="13" t="s">
        <v>185</v>
      </c>
      <c r="G685" s="13" t="s">
        <v>186</v>
      </c>
    </row>
    <row r="686" spans="1:7" ht="15.75" customHeight="1">
      <c r="A686" s="9">
        <v>729</v>
      </c>
      <c r="B686" s="10" t="s">
        <v>767</v>
      </c>
      <c r="C686" s="13">
        <v>7</v>
      </c>
      <c r="D686" s="13" t="s">
        <v>62</v>
      </c>
      <c r="E686" s="13" t="s">
        <v>26</v>
      </c>
      <c r="F686" s="13" t="s">
        <v>185</v>
      </c>
      <c r="G686" s="13" t="s">
        <v>189</v>
      </c>
    </row>
    <row r="687" spans="1:7" ht="15.75" customHeight="1">
      <c r="A687" s="9">
        <v>730</v>
      </c>
      <c r="B687" s="10" t="s">
        <v>768</v>
      </c>
      <c r="C687" s="13">
        <v>7</v>
      </c>
      <c r="D687" s="13" t="s">
        <v>62</v>
      </c>
      <c r="E687" s="13" t="s">
        <v>11</v>
      </c>
      <c r="F687" s="13" t="s">
        <v>185</v>
      </c>
      <c r="G687" s="13" t="s">
        <v>186</v>
      </c>
    </row>
    <row r="688" spans="1:7" ht="15.75" customHeight="1">
      <c r="A688" s="9">
        <v>731</v>
      </c>
      <c r="B688" s="10" t="s">
        <v>769</v>
      </c>
      <c r="C688" s="13">
        <v>7</v>
      </c>
      <c r="D688" s="13" t="s">
        <v>62</v>
      </c>
      <c r="E688" s="13" t="s">
        <v>11</v>
      </c>
      <c r="F688" s="13" t="s">
        <v>185</v>
      </c>
      <c r="G688" s="13" t="s">
        <v>186</v>
      </c>
    </row>
    <row r="689" spans="1:7" ht="15.75" customHeight="1">
      <c r="A689" s="9">
        <v>732</v>
      </c>
      <c r="B689" s="10" t="s">
        <v>770</v>
      </c>
      <c r="C689" s="13">
        <v>8</v>
      </c>
      <c r="D689" s="13" t="s">
        <v>62</v>
      </c>
      <c r="E689" s="13" t="s">
        <v>11</v>
      </c>
      <c r="F689" s="13" t="s">
        <v>185</v>
      </c>
      <c r="G689" s="13" t="s">
        <v>186</v>
      </c>
    </row>
    <row r="690" spans="1:7" ht="15.75" customHeight="1">
      <c r="A690" s="9">
        <v>733</v>
      </c>
      <c r="B690" s="10" t="s">
        <v>771</v>
      </c>
      <c r="C690" s="13">
        <v>8</v>
      </c>
      <c r="D690" s="13" t="s">
        <v>62</v>
      </c>
      <c r="E690" s="13" t="s">
        <v>26</v>
      </c>
      <c r="F690" s="13" t="s">
        <v>185</v>
      </c>
      <c r="G690" s="13" t="s">
        <v>189</v>
      </c>
    </row>
    <row r="691" spans="1:7" ht="15.75" customHeight="1">
      <c r="A691" s="9">
        <v>734</v>
      </c>
      <c r="B691" s="10" t="s">
        <v>772</v>
      </c>
      <c r="C691" s="13">
        <v>8</v>
      </c>
      <c r="D691" s="13" t="s">
        <v>62</v>
      </c>
      <c r="E691" s="13" t="s">
        <v>26</v>
      </c>
      <c r="F691" s="13" t="s">
        <v>185</v>
      </c>
      <c r="G691" s="13" t="s">
        <v>189</v>
      </c>
    </row>
    <row r="692" spans="1:7" ht="15.75" customHeight="1">
      <c r="A692" s="9">
        <v>735</v>
      </c>
      <c r="B692" s="10" t="s">
        <v>773</v>
      </c>
      <c r="C692" s="13">
        <v>8</v>
      </c>
      <c r="D692" s="13" t="s">
        <v>62</v>
      </c>
      <c r="E692" s="13" t="s">
        <v>26</v>
      </c>
      <c r="F692" s="13" t="s">
        <v>185</v>
      </c>
      <c r="G692" s="13" t="s">
        <v>189</v>
      </c>
    </row>
    <row r="693" spans="1:7" ht="15.75" customHeight="1">
      <c r="A693" s="9">
        <v>736</v>
      </c>
      <c r="B693" s="10" t="s">
        <v>774</v>
      </c>
      <c r="C693" s="13">
        <v>8</v>
      </c>
      <c r="D693" s="13" t="s">
        <v>62</v>
      </c>
      <c r="E693" s="13" t="s">
        <v>26</v>
      </c>
      <c r="F693" s="13" t="s">
        <v>185</v>
      </c>
      <c r="G693" s="13" t="s">
        <v>189</v>
      </c>
    </row>
    <row r="694" spans="1:7" ht="15.75" customHeight="1">
      <c r="A694" s="9">
        <v>737</v>
      </c>
      <c r="B694" s="10" t="s">
        <v>775</v>
      </c>
      <c r="C694" s="13">
        <v>8</v>
      </c>
      <c r="D694" s="13" t="s">
        <v>62</v>
      </c>
      <c r="E694" s="13" t="s">
        <v>11</v>
      </c>
      <c r="F694" s="13" t="s">
        <v>185</v>
      </c>
      <c r="G694" s="13" t="s">
        <v>186</v>
      </c>
    </row>
    <row r="695" spans="1:7" ht="15.75" customHeight="1">
      <c r="A695" s="9">
        <v>738</v>
      </c>
      <c r="B695" s="10" t="s">
        <v>776</v>
      </c>
      <c r="C695" s="13">
        <v>8</v>
      </c>
      <c r="D695" s="13" t="s">
        <v>62</v>
      </c>
      <c r="E695" s="13" t="s">
        <v>11</v>
      </c>
      <c r="F695" s="13" t="s">
        <v>185</v>
      </c>
      <c r="G695" s="13" t="s">
        <v>186</v>
      </c>
    </row>
    <row r="696" spans="1:7" ht="15.75" customHeight="1">
      <c r="A696" s="9">
        <v>739</v>
      </c>
      <c r="B696" s="10" t="s">
        <v>777</v>
      </c>
      <c r="C696" s="13">
        <v>8</v>
      </c>
      <c r="D696" s="13" t="s">
        <v>62</v>
      </c>
      <c r="E696" s="13" t="s">
        <v>26</v>
      </c>
      <c r="F696" s="13" t="s">
        <v>185</v>
      </c>
      <c r="G696" s="13" t="s">
        <v>189</v>
      </c>
    </row>
    <row r="697" spans="1:7" ht="15.75" customHeight="1">
      <c r="A697" s="9">
        <v>740</v>
      </c>
      <c r="B697" s="10" t="s">
        <v>778</v>
      </c>
      <c r="C697" s="13">
        <v>8</v>
      </c>
      <c r="D697" s="13" t="s">
        <v>62</v>
      </c>
      <c r="E697" s="13" t="s">
        <v>26</v>
      </c>
      <c r="F697" s="13" t="s">
        <v>185</v>
      </c>
      <c r="G697" s="13" t="s">
        <v>189</v>
      </c>
    </row>
    <row r="698" spans="1:7" ht="15.75" customHeight="1">
      <c r="A698" s="9">
        <v>741</v>
      </c>
      <c r="B698" s="10" t="s">
        <v>779</v>
      </c>
      <c r="C698" s="13">
        <v>8</v>
      </c>
      <c r="D698" s="13" t="s">
        <v>62</v>
      </c>
      <c r="E698" s="13" t="s">
        <v>26</v>
      </c>
      <c r="F698" s="13" t="s">
        <v>185</v>
      </c>
      <c r="G698" s="13" t="s">
        <v>189</v>
      </c>
    </row>
    <row r="699" spans="1:7" ht="15.75" customHeight="1">
      <c r="A699" s="9">
        <v>742</v>
      </c>
      <c r="B699" s="10" t="s">
        <v>780</v>
      </c>
      <c r="C699" s="13">
        <v>3</v>
      </c>
      <c r="D699" s="13" t="s">
        <v>62</v>
      </c>
      <c r="E699" s="13" t="s">
        <v>11</v>
      </c>
      <c r="F699" s="13" t="s">
        <v>12</v>
      </c>
      <c r="G699" s="13" t="s">
        <v>13</v>
      </c>
    </row>
    <row r="700" spans="1:7" ht="15.75" customHeight="1">
      <c r="A700" s="9">
        <v>743</v>
      </c>
      <c r="B700" s="10" t="s">
        <v>781</v>
      </c>
      <c r="C700" s="13">
        <v>5</v>
      </c>
      <c r="D700" s="13" t="s">
        <v>62</v>
      </c>
      <c r="E700" s="13" t="s">
        <v>26</v>
      </c>
      <c r="F700" s="13" t="s">
        <v>149</v>
      </c>
      <c r="G700" s="13" t="s">
        <v>152</v>
      </c>
    </row>
    <row r="701" spans="1:7" ht="15.75" customHeight="1">
      <c r="A701" s="9">
        <v>744</v>
      </c>
      <c r="B701" s="10" t="s">
        <v>782</v>
      </c>
      <c r="C701" s="13">
        <v>1</v>
      </c>
      <c r="D701" s="13" t="s">
        <v>62</v>
      </c>
      <c r="E701" s="13" t="s">
        <v>11</v>
      </c>
      <c r="F701" s="13" t="s">
        <v>12</v>
      </c>
      <c r="G701" s="13" t="s">
        <v>13</v>
      </c>
    </row>
    <row r="702" spans="1:7" ht="15.75" customHeight="1">
      <c r="A702" s="9">
        <v>745</v>
      </c>
      <c r="B702" s="10" t="s">
        <v>783</v>
      </c>
      <c r="C702" s="13">
        <v>4</v>
      </c>
      <c r="D702" s="13" t="s">
        <v>62</v>
      </c>
      <c r="E702" s="13" t="s">
        <v>26</v>
      </c>
      <c r="F702" s="13" t="s">
        <v>12</v>
      </c>
      <c r="G702" s="13" t="s">
        <v>27</v>
      </c>
    </row>
    <row r="703" spans="1:7" ht="15.75" customHeight="1">
      <c r="A703" s="9">
        <v>746</v>
      </c>
      <c r="B703" s="10" t="s">
        <v>784</v>
      </c>
      <c r="C703" s="13">
        <v>4</v>
      </c>
      <c r="D703" s="13" t="s">
        <v>62</v>
      </c>
      <c r="E703" s="13" t="s">
        <v>26</v>
      </c>
      <c r="F703" s="13" t="s">
        <v>12</v>
      </c>
      <c r="G703" s="13" t="s">
        <v>27</v>
      </c>
    </row>
    <row r="704" spans="1:7" ht="15.75" customHeight="1">
      <c r="A704" s="9">
        <v>747</v>
      </c>
      <c r="B704" s="10" t="s">
        <v>785</v>
      </c>
      <c r="C704" s="13" t="s">
        <v>139</v>
      </c>
      <c r="D704" s="13" t="s">
        <v>62</v>
      </c>
      <c r="E704" s="13" t="s">
        <v>26</v>
      </c>
      <c r="F704" s="13" t="s">
        <v>12</v>
      </c>
      <c r="G704" s="13" t="s">
        <v>27</v>
      </c>
    </row>
    <row r="705" spans="1:7" ht="15.75" customHeight="1">
      <c r="A705" s="9">
        <v>750</v>
      </c>
      <c r="B705" s="10" t="s">
        <v>786</v>
      </c>
      <c r="C705" s="13">
        <v>3</v>
      </c>
      <c r="D705" s="13" t="s">
        <v>47</v>
      </c>
      <c r="E705" s="13" t="s">
        <v>11</v>
      </c>
      <c r="F705" s="13" t="s">
        <v>12</v>
      </c>
      <c r="G705" s="13" t="s">
        <v>13</v>
      </c>
    </row>
    <row r="706" spans="1:7" ht="15.75" customHeight="1">
      <c r="A706" s="9">
        <v>751</v>
      </c>
      <c r="B706" s="10" t="s">
        <v>787</v>
      </c>
      <c r="C706" s="13">
        <v>3</v>
      </c>
      <c r="D706" s="13" t="s">
        <v>47</v>
      </c>
      <c r="E706" s="13" t="s">
        <v>26</v>
      </c>
      <c r="F706" s="13" t="s">
        <v>12</v>
      </c>
      <c r="G706" s="13" t="s">
        <v>27</v>
      </c>
    </row>
    <row r="707" spans="1:7" ht="15.75" customHeight="1">
      <c r="A707" s="9">
        <v>752</v>
      </c>
      <c r="B707" s="10" t="s">
        <v>788</v>
      </c>
      <c r="C707" s="13">
        <v>2</v>
      </c>
      <c r="D707" s="13" t="s">
        <v>47</v>
      </c>
      <c r="E707" s="13" t="s">
        <v>26</v>
      </c>
      <c r="F707" s="13" t="s">
        <v>12</v>
      </c>
      <c r="G707" s="13" t="s">
        <v>27</v>
      </c>
    </row>
    <row r="708" spans="1:7" ht="15.75" customHeight="1">
      <c r="A708" s="9">
        <v>753</v>
      </c>
      <c r="B708" s="10" t="s">
        <v>789</v>
      </c>
      <c r="C708" s="13">
        <v>3</v>
      </c>
      <c r="D708" s="13" t="s">
        <v>47</v>
      </c>
      <c r="E708" s="13" t="s">
        <v>11</v>
      </c>
      <c r="F708" s="13" t="s">
        <v>12</v>
      </c>
      <c r="G708" s="13" t="s">
        <v>13</v>
      </c>
    </row>
    <row r="709" spans="1:7" ht="15.75" customHeight="1">
      <c r="A709" s="9">
        <v>754</v>
      </c>
      <c r="B709" s="10" t="s">
        <v>790</v>
      </c>
      <c r="C709" s="13">
        <v>4</v>
      </c>
      <c r="D709" s="13" t="s">
        <v>47</v>
      </c>
      <c r="E709" s="13" t="s">
        <v>11</v>
      </c>
      <c r="F709" s="13" t="s">
        <v>12</v>
      </c>
      <c r="G709" s="13" t="s">
        <v>13</v>
      </c>
    </row>
    <row r="710" spans="1:7" ht="15.75" customHeight="1">
      <c r="A710" s="9">
        <v>755</v>
      </c>
      <c r="B710" s="10" t="s">
        <v>791</v>
      </c>
      <c r="C710" s="13">
        <v>3</v>
      </c>
      <c r="D710" s="13" t="s">
        <v>47</v>
      </c>
      <c r="E710" s="13" t="s">
        <v>26</v>
      </c>
      <c r="F710" s="13" t="s">
        <v>12</v>
      </c>
      <c r="G710" s="13" t="s">
        <v>27</v>
      </c>
    </row>
    <row r="711" spans="1:7" ht="15.75" customHeight="1">
      <c r="A711" s="9">
        <v>756</v>
      </c>
      <c r="B711" s="10" t="s">
        <v>792</v>
      </c>
      <c r="C711" s="13">
        <v>2</v>
      </c>
      <c r="D711" s="13" t="s">
        <v>47</v>
      </c>
      <c r="E711" s="13" t="s">
        <v>26</v>
      </c>
      <c r="F711" s="13" t="s">
        <v>12</v>
      </c>
      <c r="G711" s="13" t="s">
        <v>27</v>
      </c>
    </row>
    <row r="712" spans="1:7" ht="15.75" customHeight="1">
      <c r="A712" s="9">
        <v>757</v>
      </c>
      <c r="B712" s="10" t="s">
        <v>793</v>
      </c>
      <c r="C712" s="13">
        <v>4</v>
      </c>
      <c r="D712" s="13" t="s">
        <v>47</v>
      </c>
      <c r="E712" s="13" t="s">
        <v>26</v>
      </c>
      <c r="F712" s="13" t="s">
        <v>12</v>
      </c>
      <c r="G712" s="13" t="s">
        <v>27</v>
      </c>
    </row>
    <row r="713" spans="1:7" ht="15.75" customHeight="1">
      <c r="A713" s="9">
        <v>758</v>
      </c>
      <c r="B713" s="10" t="s">
        <v>794</v>
      </c>
      <c r="C713" s="13">
        <v>2</v>
      </c>
      <c r="D713" s="13" t="s">
        <v>47</v>
      </c>
      <c r="E713" s="13" t="s">
        <v>11</v>
      </c>
      <c r="F713" s="13" t="s">
        <v>12</v>
      </c>
      <c r="G713" s="13" t="s">
        <v>13</v>
      </c>
    </row>
    <row r="714" spans="1:7" ht="15.75" customHeight="1">
      <c r="A714" s="9">
        <v>759</v>
      </c>
      <c r="B714" s="10" t="s">
        <v>795</v>
      </c>
      <c r="C714" s="13">
        <v>3</v>
      </c>
      <c r="D714" s="13" t="s">
        <v>47</v>
      </c>
      <c r="E714" s="13" t="s">
        <v>26</v>
      </c>
      <c r="F714" s="13" t="s">
        <v>12</v>
      </c>
      <c r="G714" s="13" t="s">
        <v>27</v>
      </c>
    </row>
    <row r="715" spans="1:7" ht="15.75" customHeight="1">
      <c r="A715" s="9">
        <v>760</v>
      </c>
      <c r="B715" s="10" t="s">
        <v>796</v>
      </c>
      <c r="C715" s="13">
        <v>3</v>
      </c>
      <c r="D715" s="13" t="s">
        <v>47</v>
      </c>
      <c r="E715" s="13" t="s">
        <v>11</v>
      </c>
      <c r="F715" s="13" t="s">
        <v>12</v>
      </c>
      <c r="G715" s="13" t="s">
        <v>13</v>
      </c>
    </row>
    <row r="716" spans="1:7" ht="15.75" customHeight="1">
      <c r="A716" s="9">
        <v>761</v>
      </c>
      <c r="B716" s="10" t="s">
        <v>797</v>
      </c>
      <c r="C716" s="13">
        <v>2</v>
      </c>
      <c r="D716" s="13" t="s">
        <v>47</v>
      </c>
      <c r="E716" s="13" t="s">
        <v>26</v>
      </c>
      <c r="F716" s="13" t="s">
        <v>12</v>
      </c>
      <c r="G716" s="13" t="s">
        <v>27</v>
      </c>
    </row>
    <row r="717" spans="1:7" ht="15.75" customHeight="1">
      <c r="A717" s="9">
        <v>762</v>
      </c>
      <c r="B717" s="10" t="s">
        <v>798</v>
      </c>
      <c r="C717" s="13">
        <v>3</v>
      </c>
      <c r="D717" s="13" t="s">
        <v>47</v>
      </c>
      <c r="E717" s="13" t="s">
        <v>26</v>
      </c>
      <c r="F717" s="13" t="s">
        <v>12</v>
      </c>
      <c r="G717" s="13" t="s">
        <v>27</v>
      </c>
    </row>
    <row r="718" spans="1:7" ht="15.75" customHeight="1">
      <c r="A718" s="9">
        <v>763</v>
      </c>
      <c r="B718" s="10" t="s">
        <v>799</v>
      </c>
      <c r="C718" s="13">
        <v>3</v>
      </c>
      <c r="D718" s="13" t="s">
        <v>47</v>
      </c>
      <c r="E718" s="13" t="s">
        <v>11</v>
      </c>
      <c r="F718" s="13" t="s">
        <v>12</v>
      </c>
      <c r="G718" s="13" t="s">
        <v>13</v>
      </c>
    </row>
    <row r="719" spans="1:7" ht="15.75" customHeight="1">
      <c r="A719" s="9">
        <v>764</v>
      </c>
      <c r="B719" s="10" t="s">
        <v>800</v>
      </c>
      <c r="C719" s="13">
        <v>3</v>
      </c>
      <c r="D719" s="13" t="s">
        <v>47</v>
      </c>
      <c r="E719" s="13" t="s">
        <v>26</v>
      </c>
      <c r="F719" s="13" t="s">
        <v>12</v>
      </c>
      <c r="G719" s="13" t="s">
        <v>27</v>
      </c>
    </row>
    <row r="720" spans="1:7" ht="15.75" customHeight="1">
      <c r="A720" s="9">
        <v>765</v>
      </c>
      <c r="B720" s="10" t="s">
        <v>801</v>
      </c>
      <c r="C720" s="13">
        <v>4</v>
      </c>
      <c r="D720" s="13" t="s">
        <v>47</v>
      </c>
      <c r="E720" s="13" t="s">
        <v>11</v>
      </c>
      <c r="F720" s="13" t="s">
        <v>12</v>
      </c>
      <c r="G720" s="13" t="s">
        <v>13</v>
      </c>
    </row>
    <row r="721" spans="1:7" ht="15.75" customHeight="1">
      <c r="A721" s="9">
        <v>766</v>
      </c>
      <c r="B721" s="10" t="s">
        <v>802</v>
      </c>
      <c r="C721" s="13">
        <v>4</v>
      </c>
      <c r="D721" s="13" t="s">
        <v>47</v>
      </c>
      <c r="E721" s="13" t="s">
        <v>11</v>
      </c>
      <c r="F721" s="13" t="s">
        <v>12</v>
      </c>
      <c r="G721" s="13" t="s">
        <v>13</v>
      </c>
    </row>
    <row r="722" spans="1:7" ht="15.75" customHeight="1">
      <c r="A722" s="9">
        <v>767</v>
      </c>
      <c r="B722" s="10" t="s">
        <v>803</v>
      </c>
      <c r="C722" s="13">
        <v>4</v>
      </c>
      <c r="D722" s="13" t="s">
        <v>47</v>
      </c>
      <c r="E722" s="13" t="s">
        <v>26</v>
      </c>
      <c r="F722" s="13" t="s">
        <v>12</v>
      </c>
      <c r="G722" s="13" t="s">
        <v>27</v>
      </c>
    </row>
    <row r="723" spans="1:7" ht="15.75" customHeight="1">
      <c r="A723" s="9">
        <v>768</v>
      </c>
      <c r="B723" s="10" t="s">
        <v>804</v>
      </c>
      <c r="C723" s="13">
        <v>2</v>
      </c>
      <c r="D723" s="13" t="s">
        <v>47</v>
      </c>
      <c r="E723" s="13" t="s">
        <v>26</v>
      </c>
      <c r="F723" s="13" t="s">
        <v>12</v>
      </c>
      <c r="G723" s="13" t="s">
        <v>27</v>
      </c>
    </row>
    <row r="724" spans="1:7" ht="15.75" customHeight="1">
      <c r="A724" s="9">
        <v>769</v>
      </c>
      <c r="B724" s="10" t="s">
        <v>805</v>
      </c>
      <c r="C724" s="13">
        <v>4</v>
      </c>
      <c r="D724" s="13" t="s">
        <v>47</v>
      </c>
      <c r="E724" s="13" t="s">
        <v>26</v>
      </c>
      <c r="F724" s="13" t="s">
        <v>12</v>
      </c>
      <c r="G724" s="13" t="s">
        <v>27</v>
      </c>
    </row>
    <row r="725" spans="1:7" ht="15.75" customHeight="1">
      <c r="A725" s="9">
        <v>770</v>
      </c>
      <c r="B725" s="10" t="s">
        <v>806</v>
      </c>
      <c r="C725" s="13">
        <v>3</v>
      </c>
      <c r="D725" s="13" t="s">
        <v>47</v>
      </c>
      <c r="E725" s="13" t="s">
        <v>11</v>
      </c>
      <c r="F725" s="13" t="s">
        <v>12</v>
      </c>
      <c r="G725" s="13" t="s">
        <v>13</v>
      </c>
    </row>
    <row r="726" spans="1:7" ht="15.75" customHeight="1">
      <c r="A726" s="9">
        <v>771</v>
      </c>
      <c r="B726" s="10" t="s">
        <v>807</v>
      </c>
      <c r="C726" s="13">
        <v>3</v>
      </c>
      <c r="D726" s="13" t="s">
        <v>47</v>
      </c>
      <c r="E726" s="13" t="s">
        <v>26</v>
      </c>
      <c r="F726" s="13" t="s">
        <v>12</v>
      </c>
      <c r="G726" s="13" t="s">
        <v>27</v>
      </c>
    </row>
    <row r="727" spans="1:7" ht="15.75" customHeight="1">
      <c r="A727" s="9">
        <v>772</v>
      </c>
      <c r="B727" s="10" t="s">
        <v>808</v>
      </c>
      <c r="C727" s="13">
        <v>2</v>
      </c>
      <c r="D727" s="13" t="s">
        <v>47</v>
      </c>
      <c r="E727" s="13" t="s">
        <v>11</v>
      </c>
      <c r="F727" s="13" t="s">
        <v>12</v>
      </c>
      <c r="G727" s="13" t="s">
        <v>13</v>
      </c>
    </row>
    <row r="728" spans="1:7" ht="15.75" customHeight="1">
      <c r="A728" s="9">
        <v>773</v>
      </c>
      <c r="B728" s="10" t="s">
        <v>809</v>
      </c>
      <c r="C728" s="13">
        <v>2</v>
      </c>
      <c r="D728" s="13" t="s">
        <v>47</v>
      </c>
      <c r="E728" s="13" t="s">
        <v>11</v>
      </c>
      <c r="F728" s="13" t="s">
        <v>12</v>
      </c>
      <c r="G728" s="13" t="s">
        <v>13</v>
      </c>
    </row>
    <row r="729" spans="1:7" ht="15.75" customHeight="1">
      <c r="A729" s="9">
        <v>774</v>
      </c>
      <c r="B729" s="10" t="s">
        <v>810</v>
      </c>
      <c r="C729" s="13">
        <v>3</v>
      </c>
      <c r="D729" s="13" t="s">
        <v>47</v>
      </c>
      <c r="E729" s="13" t="s">
        <v>26</v>
      </c>
      <c r="F729" s="13" t="s">
        <v>12</v>
      </c>
      <c r="G729" s="13" t="s">
        <v>27</v>
      </c>
    </row>
    <row r="730" spans="1:7" ht="15.75" customHeight="1">
      <c r="A730" s="9">
        <v>775</v>
      </c>
      <c r="B730" s="10" t="s">
        <v>811</v>
      </c>
      <c r="C730" s="13">
        <v>3</v>
      </c>
      <c r="D730" s="13" t="s">
        <v>47</v>
      </c>
      <c r="E730" s="13" t="s">
        <v>11</v>
      </c>
      <c r="F730" s="13" t="s">
        <v>12</v>
      </c>
      <c r="G730" s="13" t="s">
        <v>13</v>
      </c>
    </row>
    <row r="731" spans="1:7" ht="15.75" customHeight="1">
      <c r="A731" s="9">
        <v>776</v>
      </c>
      <c r="B731" s="10" t="s">
        <v>812</v>
      </c>
      <c r="C731" s="13">
        <v>3</v>
      </c>
      <c r="D731" s="13" t="s">
        <v>47</v>
      </c>
      <c r="E731" s="13" t="s">
        <v>11</v>
      </c>
      <c r="F731" s="13" t="s">
        <v>12</v>
      </c>
      <c r="G731" s="13" t="s">
        <v>13</v>
      </c>
    </row>
    <row r="732" spans="1:7" ht="15.75" customHeight="1">
      <c r="A732" s="9">
        <v>777</v>
      </c>
      <c r="B732" s="10" t="s">
        <v>813</v>
      </c>
      <c r="C732" s="13">
        <v>6</v>
      </c>
      <c r="D732" s="13" t="s">
        <v>47</v>
      </c>
      <c r="E732" s="13" t="s">
        <v>26</v>
      </c>
      <c r="F732" s="13" t="s">
        <v>149</v>
      </c>
      <c r="G732" s="13" t="s">
        <v>152</v>
      </c>
    </row>
    <row r="733" spans="1:7" ht="15.75" customHeight="1">
      <c r="A733" s="9">
        <v>778</v>
      </c>
      <c r="B733" s="10" t="s">
        <v>814</v>
      </c>
      <c r="C733" s="13">
        <v>5</v>
      </c>
      <c r="D733" s="13" t="s">
        <v>47</v>
      </c>
      <c r="E733" s="13" t="s">
        <v>11</v>
      </c>
      <c r="F733" s="13" t="s">
        <v>149</v>
      </c>
      <c r="G733" s="13" t="s">
        <v>150</v>
      </c>
    </row>
    <row r="734" spans="1:7" ht="15.75" customHeight="1">
      <c r="A734" s="9">
        <v>779</v>
      </c>
      <c r="B734" s="10" t="s">
        <v>815</v>
      </c>
      <c r="C734" s="13">
        <v>6</v>
      </c>
      <c r="D734" s="13" t="s">
        <v>47</v>
      </c>
      <c r="E734" s="13" t="s">
        <v>26</v>
      </c>
      <c r="F734" s="13" t="s">
        <v>149</v>
      </c>
      <c r="G734" s="13" t="s">
        <v>152</v>
      </c>
    </row>
    <row r="735" spans="1:7" ht="15.75" customHeight="1">
      <c r="A735" s="9">
        <v>780</v>
      </c>
      <c r="B735" s="10" t="s">
        <v>816</v>
      </c>
      <c r="C735" s="13">
        <v>6</v>
      </c>
      <c r="D735" s="13" t="s">
        <v>47</v>
      </c>
      <c r="E735" s="13" t="s">
        <v>26</v>
      </c>
      <c r="F735" s="13" t="s">
        <v>149</v>
      </c>
      <c r="G735" s="13" t="s">
        <v>152</v>
      </c>
    </row>
    <row r="736" spans="1:7" ht="15.75" customHeight="1">
      <c r="A736" s="9">
        <v>781</v>
      </c>
      <c r="B736" s="10" t="s">
        <v>817</v>
      </c>
      <c r="C736" s="13">
        <v>5</v>
      </c>
      <c r="D736" s="13" t="s">
        <v>47</v>
      </c>
      <c r="E736" s="13" t="s">
        <v>11</v>
      </c>
      <c r="F736" s="13" t="s">
        <v>149</v>
      </c>
      <c r="G736" s="13" t="s">
        <v>150</v>
      </c>
    </row>
    <row r="737" spans="1:7" ht="15.75" customHeight="1">
      <c r="A737" s="9">
        <v>782</v>
      </c>
      <c r="B737" s="10" t="s">
        <v>818</v>
      </c>
      <c r="C737" s="13">
        <v>5</v>
      </c>
      <c r="D737" s="13" t="s">
        <v>47</v>
      </c>
      <c r="E737" s="13" t="s">
        <v>26</v>
      </c>
      <c r="F737" s="13" t="s">
        <v>149</v>
      </c>
      <c r="G737" s="13" t="s">
        <v>152</v>
      </c>
    </row>
    <row r="738" spans="1:7" ht="15.75" customHeight="1">
      <c r="A738" s="9">
        <v>783</v>
      </c>
      <c r="B738" s="10" t="s">
        <v>819</v>
      </c>
      <c r="C738" s="13">
        <v>5</v>
      </c>
      <c r="D738" s="13" t="s">
        <v>47</v>
      </c>
      <c r="E738" s="13" t="s">
        <v>11</v>
      </c>
      <c r="F738" s="13" t="s">
        <v>149</v>
      </c>
      <c r="G738" s="13" t="s">
        <v>150</v>
      </c>
    </row>
    <row r="739" spans="1:7" ht="15.75" customHeight="1">
      <c r="A739" s="9">
        <v>784</v>
      </c>
      <c r="B739" s="10" t="s">
        <v>820</v>
      </c>
      <c r="C739" s="13">
        <v>6</v>
      </c>
      <c r="D739" s="13" t="s">
        <v>47</v>
      </c>
      <c r="E739" s="13" t="s">
        <v>11</v>
      </c>
      <c r="F739" s="13" t="s">
        <v>149</v>
      </c>
      <c r="G739" s="13" t="s">
        <v>150</v>
      </c>
    </row>
    <row r="740" spans="1:7" ht="15.75" customHeight="1">
      <c r="A740" s="9">
        <v>785</v>
      </c>
      <c r="B740" s="10" t="s">
        <v>821</v>
      </c>
      <c r="C740" s="13">
        <v>5</v>
      </c>
      <c r="D740" s="13" t="s">
        <v>47</v>
      </c>
      <c r="E740" s="13" t="s">
        <v>11</v>
      </c>
      <c r="F740" s="13" t="s">
        <v>149</v>
      </c>
      <c r="G740" s="13" t="s">
        <v>150</v>
      </c>
    </row>
    <row r="741" spans="1:7" ht="15.75" customHeight="1">
      <c r="A741" s="9">
        <v>786</v>
      </c>
      <c r="B741" s="10" t="s">
        <v>822</v>
      </c>
      <c r="C741" s="13">
        <v>5</v>
      </c>
      <c r="D741" s="13" t="s">
        <v>47</v>
      </c>
      <c r="E741" s="13" t="s">
        <v>11</v>
      </c>
      <c r="F741" s="13" t="s">
        <v>149</v>
      </c>
      <c r="G741" s="13" t="s">
        <v>150</v>
      </c>
    </row>
    <row r="742" spans="1:7" ht="15.75" customHeight="1">
      <c r="A742" s="9">
        <v>787</v>
      </c>
      <c r="B742" s="10" t="s">
        <v>823</v>
      </c>
      <c r="C742" s="13">
        <v>5</v>
      </c>
      <c r="D742" s="13" t="s">
        <v>47</v>
      </c>
      <c r="E742" s="13" t="s">
        <v>11</v>
      </c>
      <c r="F742" s="13" t="s">
        <v>149</v>
      </c>
      <c r="G742" s="13" t="s">
        <v>150</v>
      </c>
    </row>
    <row r="743" spans="1:7" ht="15.75" customHeight="1">
      <c r="A743" s="9">
        <v>788</v>
      </c>
      <c r="B743" s="10" t="s">
        <v>824</v>
      </c>
      <c r="C743" s="13">
        <v>6</v>
      </c>
      <c r="D743" s="13" t="s">
        <v>47</v>
      </c>
      <c r="E743" s="13" t="s">
        <v>26</v>
      </c>
      <c r="F743" s="13" t="s">
        <v>149</v>
      </c>
      <c r="G743" s="13" t="s">
        <v>152</v>
      </c>
    </row>
    <row r="744" spans="1:7" ht="15.75" customHeight="1">
      <c r="A744" s="9">
        <v>789</v>
      </c>
      <c r="B744" s="10" t="s">
        <v>825</v>
      </c>
      <c r="C744" s="13">
        <v>5</v>
      </c>
      <c r="D744" s="13" t="s">
        <v>47</v>
      </c>
      <c r="E744" s="13" t="s">
        <v>11</v>
      </c>
      <c r="F744" s="13" t="s">
        <v>149</v>
      </c>
      <c r="G744" s="13" t="s">
        <v>150</v>
      </c>
    </row>
    <row r="745" spans="1:7" ht="15.75" customHeight="1">
      <c r="A745" s="9">
        <v>790</v>
      </c>
      <c r="B745" s="10" t="s">
        <v>826</v>
      </c>
      <c r="C745" s="13">
        <v>6</v>
      </c>
      <c r="D745" s="13" t="s">
        <v>47</v>
      </c>
      <c r="E745" s="13" t="s">
        <v>11</v>
      </c>
      <c r="F745" s="13" t="s">
        <v>149</v>
      </c>
      <c r="G745" s="13" t="s">
        <v>150</v>
      </c>
    </row>
    <row r="746" spans="1:7" ht="15.75" customHeight="1">
      <c r="A746" s="9">
        <v>791</v>
      </c>
      <c r="B746" s="10" t="s">
        <v>827</v>
      </c>
      <c r="C746" s="13">
        <v>5</v>
      </c>
      <c r="D746" s="13" t="s">
        <v>47</v>
      </c>
      <c r="E746" s="13" t="s">
        <v>11</v>
      </c>
      <c r="F746" s="13" t="s">
        <v>149</v>
      </c>
      <c r="G746" s="13" t="s">
        <v>150</v>
      </c>
    </row>
    <row r="747" spans="1:7" ht="15.75" customHeight="1">
      <c r="A747" s="9">
        <v>792</v>
      </c>
      <c r="B747" s="10" t="s">
        <v>828</v>
      </c>
      <c r="C747" s="13">
        <v>7</v>
      </c>
      <c r="D747" s="13" t="s">
        <v>47</v>
      </c>
      <c r="E747" s="13" t="s">
        <v>11</v>
      </c>
      <c r="F747" s="13" t="s">
        <v>185</v>
      </c>
      <c r="G747" s="13" t="s">
        <v>186</v>
      </c>
    </row>
    <row r="748" spans="1:7" ht="15.75" customHeight="1">
      <c r="A748" s="9">
        <v>793</v>
      </c>
      <c r="B748" s="10" t="s">
        <v>829</v>
      </c>
      <c r="C748" s="13">
        <v>8</v>
      </c>
      <c r="D748" s="13" t="s">
        <v>47</v>
      </c>
      <c r="E748" s="13" t="s">
        <v>26</v>
      </c>
      <c r="F748" s="13" t="s">
        <v>185</v>
      </c>
      <c r="G748" s="13" t="s">
        <v>189</v>
      </c>
    </row>
    <row r="749" spans="1:7" ht="15.75" customHeight="1">
      <c r="A749" s="9">
        <v>794</v>
      </c>
      <c r="B749" s="10" t="s">
        <v>830</v>
      </c>
      <c r="C749" s="13">
        <v>8</v>
      </c>
      <c r="D749" s="13" t="s">
        <v>47</v>
      </c>
      <c r="E749" s="13" t="s">
        <v>11</v>
      </c>
      <c r="F749" s="13" t="s">
        <v>185</v>
      </c>
      <c r="G749" s="13" t="s">
        <v>186</v>
      </c>
    </row>
    <row r="750" spans="1:7" ht="15.75" customHeight="1">
      <c r="A750" s="9">
        <v>795</v>
      </c>
      <c r="B750" s="10" t="s">
        <v>831</v>
      </c>
      <c r="C750" s="13">
        <v>8</v>
      </c>
      <c r="D750" s="13" t="s">
        <v>47</v>
      </c>
      <c r="E750" s="13" t="s">
        <v>26</v>
      </c>
      <c r="F750" s="13" t="s">
        <v>185</v>
      </c>
      <c r="G750" s="13" t="s">
        <v>189</v>
      </c>
    </row>
    <row r="751" spans="1:7" ht="15.75" customHeight="1">
      <c r="A751" s="9">
        <v>796</v>
      </c>
      <c r="B751" s="10" t="s">
        <v>832</v>
      </c>
      <c r="C751" s="13">
        <v>7</v>
      </c>
      <c r="D751" s="13" t="s">
        <v>47</v>
      </c>
      <c r="E751" s="13" t="s">
        <v>11</v>
      </c>
      <c r="F751" s="13" t="s">
        <v>185</v>
      </c>
      <c r="G751" s="13" t="s">
        <v>186</v>
      </c>
    </row>
    <row r="752" spans="1:7" ht="15.75" customHeight="1">
      <c r="A752" s="9">
        <v>797</v>
      </c>
      <c r="B752" s="10" t="s">
        <v>833</v>
      </c>
      <c r="C752" s="13">
        <v>7</v>
      </c>
      <c r="D752" s="13" t="s">
        <v>47</v>
      </c>
      <c r="E752" s="13" t="s">
        <v>11</v>
      </c>
      <c r="F752" s="13" t="s">
        <v>185</v>
      </c>
      <c r="G752" s="13" t="s">
        <v>186</v>
      </c>
    </row>
    <row r="753" spans="1:7" ht="15.75" customHeight="1">
      <c r="A753" s="9">
        <v>798</v>
      </c>
      <c r="B753" s="10" t="s">
        <v>834</v>
      </c>
      <c r="C753" s="13">
        <v>7</v>
      </c>
      <c r="D753" s="13" t="s">
        <v>47</v>
      </c>
      <c r="E753" s="13" t="s">
        <v>11</v>
      </c>
      <c r="F753" s="13" t="s">
        <v>185</v>
      </c>
      <c r="G753" s="13" t="s">
        <v>186</v>
      </c>
    </row>
    <row r="754" spans="1:7" ht="15.75" customHeight="1">
      <c r="A754" s="9">
        <v>799</v>
      </c>
      <c r="B754" s="10" t="s">
        <v>835</v>
      </c>
      <c r="C754" s="13">
        <v>7</v>
      </c>
      <c r="D754" s="13" t="s">
        <v>47</v>
      </c>
      <c r="E754" s="13" t="s">
        <v>26</v>
      </c>
      <c r="F754" s="13" t="s">
        <v>185</v>
      </c>
      <c r="G754" s="13" t="s">
        <v>189</v>
      </c>
    </row>
    <row r="755" spans="1:7" ht="15.75" customHeight="1">
      <c r="A755" s="9">
        <v>800</v>
      </c>
      <c r="B755" s="10" t="s">
        <v>836</v>
      </c>
      <c r="C755" s="13">
        <v>8</v>
      </c>
      <c r="D755" s="13" t="s">
        <v>47</v>
      </c>
      <c r="E755" s="13" t="s">
        <v>11</v>
      </c>
      <c r="F755" s="13" t="s">
        <v>185</v>
      </c>
      <c r="G755" s="13" t="s">
        <v>186</v>
      </c>
    </row>
    <row r="756" spans="1:7" ht="15.75" customHeight="1">
      <c r="A756" s="9">
        <v>801</v>
      </c>
      <c r="B756" s="10" t="s">
        <v>837</v>
      </c>
      <c r="C756" s="13">
        <v>7</v>
      </c>
      <c r="D756" s="13" t="s">
        <v>47</v>
      </c>
      <c r="E756" s="13" t="s">
        <v>11</v>
      </c>
      <c r="F756" s="13" t="s">
        <v>185</v>
      </c>
      <c r="G756" s="13" t="s">
        <v>186</v>
      </c>
    </row>
    <row r="757" spans="1:7" ht="15.75" customHeight="1">
      <c r="A757" s="9">
        <v>802</v>
      </c>
      <c r="B757" s="10" t="s">
        <v>838</v>
      </c>
      <c r="C757" s="13">
        <v>7</v>
      </c>
      <c r="D757" s="13" t="s">
        <v>47</v>
      </c>
      <c r="E757" s="13" t="s">
        <v>26</v>
      </c>
      <c r="F757" s="13" t="s">
        <v>185</v>
      </c>
      <c r="G757" s="13" t="s">
        <v>189</v>
      </c>
    </row>
    <row r="758" spans="1:7" ht="15.75" customHeight="1">
      <c r="A758" s="9">
        <v>803</v>
      </c>
      <c r="B758" s="10" t="s">
        <v>839</v>
      </c>
      <c r="C758" s="13">
        <v>8</v>
      </c>
      <c r="D758" s="13" t="s">
        <v>47</v>
      </c>
      <c r="E758" s="13" t="s">
        <v>11</v>
      </c>
      <c r="F758" s="13" t="s">
        <v>185</v>
      </c>
      <c r="G758" s="13" t="s">
        <v>186</v>
      </c>
    </row>
    <row r="759" spans="1:7" ht="15.75" customHeight="1">
      <c r="A759" s="9">
        <v>804</v>
      </c>
      <c r="B759" s="10" t="s">
        <v>840</v>
      </c>
      <c r="C759" s="13">
        <v>7</v>
      </c>
      <c r="D759" s="13" t="s">
        <v>47</v>
      </c>
      <c r="E759" s="13" t="s">
        <v>11</v>
      </c>
      <c r="F759" s="13" t="s">
        <v>185</v>
      </c>
      <c r="G759" s="13" t="s">
        <v>186</v>
      </c>
    </row>
    <row r="760" spans="1:7" ht="15.75" customHeight="1">
      <c r="A760" s="9">
        <v>805</v>
      </c>
      <c r="B760" s="10" t="s">
        <v>841</v>
      </c>
      <c r="C760" s="13">
        <v>7</v>
      </c>
      <c r="D760" s="13" t="s">
        <v>47</v>
      </c>
      <c r="E760" s="13" t="s">
        <v>11</v>
      </c>
      <c r="F760" s="13" t="s">
        <v>185</v>
      </c>
      <c r="G760" s="13" t="s">
        <v>186</v>
      </c>
    </row>
    <row r="761" spans="1:7" ht="15.75" customHeight="1">
      <c r="A761" s="9">
        <v>806</v>
      </c>
      <c r="B761" s="10" t="s">
        <v>842</v>
      </c>
      <c r="C761" s="13">
        <v>8</v>
      </c>
      <c r="D761" s="13" t="s">
        <v>47</v>
      </c>
      <c r="E761" s="13" t="s">
        <v>11</v>
      </c>
      <c r="F761" s="13" t="s">
        <v>185</v>
      </c>
      <c r="G761" s="13" t="s">
        <v>186</v>
      </c>
    </row>
    <row r="762" spans="1:7" ht="15.75" customHeight="1">
      <c r="A762" s="9">
        <v>807</v>
      </c>
      <c r="B762" s="10" t="s">
        <v>843</v>
      </c>
      <c r="C762" s="13">
        <v>7</v>
      </c>
      <c r="D762" s="13" t="s">
        <v>47</v>
      </c>
      <c r="E762" s="13" t="s">
        <v>26</v>
      </c>
      <c r="F762" s="13" t="s">
        <v>185</v>
      </c>
      <c r="G762" s="13" t="s">
        <v>189</v>
      </c>
    </row>
    <row r="763" spans="1:7" ht="15.75" customHeight="1">
      <c r="A763" s="9">
        <v>808</v>
      </c>
      <c r="B763" s="10" t="s">
        <v>844</v>
      </c>
      <c r="C763" s="13">
        <v>7</v>
      </c>
      <c r="D763" s="13" t="s">
        <v>47</v>
      </c>
      <c r="E763" s="13" t="s">
        <v>11</v>
      </c>
      <c r="F763" s="13" t="s">
        <v>185</v>
      </c>
      <c r="G763" s="13" t="s">
        <v>186</v>
      </c>
    </row>
    <row r="764" spans="1:7" ht="15.75" customHeight="1">
      <c r="A764" s="9">
        <v>809</v>
      </c>
      <c r="B764" s="10" t="s">
        <v>845</v>
      </c>
      <c r="C764" s="13">
        <v>4</v>
      </c>
      <c r="D764" s="13" t="s">
        <v>47</v>
      </c>
      <c r="E764" s="13" t="s">
        <v>26</v>
      </c>
      <c r="F764" s="13" t="s">
        <v>12</v>
      </c>
      <c r="G764" s="13" t="s">
        <v>27</v>
      </c>
    </row>
    <row r="765" spans="1:7" ht="15.75" customHeight="1">
      <c r="A765" s="9">
        <v>810</v>
      </c>
      <c r="B765" s="10" t="s">
        <v>846</v>
      </c>
      <c r="C765" s="13">
        <v>1</v>
      </c>
      <c r="D765" s="13" t="s">
        <v>47</v>
      </c>
      <c r="E765" s="13" t="s">
        <v>26</v>
      </c>
      <c r="F765" s="13" t="s">
        <v>12</v>
      </c>
      <c r="G765" s="13" t="s">
        <v>27</v>
      </c>
    </row>
    <row r="766" spans="1:7" ht="15.75" customHeight="1">
      <c r="A766" s="9">
        <v>811</v>
      </c>
      <c r="B766" s="10" t="s">
        <v>847</v>
      </c>
      <c r="C766" s="13">
        <v>6</v>
      </c>
      <c r="D766" s="13" t="s">
        <v>47</v>
      </c>
      <c r="E766" s="13" t="s">
        <v>11</v>
      </c>
      <c r="F766" s="13" t="s">
        <v>149</v>
      </c>
      <c r="G766" s="13" t="s">
        <v>150</v>
      </c>
    </row>
    <row r="767" spans="1:7" ht="15.75" customHeight="1">
      <c r="A767" s="9">
        <v>815</v>
      </c>
      <c r="B767" s="10" t="s">
        <v>848</v>
      </c>
      <c r="C767" s="13">
        <v>2</v>
      </c>
      <c r="D767" s="13" t="s">
        <v>44</v>
      </c>
      <c r="E767" s="13" t="s">
        <v>26</v>
      </c>
      <c r="F767" s="13" t="s">
        <v>12</v>
      </c>
      <c r="G767" s="13" t="s">
        <v>27</v>
      </c>
    </row>
    <row r="768" spans="1:7" ht="15.75" customHeight="1">
      <c r="A768" s="9">
        <v>816</v>
      </c>
      <c r="B768" s="10" t="s">
        <v>849</v>
      </c>
      <c r="C768" s="13">
        <v>2</v>
      </c>
      <c r="D768" s="13" t="s">
        <v>44</v>
      </c>
      <c r="E768" s="13" t="s">
        <v>26</v>
      </c>
      <c r="F768" s="13" t="s">
        <v>12</v>
      </c>
      <c r="G768" s="13" t="s">
        <v>27</v>
      </c>
    </row>
    <row r="769" spans="1:7" ht="15.75" customHeight="1">
      <c r="A769" s="9">
        <v>817</v>
      </c>
      <c r="B769" s="10" t="s">
        <v>850</v>
      </c>
      <c r="C769" s="13">
        <v>2</v>
      </c>
      <c r="D769" s="13" t="s">
        <v>44</v>
      </c>
      <c r="E769" s="13" t="s">
        <v>11</v>
      </c>
      <c r="F769" s="13" t="s">
        <v>12</v>
      </c>
      <c r="G769" s="13" t="s">
        <v>13</v>
      </c>
    </row>
    <row r="770" spans="1:7" ht="15.75" customHeight="1">
      <c r="A770" s="9">
        <v>818</v>
      </c>
      <c r="B770" s="10" t="s">
        <v>851</v>
      </c>
      <c r="C770" s="13">
        <v>2</v>
      </c>
      <c r="D770" s="13" t="s">
        <v>44</v>
      </c>
      <c r="E770" s="13" t="s">
        <v>11</v>
      </c>
      <c r="F770" s="13" t="s">
        <v>12</v>
      </c>
      <c r="G770" s="13" t="s">
        <v>13</v>
      </c>
    </row>
    <row r="771" spans="1:7" ht="15.75" customHeight="1">
      <c r="A771" s="9">
        <v>819</v>
      </c>
      <c r="B771" s="10" t="s">
        <v>852</v>
      </c>
      <c r="C771" s="13">
        <v>2</v>
      </c>
      <c r="D771" s="13" t="s">
        <v>44</v>
      </c>
      <c r="E771" s="13" t="s">
        <v>11</v>
      </c>
      <c r="F771" s="13" t="s">
        <v>12</v>
      </c>
      <c r="G771" s="13" t="s">
        <v>13</v>
      </c>
    </row>
    <row r="772" spans="1:7" ht="15.75" customHeight="1">
      <c r="A772" s="9">
        <v>820</v>
      </c>
      <c r="B772" s="10" t="s">
        <v>853</v>
      </c>
      <c r="C772" s="13">
        <v>2</v>
      </c>
      <c r="D772" s="13" t="s">
        <v>44</v>
      </c>
      <c r="E772" s="13" t="s">
        <v>26</v>
      </c>
      <c r="F772" s="13" t="s">
        <v>12</v>
      </c>
      <c r="G772" s="13" t="s">
        <v>27</v>
      </c>
    </row>
    <row r="773" spans="1:7" ht="15.75" customHeight="1">
      <c r="A773" s="9">
        <v>821</v>
      </c>
      <c r="B773" s="10" t="s">
        <v>854</v>
      </c>
      <c r="C773" s="13">
        <v>2</v>
      </c>
      <c r="D773" s="13" t="s">
        <v>44</v>
      </c>
      <c r="E773" s="13" t="s">
        <v>26</v>
      </c>
      <c r="F773" s="13" t="s">
        <v>12</v>
      </c>
      <c r="G773" s="13" t="s">
        <v>27</v>
      </c>
    </row>
    <row r="774" spans="1:7" ht="15.75" customHeight="1">
      <c r="A774" s="9">
        <v>822</v>
      </c>
      <c r="B774" s="10" t="s">
        <v>855</v>
      </c>
      <c r="C774" s="13">
        <v>2</v>
      </c>
      <c r="D774" s="13" t="s">
        <v>44</v>
      </c>
      <c r="E774" s="13" t="s">
        <v>26</v>
      </c>
      <c r="F774" s="13" t="s">
        <v>12</v>
      </c>
      <c r="G774" s="13" t="s">
        <v>27</v>
      </c>
    </row>
    <row r="775" spans="1:7" ht="15.75" customHeight="1">
      <c r="A775" s="9">
        <v>823</v>
      </c>
      <c r="B775" s="10" t="s">
        <v>856</v>
      </c>
      <c r="C775" s="13">
        <v>3</v>
      </c>
      <c r="D775" s="13" t="s">
        <v>44</v>
      </c>
      <c r="E775" s="13" t="s">
        <v>11</v>
      </c>
      <c r="F775" s="13" t="s">
        <v>12</v>
      </c>
      <c r="G775" s="13" t="s">
        <v>13</v>
      </c>
    </row>
    <row r="776" spans="1:7" ht="15.75" customHeight="1">
      <c r="A776" s="9">
        <v>824</v>
      </c>
      <c r="B776" s="10" t="s">
        <v>857</v>
      </c>
      <c r="C776" s="13">
        <v>3</v>
      </c>
      <c r="D776" s="13" t="s">
        <v>44</v>
      </c>
      <c r="E776" s="13" t="s">
        <v>26</v>
      </c>
      <c r="F776" s="13" t="s">
        <v>12</v>
      </c>
      <c r="G776" s="13" t="s">
        <v>27</v>
      </c>
    </row>
    <row r="777" spans="1:7" ht="15.75" customHeight="1">
      <c r="A777" s="9">
        <v>825</v>
      </c>
      <c r="B777" s="10" t="s">
        <v>858</v>
      </c>
      <c r="C777" s="13">
        <v>3</v>
      </c>
      <c r="D777" s="13" t="s">
        <v>44</v>
      </c>
      <c r="E777" s="13" t="s">
        <v>11</v>
      </c>
      <c r="F777" s="13" t="s">
        <v>12</v>
      </c>
      <c r="G777" s="13" t="s">
        <v>13</v>
      </c>
    </row>
    <row r="778" spans="1:7" ht="15.75" customHeight="1">
      <c r="A778" s="9">
        <v>826</v>
      </c>
      <c r="B778" s="10" t="s">
        <v>859</v>
      </c>
      <c r="C778" s="13">
        <v>3</v>
      </c>
      <c r="D778" s="13" t="s">
        <v>44</v>
      </c>
      <c r="E778" s="13" t="s">
        <v>26</v>
      </c>
      <c r="F778" s="13" t="s">
        <v>12</v>
      </c>
      <c r="G778" s="13" t="s">
        <v>27</v>
      </c>
    </row>
    <row r="779" spans="1:7" ht="15.75" customHeight="1">
      <c r="A779" s="9">
        <v>827</v>
      </c>
      <c r="B779" s="10" t="s">
        <v>860</v>
      </c>
      <c r="C779" s="13">
        <v>3</v>
      </c>
      <c r="D779" s="13" t="s">
        <v>44</v>
      </c>
      <c r="E779" s="13" t="s">
        <v>11</v>
      </c>
      <c r="F779" s="13" t="s">
        <v>12</v>
      </c>
      <c r="G779" s="13" t="s">
        <v>13</v>
      </c>
    </row>
    <row r="780" spans="1:7" ht="15.75" customHeight="1">
      <c r="A780" s="9">
        <v>828</v>
      </c>
      <c r="B780" s="10" t="s">
        <v>861</v>
      </c>
      <c r="C780" s="13">
        <v>3</v>
      </c>
      <c r="D780" s="13" t="s">
        <v>44</v>
      </c>
      <c r="E780" s="13" t="s">
        <v>26</v>
      </c>
      <c r="F780" s="13" t="s">
        <v>12</v>
      </c>
      <c r="G780" s="13" t="s">
        <v>27</v>
      </c>
    </row>
    <row r="781" spans="1:7" ht="15.75" customHeight="1">
      <c r="A781" s="9">
        <v>829</v>
      </c>
      <c r="B781" s="10" t="s">
        <v>862</v>
      </c>
      <c r="C781" s="13">
        <v>3</v>
      </c>
      <c r="D781" s="13" t="s">
        <v>44</v>
      </c>
      <c r="E781" s="13" t="s">
        <v>26</v>
      </c>
      <c r="F781" s="13" t="s">
        <v>12</v>
      </c>
      <c r="G781" s="13" t="s">
        <v>27</v>
      </c>
    </row>
    <row r="782" spans="1:7" ht="15.75" customHeight="1">
      <c r="A782" s="9">
        <v>830</v>
      </c>
      <c r="B782" s="10" t="s">
        <v>863</v>
      </c>
      <c r="C782" s="13">
        <v>3</v>
      </c>
      <c r="D782" s="13" t="s">
        <v>44</v>
      </c>
      <c r="E782" s="13" t="s">
        <v>11</v>
      </c>
      <c r="F782" s="13" t="s">
        <v>12</v>
      </c>
      <c r="G782" s="13" t="s">
        <v>13</v>
      </c>
    </row>
    <row r="783" spans="1:7" ht="15.75" customHeight="1">
      <c r="A783" s="9">
        <v>831</v>
      </c>
      <c r="B783" s="10" t="s">
        <v>864</v>
      </c>
      <c r="C783" s="13">
        <v>3</v>
      </c>
      <c r="D783" s="13" t="s">
        <v>44</v>
      </c>
      <c r="E783" s="13" t="s">
        <v>26</v>
      </c>
      <c r="F783" s="13" t="s">
        <v>12</v>
      </c>
      <c r="G783" s="13" t="s">
        <v>27</v>
      </c>
    </row>
    <row r="784" spans="1:7" ht="15.75" customHeight="1">
      <c r="A784" s="9">
        <v>832</v>
      </c>
      <c r="B784" s="10" t="s">
        <v>865</v>
      </c>
      <c r="C784" s="13">
        <v>3</v>
      </c>
      <c r="D784" s="13" t="s">
        <v>44</v>
      </c>
      <c r="E784" s="13" t="s">
        <v>26</v>
      </c>
      <c r="F784" s="13" t="s">
        <v>12</v>
      </c>
      <c r="G784" s="13" t="s">
        <v>27</v>
      </c>
    </row>
    <row r="785" spans="1:7" ht="15.75" customHeight="1">
      <c r="A785" s="9">
        <v>833</v>
      </c>
      <c r="B785" s="10" t="s">
        <v>866</v>
      </c>
      <c r="C785" s="13">
        <v>4</v>
      </c>
      <c r="D785" s="13" t="s">
        <v>44</v>
      </c>
      <c r="E785" s="13" t="s">
        <v>26</v>
      </c>
      <c r="F785" s="13" t="s">
        <v>12</v>
      </c>
      <c r="G785" s="13" t="s">
        <v>27</v>
      </c>
    </row>
    <row r="786" spans="1:7" ht="15.75" customHeight="1">
      <c r="A786" s="9">
        <v>834</v>
      </c>
      <c r="B786" s="10" t="s">
        <v>867</v>
      </c>
      <c r="C786" s="13">
        <v>4</v>
      </c>
      <c r="D786" s="13" t="s">
        <v>44</v>
      </c>
      <c r="E786" s="13" t="s">
        <v>11</v>
      </c>
      <c r="F786" s="13" t="s">
        <v>12</v>
      </c>
      <c r="G786" s="13" t="s">
        <v>13</v>
      </c>
    </row>
    <row r="787" spans="1:7" ht="15.75" customHeight="1">
      <c r="A787" s="9">
        <v>835</v>
      </c>
      <c r="B787" s="10" t="s">
        <v>868</v>
      </c>
      <c r="C787" s="13">
        <v>4</v>
      </c>
      <c r="D787" s="13" t="s">
        <v>44</v>
      </c>
      <c r="E787" s="13" t="s">
        <v>26</v>
      </c>
      <c r="F787" s="13" t="s">
        <v>12</v>
      </c>
      <c r="G787" s="13" t="s">
        <v>27</v>
      </c>
    </row>
    <row r="788" spans="1:7" ht="15.75" customHeight="1">
      <c r="A788" s="9">
        <v>836</v>
      </c>
      <c r="B788" s="10" t="s">
        <v>869</v>
      </c>
      <c r="C788" s="13">
        <v>4</v>
      </c>
      <c r="D788" s="13" t="s">
        <v>44</v>
      </c>
      <c r="E788" s="13" t="s">
        <v>11</v>
      </c>
      <c r="F788" s="13" t="s">
        <v>12</v>
      </c>
      <c r="G788" s="13" t="s">
        <v>13</v>
      </c>
    </row>
    <row r="789" spans="1:7" ht="15.75" customHeight="1">
      <c r="A789" s="9">
        <v>837</v>
      </c>
      <c r="B789" s="10" t="s">
        <v>870</v>
      </c>
      <c r="C789" s="13">
        <v>4</v>
      </c>
      <c r="D789" s="13" t="s">
        <v>44</v>
      </c>
      <c r="E789" s="13" t="s">
        <v>26</v>
      </c>
      <c r="F789" s="13" t="s">
        <v>12</v>
      </c>
      <c r="G789" s="13" t="s">
        <v>27</v>
      </c>
    </row>
    <row r="790" spans="1:7" ht="15.75" customHeight="1">
      <c r="A790" s="9">
        <v>838</v>
      </c>
      <c r="B790" s="10" t="s">
        <v>871</v>
      </c>
      <c r="C790" s="13">
        <v>4</v>
      </c>
      <c r="D790" s="13" t="s">
        <v>44</v>
      </c>
      <c r="E790" s="13" t="s">
        <v>11</v>
      </c>
      <c r="F790" s="13" t="s">
        <v>12</v>
      </c>
      <c r="G790" s="13" t="s">
        <v>13</v>
      </c>
    </row>
    <row r="791" spans="1:7" ht="15.75" customHeight="1">
      <c r="A791" s="9">
        <v>839</v>
      </c>
      <c r="B791" s="10" t="s">
        <v>872</v>
      </c>
      <c r="C791" s="13">
        <v>4</v>
      </c>
      <c r="D791" s="13" t="s">
        <v>44</v>
      </c>
      <c r="E791" s="13" t="s">
        <v>11</v>
      </c>
      <c r="F791" s="13" t="s">
        <v>12</v>
      </c>
      <c r="G791" s="13" t="s">
        <v>13</v>
      </c>
    </row>
    <row r="792" spans="1:7" ht="15.75" customHeight="1">
      <c r="A792" s="9">
        <v>840</v>
      </c>
      <c r="B792" s="10" t="s">
        <v>873</v>
      </c>
      <c r="C792" s="13">
        <v>5</v>
      </c>
      <c r="D792" s="13" t="s">
        <v>44</v>
      </c>
      <c r="E792" s="13" t="s">
        <v>26</v>
      </c>
      <c r="F792" s="13" t="s">
        <v>149</v>
      </c>
      <c r="G792" s="13" t="s">
        <v>152</v>
      </c>
    </row>
    <row r="793" spans="1:7" ht="15.75" customHeight="1">
      <c r="A793" s="9">
        <v>841</v>
      </c>
      <c r="B793" s="10" t="s">
        <v>874</v>
      </c>
      <c r="C793" s="13">
        <v>5</v>
      </c>
      <c r="D793" s="13" t="s">
        <v>44</v>
      </c>
      <c r="E793" s="13" t="s">
        <v>26</v>
      </c>
      <c r="F793" s="13" t="s">
        <v>149</v>
      </c>
      <c r="G793" s="13" t="s">
        <v>152</v>
      </c>
    </row>
    <row r="794" spans="1:7" ht="15.75" customHeight="1">
      <c r="A794" s="9">
        <v>842</v>
      </c>
      <c r="B794" s="10" t="s">
        <v>875</v>
      </c>
      <c r="C794" s="13">
        <v>5</v>
      </c>
      <c r="D794" s="13" t="s">
        <v>44</v>
      </c>
      <c r="E794" s="13" t="s">
        <v>11</v>
      </c>
      <c r="F794" s="13" t="s">
        <v>149</v>
      </c>
      <c r="G794" s="13" t="s">
        <v>150</v>
      </c>
    </row>
    <row r="795" spans="1:7" ht="15.75" customHeight="1">
      <c r="A795" s="9">
        <v>843</v>
      </c>
      <c r="B795" s="10" t="s">
        <v>876</v>
      </c>
      <c r="C795" s="13">
        <v>6</v>
      </c>
      <c r="D795" s="13" t="s">
        <v>44</v>
      </c>
      <c r="E795" s="13" t="s">
        <v>11</v>
      </c>
      <c r="F795" s="13" t="s">
        <v>149</v>
      </c>
      <c r="G795" s="13" t="s">
        <v>150</v>
      </c>
    </row>
    <row r="796" spans="1:7" ht="15.75" customHeight="1">
      <c r="A796" s="9">
        <v>844</v>
      </c>
      <c r="B796" s="10" t="s">
        <v>877</v>
      </c>
      <c r="C796" s="13">
        <v>6</v>
      </c>
      <c r="D796" s="13" t="s">
        <v>44</v>
      </c>
      <c r="E796" s="13" t="s">
        <v>11</v>
      </c>
      <c r="F796" s="13" t="s">
        <v>149</v>
      </c>
      <c r="G796" s="13" t="s">
        <v>150</v>
      </c>
    </row>
    <row r="797" spans="1:7" ht="15.75" customHeight="1">
      <c r="A797" s="9">
        <v>845</v>
      </c>
      <c r="B797" s="10" t="s">
        <v>878</v>
      </c>
      <c r="C797" s="13">
        <v>6</v>
      </c>
      <c r="D797" s="13" t="s">
        <v>44</v>
      </c>
      <c r="E797" s="13" t="s">
        <v>11</v>
      </c>
      <c r="F797" s="13" t="s">
        <v>149</v>
      </c>
      <c r="G797" s="13" t="s">
        <v>150</v>
      </c>
    </row>
    <row r="798" spans="1:7" ht="15.75" customHeight="1">
      <c r="A798" s="9">
        <v>846</v>
      </c>
      <c r="B798" s="10" t="s">
        <v>879</v>
      </c>
      <c r="C798" s="13">
        <v>6</v>
      </c>
      <c r="D798" s="13" t="s">
        <v>44</v>
      </c>
      <c r="E798" s="13" t="s">
        <v>26</v>
      </c>
      <c r="F798" s="13" t="s">
        <v>149</v>
      </c>
      <c r="G798" s="13" t="s">
        <v>152</v>
      </c>
    </row>
    <row r="799" spans="1:7" ht="15.75" customHeight="1">
      <c r="A799" s="9">
        <v>847</v>
      </c>
      <c r="B799" s="10" t="s">
        <v>880</v>
      </c>
      <c r="C799" s="13">
        <v>7</v>
      </c>
      <c r="D799" s="13" t="s">
        <v>44</v>
      </c>
      <c r="E799" s="13" t="s">
        <v>26</v>
      </c>
      <c r="F799" s="13" t="s">
        <v>185</v>
      </c>
      <c r="G799" s="13" t="s">
        <v>189</v>
      </c>
    </row>
    <row r="800" spans="1:7" ht="15.75" customHeight="1">
      <c r="A800" s="9">
        <v>848</v>
      </c>
      <c r="B800" s="10" t="s">
        <v>881</v>
      </c>
      <c r="C800" s="13">
        <v>7</v>
      </c>
      <c r="D800" s="13" t="s">
        <v>44</v>
      </c>
      <c r="E800" s="13" t="s">
        <v>26</v>
      </c>
      <c r="F800" s="13" t="s">
        <v>185</v>
      </c>
      <c r="G800" s="13" t="s">
        <v>189</v>
      </c>
    </row>
    <row r="801" spans="1:7" ht="15.75" customHeight="1">
      <c r="A801" s="9">
        <v>849</v>
      </c>
      <c r="B801" s="10" t="s">
        <v>882</v>
      </c>
      <c r="C801" s="13">
        <v>7</v>
      </c>
      <c r="D801" s="13" t="s">
        <v>44</v>
      </c>
      <c r="E801" s="13" t="s">
        <v>26</v>
      </c>
      <c r="F801" s="13" t="s">
        <v>185</v>
      </c>
      <c r="G801" s="13" t="s">
        <v>189</v>
      </c>
    </row>
    <row r="802" spans="1:7" ht="15.75" customHeight="1">
      <c r="A802" s="9">
        <v>850</v>
      </c>
      <c r="B802" s="10" t="s">
        <v>883</v>
      </c>
      <c r="C802" s="13">
        <v>7</v>
      </c>
      <c r="D802" s="13" t="s">
        <v>44</v>
      </c>
      <c r="E802" s="13" t="s">
        <v>26</v>
      </c>
      <c r="F802" s="13" t="s">
        <v>185</v>
      </c>
      <c r="G802" s="13" t="s">
        <v>189</v>
      </c>
    </row>
    <row r="803" spans="1:7" ht="15.75" customHeight="1">
      <c r="A803" s="9">
        <v>851</v>
      </c>
      <c r="B803" s="10" t="s">
        <v>884</v>
      </c>
      <c r="C803" s="13">
        <v>7</v>
      </c>
      <c r="D803" s="13" t="s">
        <v>44</v>
      </c>
      <c r="E803" s="13" t="s">
        <v>26</v>
      </c>
      <c r="F803" s="13" t="s">
        <v>185</v>
      </c>
      <c r="G803" s="13" t="s">
        <v>189</v>
      </c>
    </row>
    <row r="804" spans="1:7" ht="15.75" customHeight="1">
      <c r="A804" s="9">
        <v>852</v>
      </c>
      <c r="B804" s="10" t="s">
        <v>885</v>
      </c>
      <c r="C804" s="13">
        <v>7</v>
      </c>
      <c r="D804" s="13" t="s">
        <v>44</v>
      </c>
      <c r="E804" s="13" t="s">
        <v>26</v>
      </c>
      <c r="F804" s="13" t="s">
        <v>185</v>
      </c>
      <c r="G804" s="13" t="s">
        <v>189</v>
      </c>
    </row>
    <row r="805" spans="1:7" ht="15.75" customHeight="1">
      <c r="A805" s="9">
        <v>853</v>
      </c>
      <c r="B805" s="10" t="s">
        <v>886</v>
      </c>
      <c r="C805" s="13">
        <v>7</v>
      </c>
      <c r="D805" s="13" t="s">
        <v>44</v>
      </c>
      <c r="E805" s="13" t="s">
        <v>26</v>
      </c>
      <c r="F805" s="13" t="s">
        <v>185</v>
      </c>
      <c r="G805" s="13" t="s">
        <v>189</v>
      </c>
    </row>
    <row r="806" spans="1:7" ht="15.75" customHeight="1">
      <c r="A806" s="9">
        <v>854</v>
      </c>
      <c r="B806" s="10" t="s">
        <v>887</v>
      </c>
      <c r="C806" s="13">
        <v>7</v>
      </c>
      <c r="D806" s="13" t="s">
        <v>44</v>
      </c>
      <c r="E806" s="13" t="s">
        <v>11</v>
      </c>
      <c r="F806" s="13" t="s">
        <v>185</v>
      </c>
      <c r="G806" s="13" t="s">
        <v>186</v>
      </c>
    </row>
    <row r="807" spans="1:7" ht="15.75" customHeight="1">
      <c r="A807" s="9">
        <v>855</v>
      </c>
      <c r="B807" s="10" t="s">
        <v>888</v>
      </c>
      <c r="C807" s="13">
        <v>8</v>
      </c>
      <c r="D807" s="13" t="s">
        <v>44</v>
      </c>
      <c r="E807" s="13" t="s">
        <v>11</v>
      </c>
      <c r="F807" s="13" t="s">
        <v>185</v>
      </c>
      <c r="G807" s="13" t="s">
        <v>186</v>
      </c>
    </row>
    <row r="808" spans="1:7" ht="15.75" customHeight="1">
      <c r="A808" s="9">
        <v>856</v>
      </c>
      <c r="B808" s="10" t="s">
        <v>889</v>
      </c>
      <c r="C808" s="13">
        <v>8</v>
      </c>
      <c r="D808" s="13" t="s">
        <v>44</v>
      </c>
      <c r="E808" s="13" t="s">
        <v>26</v>
      </c>
      <c r="F808" s="13" t="s">
        <v>185</v>
      </c>
      <c r="G808" s="13" t="s">
        <v>189</v>
      </c>
    </row>
    <row r="809" spans="1:7" ht="15.75" customHeight="1">
      <c r="A809" s="9">
        <v>857</v>
      </c>
      <c r="B809" s="10" t="s">
        <v>890</v>
      </c>
      <c r="C809" s="13">
        <v>8</v>
      </c>
      <c r="D809" s="13" t="s">
        <v>44</v>
      </c>
      <c r="E809" s="13" t="s">
        <v>11</v>
      </c>
      <c r="F809" s="13" t="s">
        <v>185</v>
      </c>
      <c r="G809" s="13" t="s">
        <v>186</v>
      </c>
    </row>
    <row r="810" spans="1:7" ht="15.75" customHeight="1">
      <c r="A810" s="9">
        <v>858</v>
      </c>
      <c r="B810" s="10" t="s">
        <v>891</v>
      </c>
      <c r="C810" s="13">
        <v>8</v>
      </c>
      <c r="D810" s="13" t="s">
        <v>44</v>
      </c>
      <c r="E810" s="13" t="s">
        <v>11</v>
      </c>
      <c r="F810" s="13" t="s">
        <v>185</v>
      </c>
      <c r="G810" s="13" t="s">
        <v>186</v>
      </c>
    </row>
    <row r="811" spans="1:7" ht="15.75" customHeight="1">
      <c r="A811" s="9">
        <v>859</v>
      </c>
      <c r="B811" s="10" t="s">
        <v>892</v>
      </c>
      <c r="C811" s="13">
        <v>8</v>
      </c>
      <c r="D811" s="13" t="s">
        <v>44</v>
      </c>
      <c r="E811" s="13" t="s">
        <v>11</v>
      </c>
      <c r="F811" s="13" t="s">
        <v>185</v>
      </c>
      <c r="G811" s="13" t="s">
        <v>186</v>
      </c>
    </row>
    <row r="812" spans="1:7" ht="15.75" customHeight="1">
      <c r="A812" s="9">
        <v>865</v>
      </c>
      <c r="B812" s="10" t="s">
        <v>893</v>
      </c>
      <c r="C812" s="13" t="s">
        <v>139</v>
      </c>
      <c r="D812" s="13" t="s">
        <v>82</v>
      </c>
      <c r="E812" s="13" t="s">
        <v>26</v>
      </c>
      <c r="F812" s="13" t="s">
        <v>12</v>
      </c>
      <c r="G812" s="13" t="s">
        <v>27</v>
      </c>
    </row>
    <row r="813" spans="1:7" ht="15.75" customHeight="1">
      <c r="A813" s="9">
        <v>866</v>
      </c>
      <c r="B813" s="10" t="s">
        <v>894</v>
      </c>
      <c r="C813" s="13" t="s">
        <v>139</v>
      </c>
      <c r="D813" s="13" t="s">
        <v>82</v>
      </c>
      <c r="E813" s="13" t="s">
        <v>11</v>
      </c>
      <c r="F813" s="13" t="s">
        <v>12</v>
      </c>
      <c r="G813" s="13" t="s">
        <v>13</v>
      </c>
    </row>
    <row r="814" spans="1:7" ht="15.75" customHeight="1">
      <c r="A814" s="9">
        <v>867</v>
      </c>
      <c r="B814" s="10" t="s">
        <v>895</v>
      </c>
      <c r="C814" s="13">
        <v>1</v>
      </c>
      <c r="D814" s="13" t="s">
        <v>82</v>
      </c>
      <c r="E814" s="13" t="s">
        <v>26</v>
      </c>
      <c r="F814" s="13" t="s">
        <v>12</v>
      </c>
      <c r="G814" s="13" t="s">
        <v>27</v>
      </c>
    </row>
    <row r="815" spans="1:7" ht="15.75" customHeight="1">
      <c r="A815" s="9">
        <v>868</v>
      </c>
      <c r="B815" s="10" t="s">
        <v>896</v>
      </c>
      <c r="C815" s="13">
        <v>1</v>
      </c>
      <c r="D815" s="13" t="s">
        <v>82</v>
      </c>
      <c r="E815" s="13" t="s">
        <v>26</v>
      </c>
      <c r="F815" s="13" t="s">
        <v>12</v>
      </c>
      <c r="G815" s="13" t="s">
        <v>27</v>
      </c>
    </row>
    <row r="816" spans="1:7" ht="15.75" customHeight="1">
      <c r="A816" s="9">
        <v>869</v>
      </c>
      <c r="B816" s="10" t="s">
        <v>897</v>
      </c>
      <c r="C816" s="13">
        <v>2</v>
      </c>
      <c r="D816" s="13" t="s">
        <v>82</v>
      </c>
      <c r="E816" s="13" t="s">
        <v>11</v>
      </c>
      <c r="F816" s="13" t="s">
        <v>12</v>
      </c>
      <c r="G816" s="13" t="s">
        <v>13</v>
      </c>
    </row>
    <row r="817" spans="1:7" ht="15.75" customHeight="1">
      <c r="A817" s="9">
        <v>870</v>
      </c>
      <c r="B817" s="10" t="s">
        <v>898</v>
      </c>
      <c r="C817" s="13">
        <v>2</v>
      </c>
      <c r="D817" s="13" t="s">
        <v>82</v>
      </c>
      <c r="E817" s="13" t="s">
        <v>26</v>
      </c>
      <c r="F817" s="13" t="s">
        <v>12</v>
      </c>
      <c r="G817" s="13" t="s">
        <v>27</v>
      </c>
    </row>
    <row r="818" spans="1:7" ht="15.75" customHeight="1">
      <c r="A818" s="9">
        <v>871</v>
      </c>
      <c r="B818" s="10" t="s">
        <v>899</v>
      </c>
      <c r="C818" s="13">
        <v>2</v>
      </c>
      <c r="D818" s="13" t="s">
        <v>82</v>
      </c>
      <c r="E818" s="13" t="s">
        <v>26</v>
      </c>
      <c r="F818" s="13" t="s">
        <v>12</v>
      </c>
      <c r="G818" s="13" t="s">
        <v>27</v>
      </c>
    </row>
    <row r="819" spans="1:7" ht="15.75" customHeight="1">
      <c r="A819" s="9">
        <v>872</v>
      </c>
      <c r="B819" s="10" t="s">
        <v>900</v>
      </c>
      <c r="C819" s="13">
        <v>2</v>
      </c>
      <c r="D819" s="13" t="s">
        <v>82</v>
      </c>
      <c r="E819" s="13" t="s">
        <v>26</v>
      </c>
      <c r="F819" s="13" t="s">
        <v>12</v>
      </c>
      <c r="G819" s="13" t="s">
        <v>27</v>
      </c>
    </row>
    <row r="820" spans="1:7" ht="15.75" customHeight="1">
      <c r="A820" s="9">
        <v>873</v>
      </c>
      <c r="B820" s="10" t="s">
        <v>901</v>
      </c>
      <c r="C820" s="13">
        <v>3</v>
      </c>
      <c r="D820" s="13" t="s">
        <v>82</v>
      </c>
      <c r="E820" s="13" t="s">
        <v>11</v>
      </c>
      <c r="F820" s="13" t="s">
        <v>12</v>
      </c>
      <c r="G820" s="13" t="s">
        <v>13</v>
      </c>
    </row>
    <row r="821" spans="1:7" ht="15.75" customHeight="1">
      <c r="A821" s="9">
        <v>874</v>
      </c>
      <c r="B821" s="10" t="s">
        <v>902</v>
      </c>
      <c r="C821" s="13">
        <v>3</v>
      </c>
      <c r="D821" s="13" t="s">
        <v>82</v>
      </c>
      <c r="E821" s="13" t="s">
        <v>11</v>
      </c>
      <c r="F821" s="13" t="s">
        <v>12</v>
      </c>
      <c r="G821" s="13" t="s">
        <v>13</v>
      </c>
    </row>
    <row r="822" spans="1:7" ht="15.75" customHeight="1">
      <c r="A822" s="9">
        <v>875</v>
      </c>
      <c r="B822" s="10" t="s">
        <v>903</v>
      </c>
      <c r="C822" s="13">
        <v>3</v>
      </c>
      <c r="D822" s="13" t="s">
        <v>82</v>
      </c>
      <c r="E822" s="13" t="s">
        <v>26</v>
      </c>
      <c r="F822" s="13" t="s">
        <v>12</v>
      </c>
      <c r="G822" s="13" t="s">
        <v>27</v>
      </c>
    </row>
    <row r="823" spans="1:7" ht="15.75" customHeight="1">
      <c r="A823" s="9">
        <v>876</v>
      </c>
      <c r="B823" s="10" t="s">
        <v>904</v>
      </c>
      <c r="C823" s="13">
        <v>3</v>
      </c>
      <c r="D823" s="13" t="s">
        <v>82</v>
      </c>
      <c r="E823" s="13" t="s">
        <v>11</v>
      </c>
      <c r="F823" s="13" t="s">
        <v>12</v>
      </c>
      <c r="G823" s="13" t="s">
        <v>13</v>
      </c>
    </row>
    <row r="824" spans="1:7" ht="15.75" customHeight="1">
      <c r="A824" s="9">
        <v>877</v>
      </c>
      <c r="B824" s="10" t="s">
        <v>905</v>
      </c>
      <c r="C824" s="13">
        <v>4</v>
      </c>
      <c r="D824" s="13" t="s">
        <v>82</v>
      </c>
      <c r="E824" s="13" t="s">
        <v>26</v>
      </c>
      <c r="F824" s="13" t="s">
        <v>12</v>
      </c>
      <c r="G824" s="13" t="s">
        <v>27</v>
      </c>
    </row>
    <row r="825" spans="1:7" ht="15.75" customHeight="1">
      <c r="A825" s="9">
        <v>878</v>
      </c>
      <c r="B825" s="10" t="s">
        <v>906</v>
      </c>
      <c r="C825" s="13">
        <v>4</v>
      </c>
      <c r="D825" s="13" t="s">
        <v>82</v>
      </c>
      <c r="E825" s="13" t="s">
        <v>11</v>
      </c>
      <c r="F825" s="13" t="s">
        <v>12</v>
      </c>
      <c r="G825" s="13" t="s">
        <v>13</v>
      </c>
    </row>
    <row r="826" spans="1:7" ht="15.75" customHeight="1">
      <c r="A826" s="9">
        <v>879</v>
      </c>
      <c r="B826" s="10" t="s">
        <v>907</v>
      </c>
      <c r="C826" s="13">
        <v>6</v>
      </c>
      <c r="D826" s="13" t="s">
        <v>82</v>
      </c>
      <c r="E826" s="13" t="s">
        <v>26</v>
      </c>
      <c r="F826" s="13" t="s">
        <v>149</v>
      </c>
      <c r="G826" s="13" t="s">
        <v>152</v>
      </c>
    </row>
    <row r="827" spans="1:7" ht="15.75" customHeight="1">
      <c r="A827" s="9">
        <v>880</v>
      </c>
      <c r="B827" s="10" t="s">
        <v>908</v>
      </c>
      <c r="C827" s="13">
        <v>6</v>
      </c>
      <c r="D827" s="13" t="s">
        <v>82</v>
      </c>
      <c r="E827" s="13" t="s">
        <v>11</v>
      </c>
      <c r="F827" s="13" t="s">
        <v>149</v>
      </c>
      <c r="G827" s="13" t="s">
        <v>150</v>
      </c>
    </row>
    <row r="828" spans="1:7" ht="15.75" customHeight="1">
      <c r="A828" s="9">
        <v>881</v>
      </c>
      <c r="B828" s="10" t="s">
        <v>909</v>
      </c>
      <c r="C828" s="13">
        <v>6</v>
      </c>
      <c r="D828" s="13" t="s">
        <v>82</v>
      </c>
      <c r="E828" s="13" t="s">
        <v>11</v>
      </c>
      <c r="F828" s="13" t="s">
        <v>149</v>
      </c>
      <c r="G828" s="13" t="s">
        <v>150</v>
      </c>
    </row>
    <row r="829" spans="1:7" ht="15.75" customHeight="1">
      <c r="A829" s="9">
        <v>882</v>
      </c>
      <c r="B829" s="10" t="s">
        <v>910</v>
      </c>
      <c r="C829" s="13">
        <v>6</v>
      </c>
      <c r="D829" s="13" t="s">
        <v>82</v>
      </c>
      <c r="E829" s="13" t="s">
        <v>26</v>
      </c>
      <c r="F829" s="13" t="s">
        <v>149</v>
      </c>
      <c r="G829" s="13" t="s">
        <v>152</v>
      </c>
    </row>
    <row r="830" spans="1:7" ht="15.75" customHeight="1">
      <c r="A830" s="9">
        <v>883</v>
      </c>
      <c r="B830" s="10" t="s">
        <v>911</v>
      </c>
      <c r="C830" s="13">
        <v>6</v>
      </c>
      <c r="D830" s="13" t="s">
        <v>82</v>
      </c>
      <c r="E830" s="13" t="s">
        <v>26</v>
      </c>
      <c r="F830" s="13" t="s">
        <v>149</v>
      </c>
      <c r="G830" s="13" t="s">
        <v>152</v>
      </c>
    </row>
    <row r="831" spans="1:7" ht="15.75" customHeight="1">
      <c r="A831" s="9">
        <v>884</v>
      </c>
      <c r="B831" s="10" t="s">
        <v>912</v>
      </c>
      <c r="C831" s="13">
        <v>7</v>
      </c>
      <c r="D831" s="13" t="s">
        <v>82</v>
      </c>
      <c r="E831" s="13" t="s">
        <v>11</v>
      </c>
      <c r="F831" s="13" t="s">
        <v>185</v>
      </c>
      <c r="G831" s="13" t="s">
        <v>186</v>
      </c>
    </row>
    <row r="832" spans="1:7" ht="15.75" customHeight="1">
      <c r="A832" s="9">
        <v>885</v>
      </c>
      <c r="B832" s="10" t="s">
        <v>913</v>
      </c>
      <c r="C832" s="13">
        <v>7</v>
      </c>
      <c r="D832" s="13" t="s">
        <v>82</v>
      </c>
      <c r="E832" s="13" t="s">
        <v>11</v>
      </c>
      <c r="F832" s="13" t="s">
        <v>185</v>
      </c>
      <c r="G832" s="13" t="s">
        <v>186</v>
      </c>
    </row>
    <row r="833" spans="1:7" ht="15.75" customHeight="1">
      <c r="A833" s="9">
        <v>886</v>
      </c>
      <c r="B833" s="10" t="s">
        <v>914</v>
      </c>
      <c r="C833" s="13">
        <v>7</v>
      </c>
      <c r="D833" s="13" t="s">
        <v>82</v>
      </c>
      <c r="E833" s="13" t="s">
        <v>11</v>
      </c>
      <c r="F833" s="13" t="s">
        <v>185</v>
      </c>
      <c r="G833" s="13" t="s">
        <v>186</v>
      </c>
    </row>
    <row r="834" spans="1:7" ht="15.75" customHeight="1">
      <c r="A834" s="9">
        <v>887</v>
      </c>
      <c r="B834" s="10" t="s">
        <v>915</v>
      </c>
      <c r="C834" s="13">
        <v>7</v>
      </c>
      <c r="D834" s="13" t="s">
        <v>82</v>
      </c>
      <c r="E834" s="13" t="s">
        <v>11</v>
      </c>
      <c r="F834" s="13" t="s">
        <v>185</v>
      </c>
      <c r="G834" s="13" t="s">
        <v>186</v>
      </c>
    </row>
    <row r="835" spans="1:7" ht="15.75" customHeight="1">
      <c r="A835" s="9">
        <v>888</v>
      </c>
      <c r="B835" s="10" t="s">
        <v>916</v>
      </c>
      <c r="C835" s="13">
        <v>7</v>
      </c>
      <c r="D835" s="13" t="s">
        <v>82</v>
      </c>
      <c r="E835" s="13" t="s">
        <v>26</v>
      </c>
      <c r="F835" s="13" t="s">
        <v>185</v>
      </c>
      <c r="G835" s="13" t="s">
        <v>189</v>
      </c>
    </row>
    <row r="836" spans="1:7" ht="15.75" customHeight="1">
      <c r="A836" s="9">
        <v>889</v>
      </c>
      <c r="B836" s="10" t="s">
        <v>917</v>
      </c>
      <c r="C836" s="13">
        <v>7</v>
      </c>
      <c r="D836" s="13" t="s">
        <v>82</v>
      </c>
      <c r="E836" s="13" t="s">
        <v>26</v>
      </c>
      <c r="F836" s="13" t="s">
        <v>185</v>
      </c>
      <c r="G836" s="13" t="s">
        <v>189</v>
      </c>
    </row>
    <row r="837" spans="1:7" ht="15.75" customHeight="1">
      <c r="A837" s="9">
        <v>890</v>
      </c>
      <c r="B837" s="10" t="s">
        <v>918</v>
      </c>
      <c r="C837" s="13">
        <v>8</v>
      </c>
      <c r="D837" s="13" t="s">
        <v>82</v>
      </c>
      <c r="E837" s="13" t="s">
        <v>11</v>
      </c>
      <c r="F837" s="13" t="s">
        <v>185</v>
      </c>
      <c r="G837" s="13" t="s">
        <v>186</v>
      </c>
    </row>
    <row r="838" spans="1:7" ht="15.75" customHeight="1">
      <c r="A838" s="9">
        <v>891</v>
      </c>
      <c r="B838" s="10" t="s">
        <v>919</v>
      </c>
      <c r="C838" s="13">
        <v>8</v>
      </c>
      <c r="D838" s="13" t="s">
        <v>82</v>
      </c>
      <c r="E838" s="13" t="s">
        <v>26</v>
      </c>
      <c r="F838" s="13" t="s">
        <v>185</v>
      </c>
      <c r="G838" s="13" t="s">
        <v>189</v>
      </c>
    </row>
    <row r="839" spans="1:7" ht="15.75" customHeight="1">
      <c r="A839" s="9">
        <v>892</v>
      </c>
      <c r="B839" s="10" t="s">
        <v>920</v>
      </c>
      <c r="C839" s="13">
        <v>8</v>
      </c>
      <c r="D839" s="13" t="s">
        <v>82</v>
      </c>
      <c r="E839" s="13" t="s">
        <v>26</v>
      </c>
      <c r="F839" s="13" t="s">
        <v>185</v>
      </c>
      <c r="G839" s="13" t="s">
        <v>189</v>
      </c>
    </row>
    <row r="840" spans="1:7" ht="15.75" customHeight="1">
      <c r="A840" s="9">
        <v>893</v>
      </c>
      <c r="B840" s="10" t="s">
        <v>921</v>
      </c>
      <c r="C840" s="13">
        <v>8</v>
      </c>
      <c r="D840" s="13" t="s">
        <v>82</v>
      </c>
      <c r="E840" s="13" t="s">
        <v>26</v>
      </c>
      <c r="F840" s="13" t="s">
        <v>185</v>
      </c>
      <c r="G840" s="13" t="s">
        <v>189</v>
      </c>
    </row>
    <row r="841" spans="1:7" ht="15.75" customHeight="1">
      <c r="A841" s="9">
        <v>900</v>
      </c>
      <c r="B841" s="10" t="s">
        <v>922</v>
      </c>
      <c r="C841" s="13" t="s">
        <v>139</v>
      </c>
      <c r="D841" s="13" t="s">
        <v>15</v>
      </c>
      <c r="E841" s="13" t="s">
        <v>11</v>
      </c>
      <c r="F841" s="13" t="s">
        <v>12</v>
      </c>
      <c r="G841" s="13" t="s">
        <v>13</v>
      </c>
    </row>
    <row r="842" spans="1:7" ht="15.75" customHeight="1">
      <c r="A842" s="9">
        <v>901</v>
      </c>
      <c r="B842" s="10" t="s">
        <v>923</v>
      </c>
      <c r="C842" s="13" t="s">
        <v>139</v>
      </c>
      <c r="D842" s="13" t="s">
        <v>15</v>
      </c>
      <c r="E842" s="13" t="s">
        <v>11</v>
      </c>
      <c r="F842" s="13" t="s">
        <v>12</v>
      </c>
      <c r="G842" s="13" t="s">
        <v>13</v>
      </c>
    </row>
    <row r="843" spans="1:7" ht="15.75" customHeight="1">
      <c r="A843" s="9">
        <v>902</v>
      </c>
      <c r="B843" s="10" t="s">
        <v>924</v>
      </c>
      <c r="C843" s="13" t="s">
        <v>139</v>
      </c>
      <c r="D843" s="13" t="s">
        <v>15</v>
      </c>
      <c r="E843" s="13" t="s">
        <v>26</v>
      </c>
      <c r="F843" s="13" t="s">
        <v>12</v>
      </c>
      <c r="G843" s="13" t="s">
        <v>27</v>
      </c>
    </row>
    <row r="844" spans="1:7" ht="15.75" customHeight="1">
      <c r="A844" s="9">
        <v>903</v>
      </c>
      <c r="B844" s="10" t="s">
        <v>925</v>
      </c>
      <c r="C844" s="13">
        <v>1</v>
      </c>
      <c r="D844" s="13" t="s">
        <v>15</v>
      </c>
      <c r="E844" s="13" t="s">
        <v>11</v>
      </c>
      <c r="F844" s="13" t="s">
        <v>12</v>
      </c>
      <c r="G844" s="13" t="s">
        <v>13</v>
      </c>
    </row>
    <row r="845" spans="1:7" ht="15.75" customHeight="1">
      <c r="A845" s="9">
        <v>904</v>
      </c>
      <c r="B845" s="10" t="s">
        <v>926</v>
      </c>
      <c r="C845" s="13">
        <v>1</v>
      </c>
      <c r="D845" s="13" t="s">
        <v>15</v>
      </c>
      <c r="E845" s="13" t="s">
        <v>26</v>
      </c>
      <c r="F845" s="13" t="s">
        <v>12</v>
      </c>
      <c r="G845" s="13" t="s">
        <v>27</v>
      </c>
    </row>
    <row r="846" spans="1:7" ht="15.75" customHeight="1">
      <c r="A846" s="9">
        <v>905</v>
      </c>
      <c r="B846" s="10" t="s">
        <v>927</v>
      </c>
      <c r="C846" s="13">
        <v>1</v>
      </c>
      <c r="D846" s="13" t="s">
        <v>15</v>
      </c>
      <c r="E846" s="13" t="s">
        <v>26</v>
      </c>
      <c r="F846" s="13" t="s">
        <v>12</v>
      </c>
      <c r="G846" s="13" t="s">
        <v>27</v>
      </c>
    </row>
    <row r="847" spans="1:7" ht="15.75" customHeight="1">
      <c r="A847" s="9">
        <v>906</v>
      </c>
      <c r="B847" s="10" t="s">
        <v>928</v>
      </c>
      <c r="C847" s="13">
        <v>1</v>
      </c>
      <c r="D847" s="13" t="s">
        <v>15</v>
      </c>
      <c r="E847" s="13" t="s">
        <v>26</v>
      </c>
      <c r="F847" s="13" t="s">
        <v>12</v>
      </c>
      <c r="G847" s="13" t="s">
        <v>27</v>
      </c>
    </row>
    <row r="848" spans="1:7" ht="15.75" customHeight="1">
      <c r="A848" s="9">
        <v>907</v>
      </c>
      <c r="B848" s="10" t="s">
        <v>929</v>
      </c>
      <c r="C848" s="13">
        <v>1</v>
      </c>
      <c r="D848" s="13" t="s">
        <v>15</v>
      </c>
      <c r="E848" s="13" t="s">
        <v>11</v>
      </c>
      <c r="F848" s="13" t="s">
        <v>12</v>
      </c>
      <c r="G848" s="13" t="s">
        <v>13</v>
      </c>
    </row>
    <row r="849" spans="1:7" ht="15.75" customHeight="1">
      <c r="A849" s="9">
        <v>908</v>
      </c>
      <c r="B849" s="10" t="s">
        <v>930</v>
      </c>
      <c r="C849" s="13">
        <v>2</v>
      </c>
      <c r="D849" s="13" t="s">
        <v>15</v>
      </c>
      <c r="E849" s="13" t="s">
        <v>11</v>
      </c>
      <c r="F849" s="13" t="s">
        <v>12</v>
      </c>
      <c r="G849" s="13" t="s">
        <v>13</v>
      </c>
    </row>
    <row r="850" spans="1:7" ht="15.75" customHeight="1">
      <c r="A850" s="9">
        <v>909</v>
      </c>
      <c r="B850" s="10" t="s">
        <v>931</v>
      </c>
      <c r="C850" s="13">
        <v>2</v>
      </c>
      <c r="D850" s="13" t="s">
        <v>15</v>
      </c>
      <c r="E850" s="13" t="s">
        <v>11</v>
      </c>
      <c r="F850" s="13" t="s">
        <v>12</v>
      </c>
      <c r="G850" s="13" t="s">
        <v>13</v>
      </c>
    </row>
    <row r="851" spans="1:7" ht="15.75" customHeight="1">
      <c r="A851" s="9">
        <v>910</v>
      </c>
      <c r="B851" s="10" t="s">
        <v>932</v>
      </c>
      <c r="C851" s="13">
        <v>2</v>
      </c>
      <c r="D851" s="13" t="s">
        <v>15</v>
      </c>
      <c r="E851" s="13" t="s">
        <v>11</v>
      </c>
      <c r="F851" s="13" t="s">
        <v>12</v>
      </c>
      <c r="G851" s="13" t="s">
        <v>13</v>
      </c>
    </row>
    <row r="852" spans="1:7" ht="15.75" customHeight="1">
      <c r="A852" s="9">
        <v>911</v>
      </c>
      <c r="B852" s="10" t="s">
        <v>933</v>
      </c>
      <c r="C852" s="13">
        <v>2</v>
      </c>
      <c r="D852" s="13" t="s">
        <v>15</v>
      </c>
      <c r="E852" s="13" t="s">
        <v>26</v>
      </c>
      <c r="F852" s="13" t="s">
        <v>12</v>
      </c>
      <c r="G852" s="13" t="s">
        <v>27</v>
      </c>
    </row>
    <row r="853" spans="1:7" ht="15.75" customHeight="1">
      <c r="A853" s="9">
        <v>912</v>
      </c>
      <c r="B853" s="10" t="s">
        <v>934</v>
      </c>
      <c r="C853" s="13">
        <v>2</v>
      </c>
      <c r="D853" s="13" t="s">
        <v>15</v>
      </c>
      <c r="E853" s="13" t="s">
        <v>26</v>
      </c>
      <c r="F853" s="13" t="s">
        <v>12</v>
      </c>
      <c r="G853" s="13" t="s">
        <v>27</v>
      </c>
    </row>
    <row r="854" spans="1:7" ht="15.75" customHeight="1">
      <c r="A854" s="9">
        <v>913</v>
      </c>
      <c r="B854" s="10" t="s">
        <v>935</v>
      </c>
      <c r="C854" s="13">
        <v>2</v>
      </c>
      <c r="D854" s="13" t="s">
        <v>15</v>
      </c>
      <c r="E854" s="13" t="s">
        <v>26</v>
      </c>
      <c r="F854" s="13" t="s">
        <v>12</v>
      </c>
      <c r="G854" s="13" t="s">
        <v>27</v>
      </c>
    </row>
    <row r="855" spans="1:7" ht="15.75" customHeight="1">
      <c r="A855" s="9">
        <v>914</v>
      </c>
      <c r="B855" s="10" t="s">
        <v>936</v>
      </c>
      <c r="C855" s="13">
        <v>2</v>
      </c>
      <c r="D855" s="13" t="s">
        <v>15</v>
      </c>
      <c r="E855" s="13" t="s">
        <v>26</v>
      </c>
      <c r="F855" s="13" t="s">
        <v>12</v>
      </c>
      <c r="G855" s="13" t="s">
        <v>27</v>
      </c>
    </row>
    <row r="856" spans="1:7" ht="15.75" customHeight="1">
      <c r="A856" s="9">
        <v>915</v>
      </c>
      <c r="B856" s="10" t="s">
        <v>937</v>
      </c>
      <c r="C856" s="13">
        <v>2</v>
      </c>
      <c r="D856" s="13" t="s">
        <v>15</v>
      </c>
      <c r="E856" s="13" t="s">
        <v>26</v>
      </c>
      <c r="F856" s="13" t="s">
        <v>12</v>
      </c>
      <c r="G856" s="13" t="s">
        <v>27</v>
      </c>
    </row>
    <row r="857" spans="1:7" ht="15.75" customHeight="1">
      <c r="A857" s="9">
        <v>916</v>
      </c>
      <c r="B857" s="10" t="s">
        <v>938</v>
      </c>
      <c r="C857" s="13">
        <v>2</v>
      </c>
      <c r="D857" s="13" t="s">
        <v>15</v>
      </c>
      <c r="E857" s="13" t="s">
        <v>11</v>
      </c>
      <c r="F857" s="13" t="s">
        <v>12</v>
      </c>
      <c r="G857" s="13" t="s">
        <v>13</v>
      </c>
    </row>
    <row r="858" spans="1:7" ht="15.75" customHeight="1">
      <c r="A858" s="9">
        <v>917</v>
      </c>
      <c r="B858" s="10" t="s">
        <v>939</v>
      </c>
      <c r="C858" s="13">
        <v>2</v>
      </c>
      <c r="D858" s="13" t="s">
        <v>15</v>
      </c>
      <c r="E858" s="13" t="s">
        <v>11</v>
      </c>
      <c r="F858" s="13" t="s">
        <v>12</v>
      </c>
      <c r="G858" s="13" t="s">
        <v>13</v>
      </c>
    </row>
    <row r="859" spans="1:7" ht="15.75" customHeight="1">
      <c r="A859" s="9">
        <v>918</v>
      </c>
      <c r="B859" s="10" t="s">
        <v>940</v>
      </c>
      <c r="C859" s="13">
        <v>2</v>
      </c>
      <c r="D859" s="13" t="s">
        <v>15</v>
      </c>
      <c r="E859" s="13" t="s">
        <v>11</v>
      </c>
      <c r="F859" s="13" t="s">
        <v>12</v>
      </c>
      <c r="G859" s="13" t="s">
        <v>13</v>
      </c>
    </row>
    <row r="860" spans="1:7" ht="15.75" customHeight="1">
      <c r="A860" s="9">
        <v>919</v>
      </c>
      <c r="B860" s="10" t="s">
        <v>941</v>
      </c>
      <c r="C860" s="13">
        <v>2</v>
      </c>
      <c r="D860" s="13" t="s">
        <v>15</v>
      </c>
      <c r="E860" s="13" t="s">
        <v>11</v>
      </c>
      <c r="F860" s="13" t="s">
        <v>12</v>
      </c>
      <c r="G860" s="13" t="s">
        <v>13</v>
      </c>
    </row>
    <row r="861" spans="1:7" ht="15.75" customHeight="1">
      <c r="A861" s="9">
        <v>920</v>
      </c>
      <c r="B861" s="10" t="s">
        <v>942</v>
      </c>
      <c r="C861" s="13">
        <v>3</v>
      </c>
      <c r="D861" s="13" t="s">
        <v>15</v>
      </c>
      <c r="E861" s="13" t="s">
        <v>26</v>
      </c>
      <c r="F861" s="13" t="s">
        <v>12</v>
      </c>
      <c r="G861" s="13" t="s">
        <v>27</v>
      </c>
    </row>
    <row r="862" spans="1:7" ht="15.75" customHeight="1">
      <c r="A862" s="9">
        <v>921</v>
      </c>
      <c r="B862" s="10" t="s">
        <v>943</v>
      </c>
      <c r="C862" s="13">
        <v>3</v>
      </c>
      <c r="D862" s="13" t="s">
        <v>15</v>
      </c>
      <c r="E862" s="13" t="s">
        <v>26</v>
      </c>
      <c r="F862" s="13" t="s">
        <v>12</v>
      </c>
      <c r="G862" s="13" t="s">
        <v>27</v>
      </c>
    </row>
    <row r="863" spans="1:7" ht="15.75" customHeight="1">
      <c r="A863" s="9">
        <v>922</v>
      </c>
      <c r="B863" s="10" t="s">
        <v>944</v>
      </c>
      <c r="C863" s="13">
        <v>3</v>
      </c>
      <c r="D863" s="13" t="s">
        <v>15</v>
      </c>
      <c r="E863" s="13" t="s">
        <v>11</v>
      </c>
      <c r="F863" s="13" t="s">
        <v>12</v>
      </c>
      <c r="G863" s="13" t="s">
        <v>13</v>
      </c>
    </row>
    <row r="864" spans="1:7" ht="15.75" customHeight="1">
      <c r="A864" s="9">
        <v>923</v>
      </c>
      <c r="B864" s="10" t="s">
        <v>945</v>
      </c>
      <c r="C864" s="13">
        <v>3</v>
      </c>
      <c r="D864" s="13" t="s">
        <v>15</v>
      </c>
      <c r="E864" s="13" t="s">
        <v>11</v>
      </c>
      <c r="F864" s="13" t="s">
        <v>12</v>
      </c>
      <c r="G864" s="13" t="s">
        <v>13</v>
      </c>
    </row>
    <row r="865" spans="1:7" ht="15.75" customHeight="1">
      <c r="A865" s="9">
        <v>924</v>
      </c>
      <c r="B865" s="10" t="s">
        <v>946</v>
      </c>
      <c r="C865" s="13">
        <v>3</v>
      </c>
      <c r="D865" s="13" t="s">
        <v>15</v>
      </c>
      <c r="E865" s="13" t="s">
        <v>26</v>
      </c>
      <c r="F865" s="13" t="s">
        <v>12</v>
      </c>
      <c r="G865" s="13" t="s">
        <v>27</v>
      </c>
    </row>
    <row r="866" spans="1:7" ht="15.75" customHeight="1">
      <c r="A866" s="9">
        <v>925</v>
      </c>
      <c r="B866" s="10" t="s">
        <v>947</v>
      </c>
      <c r="C866" s="13">
        <v>3</v>
      </c>
      <c r="D866" s="13" t="s">
        <v>15</v>
      </c>
      <c r="E866" s="13" t="s">
        <v>26</v>
      </c>
      <c r="F866" s="13" t="s">
        <v>12</v>
      </c>
      <c r="G866" s="13" t="s">
        <v>27</v>
      </c>
    </row>
    <row r="867" spans="1:7" ht="15.75" customHeight="1">
      <c r="A867" s="9">
        <v>926</v>
      </c>
      <c r="B867" s="10" t="s">
        <v>948</v>
      </c>
      <c r="C867" s="13">
        <v>4</v>
      </c>
      <c r="D867" s="13" t="s">
        <v>15</v>
      </c>
      <c r="E867" s="13" t="s">
        <v>26</v>
      </c>
      <c r="F867" s="13" t="s">
        <v>12</v>
      </c>
      <c r="G867" s="13" t="s">
        <v>27</v>
      </c>
    </row>
    <row r="868" spans="1:7" ht="15.75" customHeight="1">
      <c r="A868" s="9">
        <v>927</v>
      </c>
      <c r="B868" s="10" t="s">
        <v>949</v>
      </c>
      <c r="C868" s="13">
        <v>4</v>
      </c>
      <c r="D868" s="13" t="s">
        <v>15</v>
      </c>
      <c r="E868" s="13" t="s">
        <v>11</v>
      </c>
      <c r="F868" s="13" t="s">
        <v>12</v>
      </c>
      <c r="G868" s="13" t="s">
        <v>13</v>
      </c>
    </row>
    <row r="869" spans="1:7" ht="15.75" customHeight="1">
      <c r="A869" s="9">
        <v>928</v>
      </c>
      <c r="B869" s="10" t="s">
        <v>950</v>
      </c>
      <c r="C869" s="13">
        <v>4</v>
      </c>
      <c r="D869" s="13" t="s">
        <v>15</v>
      </c>
      <c r="E869" s="13" t="s">
        <v>26</v>
      </c>
      <c r="F869" s="13" t="s">
        <v>12</v>
      </c>
      <c r="G869" s="13" t="s">
        <v>27</v>
      </c>
    </row>
    <row r="870" spans="1:7" ht="15.75" customHeight="1">
      <c r="A870" s="9">
        <v>929</v>
      </c>
      <c r="B870" s="10" t="s">
        <v>951</v>
      </c>
      <c r="C870" s="13">
        <v>4</v>
      </c>
      <c r="D870" s="13" t="s">
        <v>15</v>
      </c>
      <c r="E870" s="13" t="s">
        <v>11</v>
      </c>
      <c r="F870" s="13" t="s">
        <v>12</v>
      </c>
      <c r="G870" s="13" t="s">
        <v>13</v>
      </c>
    </row>
    <row r="871" spans="1:7" ht="15.75" customHeight="1">
      <c r="A871" s="9">
        <v>930</v>
      </c>
      <c r="B871" s="10" t="s">
        <v>952</v>
      </c>
      <c r="C871" s="13">
        <v>4</v>
      </c>
      <c r="D871" s="13" t="s">
        <v>15</v>
      </c>
      <c r="E871" s="13" t="s">
        <v>11</v>
      </c>
      <c r="F871" s="13" t="s">
        <v>12</v>
      </c>
      <c r="G871" s="13" t="s">
        <v>13</v>
      </c>
    </row>
    <row r="872" spans="1:7" ht="15.75" customHeight="1">
      <c r="A872" s="9">
        <v>931</v>
      </c>
      <c r="B872" s="10" t="s">
        <v>953</v>
      </c>
      <c r="C872" s="13">
        <v>4</v>
      </c>
      <c r="D872" s="13" t="s">
        <v>15</v>
      </c>
      <c r="E872" s="13" t="s">
        <v>26</v>
      </c>
      <c r="F872" s="13" t="s">
        <v>12</v>
      </c>
      <c r="G872" s="13" t="s">
        <v>27</v>
      </c>
    </row>
    <row r="873" spans="1:7" ht="15.75" customHeight="1">
      <c r="A873" s="9">
        <v>932</v>
      </c>
      <c r="B873" s="10" t="s">
        <v>954</v>
      </c>
      <c r="C873" s="13">
        <v>4</v>
      </c>
      <c r="D873" s="13" t="s">
        <v>15</v>
      </c>
      <c r="E873" s="13" t="s">
        <v>11</v>
      </c>
      <c r="F873" s="13" t="s">
        <v>12</v>
      </c>
      <c r="G873" s="13" t="s">
        <v>13</v>
      </c>
    </row>
    <row r="874" spans="1:7" ht="15.75" customHeight="1">
      <c r="A874" s="9">
        <v>933</v>
      </c>
      <c r="B874" s="10" t="s">
        <v>955</v>
      </c>
      <c r="C874" s="13">
        <v>4</v>
      </c>
      <c r="D874" s="13" t="s">
        <v>15</v>
      </c>
      <c r="E874" s="13" t="s">
        <v>26</v>
      </c>
      <c r="F874" s="13" t="s">
        <v>12</v>
      </c>
      <c r="G874" s="13" t="s">
        <v>27</v>
      </c>
    </row>
    <row r="875" spans="1:7" ht="15.75" customHeight="1">
      <c r="A875" s="9">
        <v>934</v>
      </c>
      <c r="B875" s="10" t="s">
        <v>956</v>
      </c>
      <c r="C875" s="13">
        <v>5</v>
      </c>
      <c r="D875" s="13" t="s">
        <v>15</v>
      </c>
      <c r="E875" s="13" t="s">
        <v>26</v>
      </c>
      <c r="F875" s="13" t="s">
        <v>149</v>
      </c>
      <c r="G875" s="13" t="s">
        <v>152</v>
      </c>
    </row>
    <row r="876" spans="1:7" ht="15.75" customHeight="1">
      <c r="A876" s="9">
        <v>935</v>
      </c>
      <c r="B876" s="10" t="s">
        <v>957</v>
      </c>
      <c r="C876" s="13">
        <v>5</v>
      </c>
      <c r="D876" s="13" t="s">
        <v>15</v>
      </c>
      <c r="E876" s="13" t="s">
        <v>26</v>
      </c>
      <c r="F876" s="13" t="s">
        <v>149</v>
      </c>
      <c r="G876" s="13" t="s">
        <v>152</v>
      </c>
    </row>
    <row r="877" spans="1:7" ht="15.75" customHeight="1">
      <c r="A877" s="9">
        <v>936</v>
      </c>
      <c r="B877" s="10" t="s">
        <v>958</v>
      </c>
      <c r="C877" s="13">
        <v>5</v>
      </c>
      <c r="D877" s="13" t="s">
        <v>15</v>
      </c>
      <c r="E877" s="13" t="s">
        <v>11</v>
      </c>
      <c r="F877" s="13" t="s">
        <v>149</v>
      </c>
      <c r="G877" s="13" t="s">
        <v>150</v>
      </c>
    </row>
    <row r="878" spans="1:7" ht="15.75" customHeight="1">
      <c r="A878" s="9">
        <v>937</v>
      </c>
      <c r="B878" s="10" t="s">
        <v>959</v>
      </c>
      <c r="C878" s="13">
        <v>5</v>
      </c>
      <c r="D878" s="13" t="s">
        <v>15</v>
      </c>
      <c r="E878" s="13" t="s">
        <v>26</v>
      </c>
      <c r="F878" s="13" t="s">
        <v>149</v>
      </c>
      <c r="G878" s="13" t="s">
        <v>152</v>
      </c>
    </row>
    <row r="879" spans="1:7" ht="15.75" customHeight="1">
      <c r="A879" s="9">
        <v>938</v>
      </c>
      <c r="B879" s="10" t="s">
        <v>960</v>
      </c>
      <c r="C879" s="13">
        <v>5</v>
      </c>
      <c r="D879" s="13" t="s">
        <v>15</v>
      </c>
      <c r="E879" s="13" t="s">
        <v>11</v>
      </c>
      <c r="F879" s="13" t="s">
        <v>149</v>
      </c>
      <c r="G879" s="13" t="s">
        <v>150</v>
      </c>
    </row>
    <row r="880" spans="1:7" ht="15.75" customHeight="1">
      <c r="A880" s="9">
        <v>939</v>
      </c>
      <c r="B880" s="10" t="s">
        <v>961</v>
      </c>
      <c r="C880" s="13">
        <v>5</v>
      </c>
      <c r="D880" s="13" t="s">
        <v>15</v>
      </c>
      <c r="E880" s="13" t="s">
        <v>26</v>
      </c>
      <c r="F880" s="13" t="s">
        <v>149</v>
      </c>
      <c r="G880" s="13" t="s">
        <v>152</v>
      </c>
    </row>
    <row r="881" spans="1:7" ht="15.75" customHeight="1">
      <c r="A881" s="9">
        <v>940</v>
      </c>
      <c r="B881" s="10" t="s">
        <v>962</v>
      </c>
      <c r="C881" s="13">
        <v>6</v>
      </c>
      <c r="D881" s="13" t="s">
        <v>15</v>
      </c>
      <c r="E881" s="13" t="s">
        <v>26</v>
      </c>
      <c r="F881" s="13" t="s">
        <v>149</v>
      </c>
      <c r="G881" s="13" t="s">
        <v>152</v>
      </c>
    </row>
    <row r="882" spans="1:7" ht="15.75" customHeight="1">
      <c r="A882" s="9">
        <v>941</v>
      </c>
      <c r="B882" s="10" t="s">
        <v>963</v>
      </c>
      <c r="C882" s="13">
        <v>6</v>
      </c>
      <c r="D882" s="13" t="s">
        <v>15</v>
      </c>
      <c r="E882" s="13" t="s">
        <v>11</v>
      </c>
      <c r="F882" s="13" t="s">
        <v>149</v>
      </c>
      <c r="G882" s="13" t="s">
        <v>150</v>
      </c>
    </row>
    <row r="883" spans="1:7" ht="15.75" customHeight="1">
      <c r="A883" s="9">
        <v>942</v>
      </c>
      <c r="B883" s="10" t="s">
        <v>964</v>
      </c>
      <c r="C883" s="13">
        <v>7</v>
      </c>
      <c r="D883" s="13" t="s">
        <v>15</v>
      </c>
      <c r="E883" s="13" t="s">
        <v>11</v>
      </c>
      <c r="F883" s="13" t="s">
        <v>185</v>
      </c>
      <c r="G883" s="13" t="s">
        <v>186</v>
      </c>
    </row>
    <row r="884" spans="1:7" ht="15.75" customHeight="1">
      <c r="A884" s="9">
        <v>943</v>
      </c>
      <c r="B884" s="10" t="s">
        <v>965</v>
      </c>
      <c r="C884" s="13">
        <v>7</v>
      </c>
      <c r="D884" s="13" t="s">
        <v>15</v>
      </c>
      <c r="E884" s="13" t="s">
        <v>26</v>
      </c>
      <c r="F884" s="13" t="s">
        <v>185</v>
      </c>
      <c r="G884" s="13" t="s">
        <v>189</v>
      </c>
    </row>
    <row r="885" spans="1:7" ht="15.75" customHeight="1">
      <c r="A885" s="9">
        <v>944</v>
      </c>
      <c r="B885" s="10" t="s">
        <v>966</v>
      </c>
      <c r="C885" s="13">
        <v>8</v>
      </c>
      <c r="D885" s="13" t="s">
        <v>15</v>
      </c>
      <c r="E885" s="13" t="s">
        <v>11</v>
      </c>
      <c r="F885" s="13" t="s">
        <v>185</v>
      </c>
      <c r="G885" s="13" t="s">
        <v>186</v>
      </c>
    </row>
    <row r="886" spans="1:7" ht="15.75" customHeight="1">
      <c r="A886" s="9">
        <v>945</v>
      </c>
      <c r="B886" s="10" t="s">
        <v>967</v>
      </c>
      <c r="C886" s="13">
        <v>8</v>
      </c>
      <c r="D886" s="13" t="s">
        <v>15</v>
      </c>
      <c r="E886" s="13" t="s">
        <v>26</v>
      </c>
      <c r="F886" s="13" t="s">
        <v>185</v>
      </c>
      <c r="G886" s="13" t="s">
        <v>189</v>
      </c>
    </row>
    <row r="887" spans="1:7" ht="15.75" customHeight="1">
      <c r="A887" s="9">
        <v>950</v>
      </c>
      <c r="B887" s="10" t="s">
        <v>968</v>
      </c>
      <c r="C887" s="13">
        <v>2</v>
      </c>
      <c r="D887" s="13" t="s">
        <v>18</v>
      </c>
      <c r="E887" s="13" t="s">
        <v>26</v>
      </c>
      <c r="F887" s="13" t="s">
        <v>12</v>
      </c>
      <c r="G887" s="13" t="s">
        <v>27</v>
      </c>
    </row>
    <row r="888" spans="1:7" ht="15.75" customHeight="1">
      <c r="A888" s="9">
        <v>951</v>
      </c>
      <c r="B888" s="10" t="s">
        <v>969</v>
      </c>
      <c r="C888" s="13">
        <v>2</v>
      </c>
      <c r="D888" s="13" t="s">
        <v>18</v>
      </c>
      <c r="E888" s="13" t="s">
        <v>26</v>
      </c>
      <c r="F888" s="13" t="s">
        <v>12</v>
      </c>
      <c r="G888" s="13" t="s">
        <v>27</v>
      </c>
    </row>
    <row r="889" spans="1:7" ht="15.75" customHeight="1">
      <c r="A889" s="9">
        <v>952</v>
      </c>
      <c r="B889" s="10" t="s">
        <v>970</v>
      </c>
      <c r="C889" s="13">
        <v>2</v>
      </c>
      <c r="D889" s="13" t="s">
        <v>18</v>
      </c>
      <c r="E889" s="13" t="s">
        <v>11</v>
      </c>
      <c r="F889" s="13" t="s">
        <v>12</v>
      </c>
      <c r="G889" s="13" t="s">
        <v>13</v>
      </c>
    </row>
    <row r="890" spans="1:7" ht="15.75" customHeight="1">
      <c r="A890" s="9">
        <v>953</v>
      </c>
      <c r="B890" s="10" t="s">
        <v>971</v>
      </c>
      <c r="C890" s="13">
        <v>3</v>
      </c>
      <c r="D890" s="13" t="s">
        <v>18</v>
      </c>
      <c r="E890" s="13" t="s">
        <v>11</v>
      </c>
      <c r="F890" s="13" t="s">
        <v>12</v>
      </c>
      <c r="G890" s="13" t="s">
        <v>13</v>
      </c>
    </row>
    <row r="891" spans="1:7" ht="15.75" customHeight="1">
      <c r="A891" s="9">
        <v>954</v>
      </c>
      <c r="B891" s="10" t="s">
        <v>972</v>
      </c>
      <c r="C891" s="13">
        <v>3</v>
      </c>
      <c r="D891" s="13" t="s">
        <v>18</v>
      </c>
      <c r="E891" s="13" t="s">
        <v>11</v>
      </c>
      <c r="F891" s="13" t="s">
        <v>12</v>
      </c>
      <c r="G891" s="13" t="s">
        <v>13</v>
      </c>
    </row>
    <row r="892" spans="1:7" ht="15.75" customHeight="1">
      <c r="A892" s="9">
        <v>955</v>
      </c>
      <c r="B892" s="10" t="s">
        <v>973</v>
      </c>
      <c r="C892" s="13">
        <v>3</v>
      </c>
      <c r="D892" s="13" t="s">
        <v>18</v>
      </c>
      <c r="E892" s="13" t="s">
        <v>11</v>
      </c>
      <c r="F892" s="13" t="s">
        <v>12</v>
      </c>
      <c r="G892" s="13" t="s">
        <v>13</v>
      </c>
    </row>
    <row r="893" spans="1:7" ht="15.75" customHeight="1">
      <c r="A893" s="9">
        <v>956</v>
      </c>
      <c r="B893" s="10" t="s">
        <v>974</v>
      </c>
      <c r="C893" s="13">
        <v>3</v>
      </c>
      <c r="D893" s="13" t="s">
        <v>18</v>
      </c>
      <c r="E893" s="13" t="s">
        <v>11</v>
      </c>
      <c r="F893" s="13" t="s">
        <v>12</v>
      </c>
      <c r="G893" s="13" t="s">
        <v>13</v>
      </c>
    </row>
    <row r="894" spans="1:7" ht="15.75" customHeight="1">
      <c r="A894" s="9">
        <v>957</v>
      </c>
      <c r="B894" s="10" t="s">
        <v>975</v>
      </c>
      <c r="C894" s="13">
        <v>3</v>
      </c>
      <c r="D894" s="13" t="s">
        <v>18</v>
      </c>
      <c r="E894" s="13" t="s">
        <v>11</v>
      </c>
      <c r="F894" s="13" t="s">
        <v>12</v>
      </c>
      <c r="G894" s="13" t="s">
        <v>13</v>
      </c>
    </row>
    <row r="895" spans="1:7" ht="15.75" customHeight="1">
      <c r="A895" s="9">
        <v>958</v>
      </c>
      <c r="B895" s="10" t="s">
        <v>976</v>
      </c>
      <c r="C895" s="13">
        <v>3</v>
      </c>
      <c r="D895" s="13" t="s">
        <v>18</v>
      </c>
      <c r="E895" s="13" t="s">
        <v>11</v>
      </c>
      <c r="F895" s="13" t="s">
        <v>12</v>
      </c>
      <c r="G895" s="13" t="s">
        <v>13</v>
      </c>
    </row>
    <row r="896" spans="1:7" ht="15.75" customHeight="1">
      <c r="A896" s="9">
        <v>959</v>
      </c>
      <c r="B896" s="10" t="s">
        <v>977</v>
      </c>
      <c r="C896" s="13">
        <v>4</v>
      </c>
      <c r="D896" s="13" t="s">
        <v>18</v>
      </c>
      <c r="E896" s="13" t="s">
        <v>11</v>
      </c>
      <c r="F896" s="13" t="s">
        <v>12</v>
      </c>
      <c r="G896" s="13" t="s">
        <v>13</v>
      </c>
    </row>
    <row r="897" spans="1:7" ht="15.75" customHeight="1">
      <c r="A897" s="9">
        <v>960</v>
      </c>
      <c r="B897" s="10" t="s">
        <v>978</v>
      </c>
      <c r="C897" s="13">
        <v>4</v>
      </c>
      <c r="D897" s="13" t="s">
        <v>18</v>
      </c>
      <c r="E897" s="13" t="s">
        <v>11</v>
      </c>
      <c r="F897" s="13" t="s">
        <v>12</v>
      </c>
      <c r="G897" s="13" t="s">
        <v>13</v>
      </c>
    </row>
    <row r="898" spans="1:7" ht="15.75" customHeight="1">
      <c r="A898" s="9">
        <v>961</v>
      </c>
      <c r="B898" s="10" t="s">
        <v>979</v>
      </c>
      <c r="C898" s="13">
        <v>4</v>
      </c>
      <c r="D898" s="13" t="s">
        <v>18</v>
      </c>
      <c r="E898" s="13" t="s">
        <v>11</v>
      </c>
      <c r="F898" s="13" t="s">
        <v>12</v>
      </c>
      <c r="G898" s="13" t="s">
        <v>13</v>
      </c>
    </row>
    <row r="899" spans="1:7" ht="15.75" customHeight="1">
      <c r="A899" s="9">
        <v>962</v>
      </c>
      <c r="B899" s="10" t="s">
        <v>980</v>
      </c>
      <c r="C899" s="13">
        <v>4</v>
      </c>
      <c r="D899" s="13" t="s">
        <v>18</v>
      </c>
      <c r="E899" s="13" t="s">
        <v>11</v>
      </c>
      <c r="F899" s="13" t="s">
        <v>12</v>
      </c>
      <c r="G899" s="13" t="s">
        <v>13</v>
      </c>
    </row>
    <row r="900" spans="1:7" ht="15.75" customHeight="1">
      <c r="A900" s="9">
        <v>963</v>
      </c>
      <c r="B900" s="10" t="s">
        <v>981</v>
      </c>
      <c r="C900" s="13">
        <v>4</v>
      </c>
      <c r="D900" s="13" t="s">
        <v>18</v>
      </c>
      <c r="E900" s="13" t="s">
        <v>11</v>
      </c>
      <c r="F900" s="13" t="s">
        <v>12</v>
      </c>
      <c r="G900" s="13" t="s">
        <v>13</v>
      </c>
    </row>
    <row r="901" spans="1:7" ht="15.75" customHeight="1">
      <c r="A901" s="9">
        <v>964</v>
      </c>
      <c r="B901" s="10" t="s">
        <v>982</v>
      </c>
      <c r="C901" s="13">
        <v>4</v>
      </c>
      <c r="D901" s="13" t="s">
        <v>18</v>
      </c>
      <c r="E901" s="13" t="s">
        <v>11</v>
      </c>
      <c r="F901" s="13" t="s">
        <v>12</v>
      </c>
      <c r="G901" s="13" t="s">
        <v>13</v>
      </c>
    </row>
    <row r="902" spans="1:7" ht="15.75" customHeight="1">
      <c r="A902" s="9">
        <v>965</v>
      </c>
      <c r="B902" s="10" t="s">
        <v>983</v>
      </c>
      <c r="C902" s="13">
        <v>4</v>
      </c>
      <c r="D902" s="13" t="s">
        <v>18</v>
      </c>
      <c r="E902" s="13" t="s">
        <v>11</v>
      </c>
      <c r="F902" s="13" t="s">
        <v>12</v>
      </c>
      <c r="G902" s="13" t="s">
        <v>13</v>
      </c>
    </row>
    <row r="903" spans="1:7" ht="15.75" customHeight="1">
      <c r="A903" s="9">
        <v>966</v>
      </c>
      <c r="B903" s="10" t="s">
        <v>984</v>
      </c>
      <c r="C903" s="13">
        <v>5</v>
      </c>
      <c r="D903" s="13" t="s">
        <v>18</v>
      </c>
      <c r="E903" s="13" t="s">
        <v>11</v>
      </c>
      <c r="F903" s="13" t="s">
        <v>149</v>
      </c>
      <c r="G903" s="13" t="s">
        <v>150</v>
      </c>
    </row>
    <row r="904" spans="1:7" ht="15.75" customHeight="1">
      <c r="A904" s="9">
        <v>967</v>
      </c>
      <c r="B904" s="10" t="s">
        <v>985</v>
      </c>
      <c r="C904" s="13">
        <v>5</v>
      </c>
      <c r="D904" s="13" t="s">
        <v>18</v>
      </c>
      <c r="E904" s="13" t="s">
        <v>11</v>
      </c>
      <c r="F904" s="13" t="s">
        <v>149</v>
      </c>
      <c r="G904" s="13" t="s">
        <v>150</v>
      </c>
    </row>
    <row r="905" spans="1:7" ht="15.75" customHeight="1">
      <c r="A905" s="9">
        <v>968</v>
      </c>
      <c r="B905" s="10" t="s">
        <v>986</v>
      </c>
      <c r="C905" s="13">
        <v>5</v>
      </c>
      <c r="D905" s="13" t="s">
        <v>18</v>
      </c>
      <c r="E905" s="13" t="s">
        <v>11</v>
      </c>
      <c r="F905" s="13" t="s">
        <v>149</v>
      </c>
      <c r="G905" s="13" t="s">
        <v>150</v>
      </c>
    </row>
    <row r="906" spans="1:7" ht="15.75" customHeight="1">
      <c r="A906" s="9">
        <v>969</v>
      </c>
      <c r="B906" s="10" t="s">
        <v>987</v>
      </c>
      <c r="C906" s="13">
        <v>5</v>
      </c>
      <c r="D906" s="13" t="s">
        <v>18</v>
      </c>
      <c r="E906" s="13" t="s">
        <v>11</v>
      </c>
      <c r="F906" s="13" t="s">
        <v>149</v>
      </c>
      <c r="G906" s="13" t="s">
        <v>150</v>
      </c>
    </row>
    <row r="907" spans="1:7" ht="15.75" customHeight="1">
      <c r="A907" s="9">
        <v>970</v>
      </c>
      <c r="B907" s="10" t="s">
        <v>988</v>
      </c>
      <c r="C907" s="13">
        <v>5</v>
      </c>
      <c r="D907" s="13" t="s">
        <v>18</v>
      </c>
      <c r="E907" s="13" t="s">
        <v>11</v>
      </c>
      <c r="F907" s="13" t="s">
        <v>149</v>
      </c>
      <c r="G907" s="13" t="s">
        <v>150</v>
      </c>
    </row>
    <row r="908" spans="1:7" ht="15.75" customHeight="1">
      <c r="A908" s="9">
        <v>971</v>
      </c>
      <c r="B908" s="10" t="s">
        <v>989</v>
      </c>
      <c r="C908" s="13">
        <v>5</v>
      </c>
      <c r="D908" s="13" t="s">
        <v>18</v>
      </c>
      <c r="E908" s="13" t="s">
        <v>11</v>
      </c>
      <c r="F908" s="13" t="s">
        <v>149</v>
      </c>
      <c r="G908" s="13" t="s">
        <v>150</v>
      </c>
    </row>
    <row r="909" spans="1:7" ht="15.75" customHeight="1">
      <c r="A909" s="9">
        <v>972</v>
      </c>
      <c r="B909" s="10" t="s">
        <v>990</v>
      </c>
      <c r="C909" s="13">
        <v>5</v>
      </c>
      <c r="D909" s="13" t="s">
        <v>18</v>
      </c>
      <c r="E909" s="13" t="s">
        <v>11</v>
      </c>
      <c r="F909" s="13" t="s">
        <v>149</v>
      </c>
      <c r="G909" s="13" t="s">
        <v>150</v>
      </c>
    </row>
    <row r="910" spans="1:7" ht="15.75" customHeight="1">
      <c r="A910" s="9">
        <v>973</v>
      </c>
      <c r="B910" s="10" t="s">
        <v>991</v>
      </c>
      <c r="C910" s="13">
        <v>5</v>
      </c>
      <c r="D910" s="13" t="s">
        <v>18</v>
      </c>
      <c r="E910" s="13" t="s">
        <v>11</v>
      </c>
      <c r="F910" s="13" t="s">
        <v>149</v>
      </c>
      <c r="G910" s="13" t="s">
        <v>150</v>
      </c>
    </row>
    <row r="911" spans="1:7" ht="15.75" customHeight="1">
      <c r="A911" s="9">
        <v>974</v>
      </c>
      <c r="B911" s="10" t="s">
        <v>992</v>
      </c>
      <c r="C911" s="13">
        <v>6</v>
      </c>
      <c r="D911" s="13" t="s">
        <v>18</v>
      </c>
      <c r="E911" s="13" t="s">
        <v>11</v>
      </c>
      <c r="F911" s="13" t="s">
        <v>149</v>
      </c>
      <c r="G911" s="13" t="s">
        <v>150</v>
      </c>
    </row>
    <row r="912" spans="1:7" ht="15.75" customHeight="1">
      <c r="A912" s="9">
        <v>975</v>
      </c>
      <c r="B912" s="10" t="s">
        <v>993</v>
      </c>
      <c r="C912" s="13">
        <v>6</v>
      </c>
      <c r="D912" s="13" t="s">
        <v>18</v>
      </c>
      <c r="E912" s="13" t="s">
        <v>11</v>
      </c>
      <c r="F912" s="13" t="s">
        <v>149</v>
      </c>
      <c r="G912" s="13" t="s">
        <v>150</v>
      </c>
    </row>
    <row r="913" spans="1:7" ht="15.75" customHeight="1">
      <c r="A913" s="9">
        <v>976</v>
      </c>
      <c r="B913" s="10" t="s">
        <v>994</v>
      </c>
      <c r="C913" s="13">
        <v>6</v>
      </c>
      <c r="D913" s="13" t="s">
        <v>18</v>
      </c>
      <c r="E913" s="13" t="s">
        <v>11</v>
      </c>
      <c r="F913" s="13" t="s">
        <v>149</v>
      </c>
      <c r="G913" s="13" t="s">
        <v>150</v>
      </c>
    </row>
    <row r="914" spans="1:7" ht="15.75" customHeight="1">
      <c r="A914" s="9">
        <v>977</v>
      </c>
      <c r="B914" s="10" t="s">
        <v>995</v>
      </c>
      <c r="C914" s="13">
        <v>7</v>
      </c>
      <c r="D914" s="13" t="s">
        <v>18</v>
      </c>
      <c r="E914" s="13" t="s">
        <v>26</v>
      </c>
      <c r="F914" s="13" t="s">
        <v>185</v>
      </c>
      <c r="G914" s="13" t="s">
        <v>189</v>
      </c>
    </row>
    <row r="915" spans="1:7" ht="15.75" customHeight="1">
      <c r="A915" s="9">
        <v>978</v>
      </c>
      <c r="B915" s="10" t="s">
        <v>996</v>
      </c>
      <c r="C915" s="13">
        <v>7</v>
      </c>
      <c r="D915" s="13" t="s">
        <v>18</v>
      </c>
      <c r="E915" s="13" t="s">
        <v>11</v>
      </c>
      <c r="F915" s="13" t="s">
        <v>185</v>
      </c>
      <c r="G915" s="13" t="s">
        <v>186</v>
      </c>
    </row>
    <row r="916" spans="1:7" ht="15.75" customHeight="1">
      <c r="A916" s="9">
        <v>979</v>
      </c>
      <c r="B916" s="10" t="s">
        <v>997</v>
      </c>
      <c r="C916" s="13">
        <v>7</v>
      </c>
      <c r="D916" s="13" t="s">
        <v>18</v>
      </c>
      <c r="E916" s="13" t="s">
        <v>11</v>
      </c>
      <c r="F916" s="13" t="s">
        <v>185</v>
      </c>
      <c r="G916" s="13" t="s">
        <v>186</v>
      </c>
    </row>
    <row r="917" spans="1:7" ht="15.75" customHeight="1">
      <c r="A917" s="9">
        <v>980</v>
      </c>
      <c r="B917" s="10" t="s">
        <v>998</v>
      </c>
      <c r="C917" s="13">
        <v>7</v>
      </c>
      <c r="D917" s="13" t="s">
        <v>18</v>
      </c>
      <c r="E917" s="13" t="s">
        <v>26</v>
      </c>
      <c r="F917" s="13" t="s">
        <v>185</v>
      </c>
      <c r="G917" s="13" t="s">
        <v>189</v>
      </c>
    </row>
    <row r="918" spans="1:7" ht="15.75" customHeight="1">
      <c r="A918" s="9">
        <v>981</v>
      </c>
      <c r="B918" s="10" t="s">
        <v>999</v>
      </c>
      <c r="C918" s="13">
        <v>7</v>
      </c>
      <c r="D918" s="13" t="s">
        <v>18</v>
      </c>
      <c r="E918" s="13" t="s">
        <v>11</v>
      </c>
      <c r="F918" s="13" t="s">
        <v>185</v>
      </c>
      <c r="G918" s="13" t="s">
        <v>186</v>
      </c>
    </row>
    <row r="919" spans="1:7" ht="15.75" customHeight="1">
      <c r="A919" s="9">
        <v>982</v>
      </c>
      <c r="B919" s="10" t="s">
        <v>1000</v>
      </c>
      <c r="C919" s="13">
        <v>7</v>
      </c>
      <c r="D919" s="13" t="s">
        <v>18</v>
      </c>
      <c r="E919" s="13" t="s">
        <v>26</v>
      </c>
      <c r="F919" s="13" t="s">
        <v>185</v>
      </c>
      <c r="G919" s="13" t="s">
        <v>189</v>
      </c>
    </row>
    <row r="920" spans="1:7" ht="15.75" customHeight="1">
      <c r="A920" s="9">
        <v>983</v>
      </c>
      <c r="B920" s="10" t="s">
        <v>1001</v>
      </c>
      <c r="C920" s="13">
        <v>7</v>
      </c>
      <c r="D920" s="13" t="s">
        <v>18</v>
      </c>
      <c r="E920" s="13" t="s">
        <v>11</v>
      </c>
      <c r="F920" s="13" t="s">
        <v>185</v>
      </c>
      <c r="G920" s="13" t="s">
        <v>186</v>
      </c>
    </row>
    <row r="921" spans="1:7" ht="15.75" customHeight="1">
      <c r="A921" s="9">
        <v>984</v>
      </c>
      <c r="B921" s="10" t="s">
        <v>1002</v>
      </c>
      <c r="C921" s="13">
        <v>7</v>
      </c>
      <c r="D921" s="13" t="s">
        <v>18</v>
      </c>
      <c r="E921" s="13" t="s">
        <v>26</v>
      </c>
      <c r="F921" s="13" t="s">
        <v>185</v>
      </c>
      <c r="G921" s="13" t="s">
        <v>189</v>
      </c>
    </row>
    <row r="922" spans="1:7" ht="15.75" customHeight="1">
      <c r="A922" s="9">
        <v>985</v>
      </c>
      <c r="B922" s="10" t="s">
        <v>1003</v>
      </c>
      <c r="C922" s="13">
        <v>8</v>
      </c>
      <c r="D922" s="13" t="s">
        <v>18</v>
      </c>
      <c r="E922" s="13" t="s">
        <v>11</v>
      </c>
      <c r="F922" s="13" t="s">
        <v>185</v>
      </c>
      <c r="G922" s="13" t="s">
        <v>186</v>
      </c>
    </row>
    <row r="923" spans="1:7" ht="15.75" customHeight="1">
      <c r="A923" s="9">
        <v>986</v>
      </c>
      <c r="B923" s="10" t="s">
        <v>1004</v>
      </c>
      <c r="C923" s="13">
        <v>8</v>
      </c>
      <c r="D923" s="13" t="s">
        <v>18</v>
      </c>
      <c r="E923" s="13" t="s">
        <v>26</v>
      </c>
      <c r="F923" s="13" t="s">
        <v>185</v>
      </c>
      <c r="G923" s="13" t="s">
        <v>189</v>
      </c>
    </row>
    <row r="924" spans="1:7" ht="15.75" customHeight="1">
      <c r="A924" s="9">
        <v>987</v>
      </c>
      <c r="B924" s="10" t="s">
        <v>1005</v>
      </c>
      <c r="C924" s="13">
        <v>8</v>
      </c>
      <c r="D924" s="13" t="s">
        <v>18</v>
      </c>
      <c r="E924" s="13" t="s">
        <v>26</v>
      </c>
      <c r="F924" s="13" t="s">
        <v>185</v>
      </c>
      <c r="G924" s="13" t="s">
        <v>189</v>
      </c>
    </row>
    <row r="925" spans="1:7" ht="15.75" customHeight="1">
      <c r="A925" s="9">
        <v>988</v>
      </c>
      <c r="B925" s="10" t="s">
        <v>1006</v>
      </c>
      <c r="C925" s="13">
        <v>8</v>
      </c>
      <c r="D925" s="13" t="s">
        <v>18</v>
      </c>
      <c r="E925" s="13" t="s">
        <v>11</v>
      </c>
      <c r="F925" s="13" t="s">
        <v>185</v>
      </c>
      <c r="G925" s="13" t="s">
        <v>186</v>
      </c>
    </row>
    <row r="926" spans="1:7" ht="15.75" customHeight="1">
      <c r="A926" s="9">
        <v>989</v>
      </c>
      <c r="B926" s="10" t="s">
        <v>1007</v>
      </c>
      <c r="C926" s="13">
        <v>8</v>
      </c>
      <c r="D926" s="13" t="s">
        <v>18</v>
      </c>
      <c r="E926" s="13" t="s">
        <v>11</v>
      </c>
      <c r="F926" s="13" t="s">
        <v>185</v>
      </c>
      <c r="G926" s="13" t="s">
        <v>186</v>
      </c>
    </row>
    <row r="927" spans="1:7" ht="15.75" customHeight="1">
      <c r="A927" s="9">
        <v>990</v>
      </c>
      <c r="B927" s="10" t="s">
        <v>1008</v>
      </c>
      <c r="C927" s="13">
        <v>8</v>
      </c>
      <c r="D927" s="13" t="s">
        <v>18</v>
      </c>
      <c r="E927" s="13" t="s">
        <v>26</v>
      </c>
      <c r="F927" s="13" t="s">
        <v>185</v>
      </c>
      <c r="G927" s="13" t="s">
        <v>189</v>
      </c>
    </row>
    <row r="928" spans="1:7" ht="15.75" customHeight="1">
      <c r="A928" s="9">
        <v>991</v>
      </c>
      <c r="B928" s="10" t="s">
        <v>1009</v>
      </c>
      <c r="C928" s="13">
        <v>4</v>
      </c>
      <c r="D928" s="13" t="s">
        <v>18</v>
      </c>
      <c r="E928" s="13" t="s">
        <v>11</v>
      </c>
      <c r="F928" s="13" t="s">
        <v>12</v>
      </c>
      <c r="G928" s="13" t="s">
        <v>13</v>
      </c>
    </row>
    <row r="929" spans="1:7" ht="15.75" customHeight="1">
      <c r="A929" s="13">
        <v>1000</v>
      </c>
      <c r="B929" s="10" t="s">
        <v>1010</v>
      </c>
      <c r="C929" s="13">
        <v>3</v>
      </c>
      <c r="D929" s="13" t="s">
        <v>35</v>
      </c>
      <c r="E929" s="13" t="s">
        <v>11</v>
      </c>
      <c r="F929" s="13" t="s">
        <v>12</v>
      </c>
      <c r="G929" s="13" t="s">
        <v>13</v>
      </c>
    </row>
    <row r="930" spans="1:7" ht="15.75" customHeight="1">
      <c r="A930" s="13">
        <v>1001</v>
      </c>
      <c r="B930" s="10" t="s">
        <v>1011</v>
      </c>
      <c r="C930" s="13">
        <v>3</v>
      </c>
      <c r="D930" s="13" t="s">
        <v>35</v>
      </c>
      <c r="E930" s="13" t="s">
        <v>11</v>
      </c>
      <c r="F930" s="13" t="s">
        <v>12</v>
      </c>
      <c r="G930" s="13" t="s">
        <v>13</v>
      </c>
    </row>
    <row r="931" spans="1:7" ht="15.75" customHeight="1">
      <c r="A931" s="13">
        <v>1002</v>
      </c>
      <c r="B931" s="10" t="s">
        <v>1012</v>
      </c>
      <c r="C931" s="13">
        <v>3</v>
      </c>
      <c r="D931" s="13" t="s">
        <v>35</v>
      </c>
      <c r="E931" s="13" t="s">
        <v>11</v>
      </c>
      <c r="F931" s="13" t="s">
        <v>12</v>
      </c>
      <c r="G931" s="13" t="s">
        <v>13</v>
      </c>
    </row>
    <row r="932" spans="1:7" ht="15.75" customHeight="1">
      <c r="A932" s="13">
        <v>1003</v>
      </c>
      <c r="B932" s="10" t="s">
        <v>1013</v>
      </c>
      <c r="C932" s="13">
        <v>3</v>
      </c>
      <c r="D932" s="13" t="s">
        <v>35</v>
      </c>
      <c r="E932" s="13" t="s">
        <v>11</v>
      </c>
      <c r="F932" s="13" t="s">
        <v>12</v>
      </c>
      <c r="G932" s="13" t="s">
        <v>13</v>
      </c>
    </row>
    <row r="933" spans="1:7" ht="15.75" customHeight="1">
      <c r="A933" s="13">
        <v>1004</v>
      </c>
      <c r="B933" s="10" t="s">
        <v>1014</v>
      </c>
      <c r="C933" s="13">
        <v>3</v>
      </c>
      <c r="D933" s="13" t="s">
        <v>35</v>
      </c>
      <c r="E933" s="13" t="s">
        <v>11</v>
      </c>
      <c r="F933" s="13" t="s">
        <v>12</v>
      </c>
      <c r="G933" s="13" t="s">
        <v>13</v>
      </c>
    </row>
    <row r="934" spans="1:7" ht="15.75" customHeight="1">
      <c r="A934" s="13">
        <v>1005</v>
      </c>
      <c r="B934" s="10" t="s">
        <v>1015</v>
      </c>
      <c r="C934" s="13">
        <v>5</v>
      </c>
      <c r="D934" s="13" t="s">
        <v>35</v>
      </c>
      <c r="E934" s="13" t="s">
        <v>11</v>
      </c>
      <c r="F934" s="13" t="s">
        <v>149</v>
      </c>
      <c r="G934" s="13" t="s">
        <v>150</v>
      </c>
    </row>
    <row r="935" spans="1:7" ht="15.75" customHeight="1">
      <c r="A935" s="13">
        <v>1006</v>
      </c>
      <c r="B935" s="10" t="s">
        <v>1016</v>
      </c>
      <c r="C935" s="13">
        <v>3</v>
      </c>
      <c r="D935" s="13" t="s">
        <v>35</v>
      </c>
      <c r="E935" s="13" t="s">
        <v>11</v>
      </c>
      <c r="F935" s="13" t="s">
        <v>12</v>
      </c>
      <c r="G935" s="13" t="s">
        <v>13</v>
      </c>
    </row>
    <row r="936" spans="1:7" ht="15.75" customHeight="1">
      <c r="A936" s="13">
        <v>1007</v>
      </c>
      <c r="B936" s="10" t="s">
        <v>1017</v>
      </c>
      <c r="C936" s="13">
        <v>3</v>
      </c>
      <c r="D936" s="13" t="s">
        <v>35</v>
      </c>
      <c r="E936" s="13" t="s">
        <v>11</v>
      </c>
      <c r="F936" s="13" t="s">
        <v>12</v>
      </c>
      <c r="G936" s="13" t="s">
        <v>13</v>
      </c>
    </row>
    <row r="937" spans="1:7" ht="15.75" customHeight="1">
      <c r="A937" s="13">
        <v>1008</v>
      </c>
      <c r="B937" s="10" t="s">
        <v>1018</v>
      </c>
      <c r="C937" s="13">
        <v>3</v>
      </c>
      <c r="D937" s="13" t="s">
        <v>35</v>
      </c>
      <c r="E937" s="13" t="s">
        <v>11</v>
      </c>
      <c r="F937" s="13" t="s">
        <v>12</v>
      </c>
      <c r="G937" s="13" t="s">
        <v>13</v>
      </c>
    </row>
    <row r="938" spans="1:7" ht="15.75" customHeight="1">
      <c r="A938" s="13">
        <v>1009</v>
      </c>
      <c r="B938" s="10" t="s">
        <v>1019</v>
      </c>
      <c r="C938" s="13">
        <v>3</v>
      </c>
      <c r="D938" s="13" t="s">
        <v>35</v>
      </c>
      <c r="E938" s="13" t="s">
        <v>11</v>
      </c>
      <c r="F938" s="13" t="s">
        <v>12</v>
      </c>
      <c r="G938" s="13" t="s">
        <v>13</v>
      </c>
    </row>
    <row r="939" spans="1:7" ht="15.75" customHeight="1">
      <c r="A939" s="13">
        <v>1010</v>
      </c>
      <c r="B939" s="10" t="s">
        <v>1020</v>
      </c>
      <c r="C939" s="13">
        <v>4</v>
      </c>
      <c r="D939" s="13" t="s">
        <v>35</v>
      </c>
      <c r="E939" s="13" t="s">
        <v>11</v>
      </c>
      <c r="F939" s="13" t="s">
        <v>12</v>
      </c>
      <c r="G939" s="13" t="s">
        <v>13</v>
      </c>
    </row>
    <row r="940" spans="1:7" ht="15.75" customHeight="1">
      <c r="A940" s="13">
        <v>1011</v>
      </c>
      <c r="B940" s="10" t="s">
        <v>1021</v>
      </c>
      <c r="C940" s="13">
        <v>4</v>
      </c>
      <c r="D940" s="13" t="s">
        <v>35</v>
      </c>
      <c r="E940" s="13" t="s">
        <v>11</v>
      </c>
      <c r="F940" s="13" t="s">
        <v>12</v>
      </c>
      <c r="G940" s="13" t="s">
        <v>13</v>
      </c>
    </row>
    <row r="941" spans="1:7" ht="15.75" customHeight="1">
      <c r="A941" s="13">
        <v>1012</v>
      </c>
      <c r="B941" s="10" t="s">
        <v>1022</v>
      </c>
      <c r="C941" s="13">
        <v>4</v>
      </c>
      <c r="D941" s="13" t="s">
        <v>35</v>
      </c>
      <c r="E941" s="13" t="s">
        <v>11</v>
      </c>
      <c r="F941" s="13" t="s">
        <v>12</v>
      </c>
      <c r="G941" s="13" t="s">
        <v>13</v>
      </c>
    </row>
    <row r="942" spans="1:7" ht="15.75" customHeight="1">
      <c r="A942" s="13">
        <v>1013</v>
      </c>
      <c r="B942" s="10" t="s">
        <v>1023</v>
      </c>
      <c r="C942" s="13">
        <v>3</v>
      </c>
      <c r="D942" s="13" t="s">
        <v>35</v>
      </c>
      <c r="E942" s="13" t="s">
        <v>26</v>
      </c>
      <c r="F942" s="13" t="s">
        <v>12</v>
      </c>
      <c r="G942" s="13" t="s">
        <v>27</v>
      </c>
    </row>
    <row r="943" spans="1:7" ht="15.75" customHeight="1">
      <c r="A943" s="13">
        <v>1014</v>
      </c>
      <c r="B943" s="10" t="s">
        <v>1024</v>
      </c>
      <c r="C943" s="13">
        <v>3</v>
      </c>
      <c r="D943" s="13" t="s">
        <v>35</v>
      </c>
      <c r="E943" s="13" t="s">
        <v>26</v>
      </c>
      <c r="F943" s="13" t="s">
        <v>12</v>
      </c>
      <c r="G943" s="13" t="s">
        <v>27</v>
      </c>
    </row>
    <row r="944" spans="1:7" ht="15.75" customHeight="1">
      <c r="A944" s="13">
        <v>1015</v>
      </c>
      <c r="B944" s="10" t="s">
        <v>1025</v>
      </c>
      <c r="C944" s="13">
        <v>3</v>
      </c>
      <c r="D944" s="13" t="s">
        <v>35</v>
      </c>
      <c r="E944" s="13" t="s">
        <v>26</v>
      </c>
      <c r="F944" s="13" t="s">
        <v>12</v>
      </c>
      <c r="G944" s="13" t="s">
        <v>27</v>
      </c>
    </row>
    <row r="945" spans="1:7" ht="15.75" customHeight="1">
      <c r="A945" s="13">
        <v>1016</v>
      </c>
      <c r="B945" s="10" t="s">
        <v>1026</v>
      </c>
      <c r="C945" s="13">
        <v>3</v>
      </c>
      <c r="D945" s="13" t="s">
        <v>35</v>
      </c>
      <c r="E945" s="13" t="s">
        <v>26</v>
      </c>
      <c r="F945" s="13" t="s">
        <v>12</v>
      </c>
      <c r="G945" s="13" t="s">
        <v>27</v>
      </c>
    </row>
    <row r="946" spans="1:7" ht="15.75" customHeight="1">
      <c r="A946" s="13">
        <v>1017</v>
      </c>
      <c r="B946" s="10" t="s">
        <v>1027</v>
      </c>
      <c r="C946" s="13">
        <v>3</v>
      </c>
      <c r="D946" s="13" t="s">
        <v>35</v>
      </c>
      <c r="E946" s="13" t="s">
        <v>26</v>
      </c>
      <c r="F946" s="13" t="s">
        <v>12</v>
      </c>
      <c r="G946" s="13" t="s">
        <v>27</v>
      </c>
    </row>
    <row r="947" spans="1:7" ht="15.75" customHeight="1">
      <c r="A947" s="13">
        <v>1018</v>
      </c>
      <c r="B947" s="10" t="s">
        <v>1028</v>
      </c>
      <c r="C947" s="13">
        <v>4</v>
      </c>
      <c r="D947" s="13" t="s">
        <v>35</v>
      </c>
      <c r="E947" s="13" t="s">
        <v>26</v>
      </c>
      <c r="F947" s="13" t="s">
        <v>12</v>
      </c>
      <c r="G947" s="13" t="s">
        <v>27</v>
      </c>
    </row>
    <row r="948" spans="1:7" ht="15.75" customHeight="1">
      <c r="A948" s="13">
        <v>1019</v>
      </c>
      <c r="B948" s="10" t="s">
        <v>1029</v>
      </c>
      <c r="C948" s="13">
        <v>4</v>
      </c>
      <c r="D948" s="13" t="s">
        <v>35</v>
      </c>
      <c r="E948" s="13" t="s">
        <v>26</v>
      </c>
      <c r="F948" s="13" t="s">
        <v>12</v>
      </c>
      <c r="G948" s="13" t="s">
        <v>27</v>
      </c>
    </row>
    <row r="949" spans="1:7" ht="15.75" customHeight="1">
      <c r="A949" s="13">
        <v>1020</v>
      </c>
      <c r="B949" s="10" t="s">
        <v>1030</v>
      </c>
      <c r="C949" s="13">
        <v>4</v>
      </c>
      <c r="D949" s="13" t="s">
        <v>35</v>
      </c>
      <c r="E949" s="13" t="s">
        <v>26</v>
      </c>
      <c r="F949" s="13" t="s">
        <v>12</v>
      </c>
      <c r="G949" s="13" t="s">
        <v>27</v>
      </c>
    </row>
    <row r="950" spans="1:7" ht="15.75" customHeight="1">
      <c r="A950" s="13">
        <v>1021</v>
      </c>
      <c r="B950" s="10" t="s">
        <v>1031</v>
      </c>
      <c r="C950" s="13">
        <v>5</v>
      </c>
      <c r="D950" s="13" t="s">
        <v>35</v>
      </c>
      <c r="E950" s="13" t="s">
        <v>11</v>
      </c>
      <c r="F950" s="13" t="s">
        <v>149</v>
      </c>
      <c r="G950" s="13" t="s">
        <v>150</v>
      </c>
    </row>
    <row r="951" spans="1:7" ht="15.75" customHeight="1">
      <c r="A951" s="13">
        <v>1022</v>
      </c>
      <c r="B951" s="10" t="s">
        <v>1032</v>
      </c>
      <c r="C951" s="13">
        <v>5</v>
      </c>
      <c r="D951" s="13" t="s">
        <v>35</v>
      </c>
      <c r="E951" s="13" t="s">
        <v>11</v>
      </c>
      <c r="F951" s="13" t="s">
        <v>149</v>
      </c>
      <c r="G951" s="13" t="s">
        <v>150</v>
      </c>
    </row>
    <row r="952" spans="1:7" ht="15.75" customHeight="1">
      <c r="A952" s="13">
        <v>1023</v>
      </c>
      <c r="B952" s="10" t="s">
        <v>1033</v>
      </c>
      <c r="C952" s="13">
        <v>5</v>
      </c>
      <c r="D952" s="13" t="s">
        <v>35</v>
      </c>
      <c r="E952" s="13" t="s">
        <v>11</v>
      </c>
      <c r="F952" s="13" t="s">
        <v>149</v>
      </c>
      <c r="G952" s="13" t="s">
        <v>150</v>
      </c>
    </row>
    <row r="953" spans="1:7" ht="15.75" customHeight="1">
      <c r="A953" s="13">
        <v>1024</v>
      </c>
      <c r="B953" s="10" t="s">
        <v>1034</v>
      </c>
      <c r="C953" s="13">
        <v>5</v>
      </c>
      <c r="D953" s="13" t="s">
        <v>35</v>
      </c>
      <c r="E953" s="13" t="s">
        <v>11</v>
      </c>
      <c r="F953" s="13" t="s">
        <v>149</v>
      </c>
      <c r="G953" s="13" t="s">
        <v>150</v>
      </c>
    </row>
    <row r="954" spans="1:7" ht="15.75" customHeight="1">
      <c r="A954" s="13">
        <v>1025</v>
      </c>
      <c r="B954" s="10" t="s">
        <v>1035</v>
      </c>
      <c r="C954" s="13">
        <v>5</v>
      </c>
      <c r="D954" s="13" t="s">
        <v>35</v>
      </c>
      <c r="E954" s="13" t="s">
        <v>11</v>
      </c>
      <c r="F954" s="13" t="s">
        <v>149</v>
      </c>
      <c r="G954" s="13" t="s">
        <v>150</v>
      </c>
    </row>
    <row r="955" spans="1:7" ht="15.75" customHeight="1">
      <c r="A955" s="13">
        <v>1026</v>
      </c>
      <c r="B955" s="10" t="s">
        <v>1036</v>
      </c>
      <c r="C955" s="13">
        <v>5</v>
      </c>
      <c r="D955" s="13" t="s">
        <v>35</v>
      </c>
      <c r="E955" s="13" t="s">
        <v>11</v>
      </c>
      <c r="F955" s="13" t="s">
        <v>149</v>
      </c>
      <c r="G955" s="13" t="s">
        <v>150</v>
      </c>
    </row>
    <row r="956" spans="1:7" ht="15.75" customHeight="1">
      <c r="A956" s="13">
        <v>1027</v>
      </c>
      <c r="B956" s="10" t="s">
        <v>1037</v>
      </c>
      <c r="C956" s="13">
        <v>5</v>
      </c>
      <c r="D956" s="13" t="s">
        <v>35</v>
      </c>
      <c r="E956" s="13" t="s">
        <v>11</v>
      </c>
      <c r="F956" s="13" t="s">
        <v>149</v>
      </c>
      <c r="G956" s="13" t="s">
        <v>150</v>
      </c>
    </row>
    <row r="957" spans="1:7" ht="15.75" customHeight="1">
      <c r="A957" s="13">
        <v>1028</v>
      </c>
      <c r="B957" s="10" t="s">
        <v>1038</v>
      </c>
      <c r="C957" s="13">
        <v>5</v>
      </c>
      <c r="D957" s="13" t="s">
        <v>35</v>
      </c>
      <c r="E957" s="13" t="s">
        <v>11</v>
      </c>
      <c r="F957" s="13" t="s">
        <v>149</v>
      </c>
      <c r="G957" s="13" t="s">
        <v>150</v>
      </c>
    </row>
    <row r="958" spans="1:7" ht="15.75" customHeight="1">
      <c r="A958" s="13">
        <v>1029</v>
      </c>
      <c r="B958" s="10" t="s">
        <v>1039</v>
      </c>
      <c r="C958" s="13">
        <v>5</v>
      </c>
      <c r="D958" s="13" t="s">
        <v>35</v>
      </c>
      <c r="E958" s="13" t="s">
        <v>11</v>
      </c>
      <c r="F958" s="13" t="s">
        <v>149</v>
      </c>
      <c r="G958" s="13" t="s">
        <v>150</v>
      </c>
    </row>
    <row r="959" spans="1:7" ht="15.75" customHeight="1">
      <c r="A959" s="13">
        <v>1030</v>
      </c>
      <c r="B959" s="10" t="s">
        <v>1040</v>
      </c>
      <c r="C959" s="13">
        <v>5</v>
      </c>
      <c r="D959" s="13" t="s">
        <v>35</v>
      </c>
      <c r="E959" s="13" t="s">
        <v>11</v>
      </c>
      <c r="F959" s="13" t="s">
        <v>149</v>
      </c>
      <c r="G959" s="13" t="s">
        <v>150</v>
      </c>
    </row>
    <row r="960" spans="1:7" ht="15.75" customHeight="1">
      <c r="A960" s="13">
        <v>1031</v>
      </c>
      <c r="B960" s="10" t="s">
        <v>1041</v>
      </c>
      <c r="C960" s="13">
        <v>5</v>
      </c>
      <c r="D960" s="13" t="s">
        <v>35</v>
      </c>
      <c r="E960" s="13" t="s">
        <v>11</v>
      </c>
      <c r="F960" s="13" t="s">
        <v>149</v>
      </c>
      <c r="G960" s="13" t="s">
        <v>150</v>
      </c>
    </row>
    <row r="961" spans="1:7" ht="15.75" customHeight="1">
      <c r="A961" s="13">
        <v>1032</v>
      </c>
      <c r="B961" s="10" t="s">
        <v>1042</v>
      </c>
      <c r="C961" s="13">
        <v>6</v>
      </c>
      <c r="D961" s="13" t="s">
        <v>35</v>
      </c>
      <c r="E961" s="13" t="s">
        <v>11</v>
      </c>
      <c r="F961" s="13" t="s">
        <v>149</v>
      </c>
      <c r="G961" s="13" t="s">
        <v>150</v>
      </c>
    </row>
    <row r="962" spans="1:7" ht="15.75" customHeight="1">
      <c r="A962" s="13">
        <v>1033</v>
      </c>
      <c r="B962" s="10" t="s">
        <v>1043</v>
      </c>
      <c r="C962" s="13">
        <v>6</v>
      </c>
      <c r="D962" s="13" t="s">
        <v>35</v>
      </c>
      <c r="E962" s="13" t="s">
        <v>11</v>
      </c>
      <c r="F962" s="13" t="s">
        <v>149</v>
      </c>
      <c r="G962" s="13" t="s">
        <v>150</v>
      </c>
    </row>
    <row r="963" spans="1:7" ht="15.75" customHeight="1">
      <c r="A963" s="13">
        <v>1034</v>
      </c>
      <c r="B963" s="10" t="s">
        <v>1044</v>
      </c>
      <c r="C963" s="13">
        <v>6</v>
      </c>
      <c r="D963" s="13" t="s">
        <v>35</v>
      </c>
      <c r="E963" s="13" t="s">
        <v>11</v>
      </c>
      <c r="F963" s="13" t="s">
        <v>149</v>
      </c>
      <c r="G963" s="13" t="s">
        <v>150</v>
      </c>
    </row>
    <row r="964" spans="1:7" ht="15.75" customHeight="1">
      <c r="A964" s="13">
        <v>1035</v>
      </c>
      <c r="B964" s="10" t="s">
        <v>1045</v>
      </c>
      <c r="C964" s="13">
        <v>6</v>
      </c>
      <c r="D964" s="13" t="s">
        <v>35</v>
      </c>
      <c r="E964" s="13" t="s">
        <v>11</v>
      </c>
      <c r="F964" s="13" t="s">
        <v>149</v>
      </c>
      <c r="G964" s="13" t="s">
        <v>150</v>
      </c>
    </row>
    <row r="965" spans="1:7" ht="15.75" customHeight="1">
      <c r="A965" s="13">
        <v>1036</v>
      </c>
      <c r="B965" s="10" t="s">
        <v>1046</v>
      </c>
      <c r="C965" s="13">
        <v>6</v>
      </c>
      <c r="D965" s="13" t="s">
        <v>35</v>
      </c>
      <c r="E965" s="13" t="s">
        <v>11</v>
      </c>
      <c r="F965" s="13" t="s">
        <v>149</v>
      </c>
      <c r="G965" s="13" t="s">
        <v>150</v>
      </c>
    </row>
    <row r="966" spans="1:7" ht="15.75" customHeight="1">
      <c r="A966" s="13">
        <v>1037</v>
      </c>
      <c r="B966" s="10" t="s">
        <v>1047</v>
      </c>
      <c r="C966" s="13">
        <v>6</v>
      </c>
      <c r="D966" s="13" t="s">
        <v>35</v>
      </c>
      <c r="E966" s="13" t="s">
        <v>11</v>
      </c>
      <c r="F966" s="13" t="s">
        <v>149</v>
      </c>
      <c r="G966" s="13" t="s">
        <v>150</v>
      </c>
    </row>
    <row r="967" spans="1:7" ht="15.75" customHeight="1">
      <c r="A967" s="13">
        <v>1038</v>
      </c>
      <c r="B967" s="10" t="s">
        <v>1048</v>
      </c>
      <c r="C967" s="13">
        <v>6</v>
      </c>
      <c r="D967" s="13" t="s">
        <v>35</v>
      </c>
      <c r="E967" s="13" t="s">
        <v>11</v>
      </c>
      <c r="F967" s="13" t="s">
        <v>149</v>
      </c>
      <c r="G967" s="13" t="s">
        <v>150</v>
      </c>
    </row>
    <row r="968" spans="1:7" ht="15.75" customHeight="1">
      <c r="A968" s="13">
        <v>1039</v>
      </c>
      <c r="B968" s="10" t="s">
        <v>1049</v>
      </c>
      <c r="C968" s="13">
        <v>6</v>
      </c>
      <c r="D968" s="13" t="s">
        <v>35</v>
      </c>
      <c r="E968" s="13" t="s">
        <v>11</v>
      </c>
      <c r="F968" s="13" t="s">
        <v>149</v>
      </c>
      <c r="G968" s="13" t="s">
        <v>150</v>
      </c>
    </row>
    <row r="969" spans="1:7" ht="15.75" customHeight="1">
      <c r="A969" s="13">
        <v>1040</v>
      </c>
      <c r="B969" s="10" t="s">
        <v>1050</v>
      </c>
      <c r="C969" s="13">
        <v>6</v>
      </c>
      <c r="D969" s="13" t="s">
        <v>35</v>
      </c>
      <c r="E969" s="13" t="s">
        <v>11</v>
      </c>
      <c r="F969" s="13" t="s">
        <v>149</v>
      </c>
      <c r="G969" s="13" t="s">
        <v>150</v>
      </c>
    </row>
    <row r="970" spans="1:7" ht="15.75" customHeight="1">
      <c r="A970" s="13">
        <v>1041</v>
      </c>
      <c r="B970" s="10" t="s">
        <v>1051</v>
      </c>
      <c r="C970" s="13">
        <v>6</v>
      </c>
      <c r="D970" s="13" t="s">
        <v>35</v>
      </c>
      <c r="E970" s="13" t="s">
        <v>11</v>
      </c>
      <c r="F970" s="13" t="s">
        <v>149</v>
      </c>
      <c r="G970" s="13" t="s">
        <v>150</v>
      </c>
    </row>
    <row r="971" spans="1:7" ht="15.75" customHeight="1">
      <c r="A971" s="13">
        <v>1042</v>
      </c>
      <c r="B971" s="10" t="s">
        <v>1052</v>
      </c>
      <c r="C971" s="13">
        <v>6</v>
      </c>
      <c r="D971" s="13" t="s">
        <v>35</v>
      </c>
      <c r="E971" s="13" t="s">
        <v>11</v>
      </c>
      <c r="F971" s="13" t="s">
        <v>149</v>
      </c>
      <c r="G971" s="13" t="s">
        <v>150</v>
      </c>
    </row>
    <row r="972" spans="1:7" ht="15.75" customHeight="1">
      <c r="A972" s="13">
        <v>1043</v>
      </c>
      <c r="B972" s="10" t="s">
        <v>1053</v>
      </c>
      <c r="C972" s="13">
        <v>5</v>
      </c>
      <c r="D972" s="13" t="s">
        <v>35</v>
      </c>
      <c r="E972" s="13" t="s">
        <v>26</v>
      </c>
      <c r="F972" s="13" t="s">
        <v>149</v>
      </c>
      <c r="G972" s="13" t="s">
        <v>152</v>
      </c>
    </row>
    <row r="973" spans="1:7" ht="15.75" customHeight="1">
      <c r="A973" s="13">
        <v>1044</v>
      </c>
      <c r="B973" s="10" t="s">
        <v>1054</v>
      </c>
      <c r="C973" s="13">
        <v>5</v>
      </c>
      <c r="D973" s="13" t="s">
        <v>35</v>
      </c>
      <c r="E973" s="13" t="s">
        <v>26</v>
      </c>
      <c r="F973" s="13" t="s">
        <v>149</v>
      </c>
      <c r="G973" s="13" t="s">
        <v>152</v>
      </c>
    </row>
    <row r="974" spans="1:7" ht="15.75" customHeight="1">
      <c r="A974" s="13">
        <v>1045</v>
      </c>
      <c r="B974" s="10" t="s">
        <v>1055</v>
      </c>
      <c r="C974" s="13">
        <v>5</v>
      </c>
      <c r="D974" s="13" t="s">
        <v>35</v>
      </c>
      <c r="E974" s="13" t="s">
        <v>26</v>
      </c>
      <c r="F974" s="13" t="s">
        <v>149</v>
      </c>
      <c r="G974" s="13" t="s">
        <v>152</v>
      </c>
    </row>
    <row r="975" spans="1:7" ht="15.75" customHeight="1">
      <c r="A975" s="13">
        <v>1046</v>
      </c>
      <c r="B975" s="10" t="s">
        <v>1056</v>
      </c>
      <c r="C975" s="13">
        <v>5</v>
      </c>
      <c r="D975" s="13" t="s">
        <v>35</v>
      </c>
      <c r="E975" s="13" t="s">
        <v>26</v>
      </c>
      <c r="F975" s="13" t="s">
        <v>149</v>
      </c>
      <c r="G975" s="13" t="s">
        <v>152</v>
      </c>
    </row>
    <row r="976" spans="1:7" ht="15.75" customHeight="1">
      <c r="A976" s="13">
        <v>1047</v>
      </c>
      <c r="B976" s="10" t="s">
        <v>1057</v>
      </c>
      <c r="C976" s="13">
        <v>5</v>
      </c>
      <c r="D976" s="13" t="s">
        <v>35</v>
      </c>
      <c r="E976" s="13" t="s">
        <v>26</v>
      </c>
      <c r="F976" s="13" t="s">
        <v>149</v>
      </c>
      <c r="G976" s="13" t="s">
        <v>152</v>
      </c>
    </row>
    <row r="977" spans="1:7" ht="15.75" customHeight="1">
      <c r="A977" s="13">
        <v>1048</v>
      </c>
      <c r="B977" s="10" t="s">
        <v>1058</v>
      </c>
      <c r="C977" s="13">
        <v>5</v>
      </c>
      <c r="D977" s="13" t="s">
        <v>35</v>
      </c>
      <c r="E977" s="13" t="s">
        <v>26</v>
      </c>
      <c r="F977" s="13" t="s">
        <v>149</v>
      </c>
      <c r="G977" s="13" t="s">
        <v>152</v>
      </c>
    </row>
    <row r="978" spans="1:7" ht="15.75" customHeight="1">
      <c r="A978" s="13">
        <v>1049</v>
      </c>
      <c r="B978" s="10" t="s">
        <v>1059</v>
      </c>
      <c r="C978" s="13">
        <v>5</v>
      </c>
      <c r="D978" s="13" t="s">
        <v>35</v>
      </c>
      <c r="E978" s="13" t="s">
        <v>26</v>
      </c>
      <c r="F978" s="13" t="s">
        <v>149</v>
      </c>
      <c r="G978" s="13" t="s">
        <v>152</v>
      </c>
    </row>
    <row r="979" spans="1:7" ht="15.75" customHeight="1">
      <c r="A979" s="13">
        <v>1050</v>
      </c>
      <c r="B979" s="10" t="s">
        <v>1060</v>
      </c>
      <c r="C979" s="13">
        <v>5</v>
      </c>
      <c r="D979" s="13" t="s">
        <v>35</v>
      </c>
      <c r="E979" s="13" t="s">
        <v>26</v>
      </c>
      <c r="F979" s="13" t="s">
        <v>149</v>
      </c>
      <c r="G979" s="13" t="s">
        <v>152</v>
      </c>
    </row>
    <row r="980" spans="1:7" ht="15.75" customHeight="1">
      <c r="A980" s="13">
        <v>1051</v>
      </c>
      <c r="B980" s="10" t="s">
        <v>1061</v>
      </c>
      <c r="C980" s="13">
        <v>6</v>
      </c>
      <c r="D980" s="13" t="s">
        <v>35</v>
      </c>
      <c r="E980" s="13" t="s">
        <v>26</v>
      </c>
      <c r="F980" s="13" t="s">
        <v>149</v>
      </c>
      <c r="G980" s="13" t="s">
        <v>152</v>
      </c>
    </row>
    <row r="981" spans="1:7" ht="15.75" customHeight="1">
      <c r="A981" s="13">
        <v>1052</v>
      </c>
      <c r="B981" s="10" t="s">
        <v>1062</v>
      </c>
      <c r="C981" s="13">
        <v>6</v>
      </c>
      <c r="D981" s="13" t="s">
        <v>35</v>
      </c>
      <c r="E981" s="13" t="s">
        <v>26</v>
      </c>
      <c r="F981" s="13" t="s">
        <v>149</v>
      </c>
      <c r="G981" s="13" t="s">
        <v>152</v>
      </c>
    </row>
    <row r="982" spans="1:7" ht="15.75" customHeight="1">
      <c r="A982" s="13">
        <v>1053</v>
      </c>
      <c r="B982" s="10" t="s">
        <v>1063</v>
      </c>
      <c r="C982" s="13">
        <v>6</v>
      </c>
      <c r="D982" s="13" t="s">
        <v>35</v>
      </c>
      <c r="E982" s="13" t="s">
        <v>26</v>
      </c>
      <c r="F982" s="13" t="s">
        <v>149</v>
      </c>
      <c r="G982" s="13" t="s">
        <v>152</v>
      </c>
    </row>
    <row r="983" spans="1:7" ht="15.75" customHeight="1">
      <c r="A983" s="13">
        <v>1054</v>
      </c>
      <c r="B983" s="10" t="s">
        <v>1064</v>
      </c>
      <c r="C983" s="13">
        <v>7</v>
      </c>
      <c r="D983" s="13" t="s">
        <v>35</v>
      </c>
      <c r="E983" s="13" t="s">
        <v>11</v>
      </c>
      <c r="F983" s="13" t="s">
        <v>185</v>
      </c>
      <c r="G983" s="13" t="s">
        <v>186</v>
      </c>
    </row>
    <row r="984" spans="1:7" ht="15.75" customHeight="1">
      <c r="A984" s="13">
        <v>1055</v>
      </c>
      <c r="B984" s="10" t="s">
        <v>1065</v>
      </c>
      <c r="C984" s="13">
        <v>7</v>
      </c>
      <c r="D984" s="13" t="s">
        <v>35</v>
      </c>
      <c r="E984" s="13" t="s">
        <v>11</v>
      </c>
      <c r="F984" s="13" t="s">
        <v>185</v>
      </c>
      <c r="G984" s="13" t="s">
        <v>186</v>
      </c>
    </row>
    <row r="985" spans="1:7" ht="15.75" customHeight="1">
      <c r="A985" s="13">
        <v>1056</v>
      </c>
      <c r="B985" s="10" t="s">
        <v>1066</v>
      </c>
      <c r="C985" s="13">
        <v>7</v>
      </c>
      <c r="D985" s="13" t="s">
        <v>35</v>
      </c>
      <c r="E985" s="13" t="s">
        <v>11</v>
      </c>
      <c r="F985" s="13" t="s">
        <v>185</v>
      </c>
      <c r="G985" s="13" t="s">
        <v>186</v>
      </c>
    </row>
    <row r="986" spans="1:7" ht="15.75" customHeight="1">
      <c r="A986" s="13">
        <v>1057</v>
      </c>
      <c r="B986" s="10" t="s">
        <v>1067</v>
      </c>
      <c r="C986" s="13">
        <v>7</v>
      </c>
      <c r="D986" s="13" t="s">
        <v>35</v>
      </c>
      <c r="E986" s="13" t="s">
        <v>11</v>
      </c>
      <c r="F986" s="13" t="s">
        <v>185</v>
      </c>
      <c r="G986" s="13" t="s">
        <v>186</v>
      </c>
    </row>
    <row r="987" spans="1:7" ht="15.75" customHeight="1">
      <c r="A987" s="13">
        <v>1058</v>
      </c>
      <c r="B987" s="10" t="s">
        <v>1068</v>
      </c>
      <c r="C987" s="13">
        <v>7</v>
      </c>
      <c r="D987" s="13" t="s">
        <v>35</v>
      </c>
      <c r="E987" s="13" t="s">
        <v>11</v>
      </c>
      <c r="F987" s="13" t="s">
        <v>185</v>
      </c>
      <c r="G987" s="13" t="s">
        <v>186</v>
      </c>
    </row>
    <row r="988" spans="1:7" ht="15.75" customHeight="1">
      <c r="A988" s="13">
        <v>1059</v>
      </c>
      <c r="B988" s="10" t="s">
        <v>1069</v>
      </c>
      <c r="C988" s="13">
        <v>7</v>
      </c>
      <c r="D988" s="13" t="s">
        <v>35</v>
      </c>
      <c r="E988" s="13" t="s">
        <v>11</v>
      </c>
      <c r="F988" s="13" t="s">
        <v>185</v>
      </c>
      <c r="G988" s="13" t="s">
        <v>186</v>
      </c>
    </row>
    <row r="989" spans="1:7" ht="15.75" customHeight="1">
      <c r="A989" s="13">
        <v>1060</v>
      </c>
      <c r="B989" s="10" t="s">
        <v>1070</v>
      </c>
      <c r="C989" s="13">
        <v>7</v>
      </c>
      <c r="D989" s="13" t="s">
        <v>35</v>
      </c>
      <c r="E989" s="13" t="s">
        <v>11</v>
      </c>
      <c r="F989" s="13" t="s">
        <v>185</v>
      </c>
      <c r="G989" s="13" t="s">
        <v>186</v>
      </c>
    </row>
    <row r="990" spans="1:7" ht="15.75" customHeight="1">
      <c r="A990" s="13">
        <v>1061</v>
      </c>
      <c r="B990" s="10" t="s">
        <v>1071</v>
      </c>
      <c r="C990" s="13">
        <v>7</v>
      </c>
      <c r="D990" s="13" t="s">
        <v>35</v>
      </c>
      <c r="E990" s="13" t="s">
        <v>11</v>
      </c>
      <c r="F990" s="13" t="s">
        <v>185</v>
      </c>
      <c r="G990" s="13" t="s">
        <v>186</v>
      </c>
    </row>
    <row r="991" spans="1:7" ht="15.75" customHeight="1">
      <c r="A991" s="13">
        <v>1062</v>
      </c>
      <c r="B991" s="10" t="s">
        <v>1072</v>
      </c>
      <c r="C991" s="13">
        <v>7</v>
      </c>
      <c r="D991" s="13" t="s">
        <v>35</v>
      </c>
      <c r="E991" s="13" t="s">
        <v>11</v>
      </c>
      <c r="F991" s="13" t="s">
        <v>185</v>
      </c>
      <c r="G991" s="13" t="s">
        <v>186</v>
      </c>
    </row>
    <row r="992" spans="1:7" ht="15.75" customHeight="1">
      <c r="A992" s="13">
        <v>1063</v>
      </c>
      <c r="B992" s="10" t="s">
        <v>1073</v>
      </c>
      <c r="C992" s="13">
        <v>7</v>
      </c>
      <c r="D992" s="13" t="s">
        <v>35</v>
      </c>
      <c r="E992" s="13" t="s">
        <v>11</v>
      </c>
      <c r="F992" s="13" t="s">
        <v>185</v>
      </c>
      <c r="G992" s="13" t="s">
        <v>186</v>
      </c>
    </row>
    <row r="993" spans="1:7" ht="15.75" customHeight="1">
      <c r="A993" s="13">
        <v>1064</v>
      </c>
      <c r="B993" s="10" t="s">
        <v>1074</v>
      </c>
      <c r="C993" s="13">
        <v>7</v>
      </c>
      <c r="D993" s="13" t="s">
        <v>35</v>
      </c>
      <c r="E993" s="13" t="s">
        <v>11</v>
      </c>
      <c r="F993" s="13" t="s">
        <v>185</v>
      </c>
      <c r="G993" s="13" t="s">
        <v>186</v>
      </c>
    </row>
    <row r="994" spans="1:7" ht="15.75" customHeight="1">
      <c r="A994" s="13">
        <v>1065</v>
      </c>
      <c r="B994" s="10" t="s">
        <v>1075</v>
      </c>
      <c r="C994" s="13">
        <v>7</v>
      </c>
      <c r="D994" s="13" t="s">
        <v>35</v>
      </c>
      <c r="E994" s="13" t="s">
        <v>11</v>
      </c>
      <c r="F994" s="13" t="s">
        <v>185</v>
      </c>
      <c r="G994" s="13" t="s">
        <v>186</v>
      </c>
    </row>
    <row r="995" spans="1:7" ht="15.75" customHeight="1">
      <c r="A995" s="13">
        <v>1066</v>
      </c>
      <c r="B995" s="10" t="s">
        <v>1076</v>
      </c>
      <c r="C995" s="13">
        <v>7</v>
      </c>
      <c r="D995" s="13" t="s">
        <v>35</v>
      </c>
      <c r="E995" s="13" t="s">
        <v>11</v>
      </c>
      <c r="F995" s="13" t="s">
        <v>185</v>
      </c>
      <c r="G995" s="13" t="s">
        <v>186</v>
      </c>
    </row>
    <row r="996" spans="1:7" ht="15.75" customHeight="1">
      <c r="A996" s="13">
        <v>1067</v>
      </c>
      <c r="B996" s="10" t="s">
        <v>1077</v>
      </c>
      <c r="C996" s="13">
        <v>7</v>
      </c>
      <c r="D996" s="13" t="s">
        <v>35</v>
      </c>
      <c r="E996" s="13" t="s">
        <v>11</v>
      </c>
      <c r="F996" s="13" t="s">
        <v>185</v>
      </c>
      <c r="G996" s="13" t="s">
        <v>186</v>
      </c>
    </row>
    <row r="997" spans="1:7" ht="15.75" customHeight="1">
      <c r="A997" s="13">
        <v>1068</v>
      </c>
      <c r="B997" s="10" t="s">
        <v>1078</v>
      </c>
      <c r="C997" s="13">
        <v>8</v>
      </c>
      <c r="D997" s="13" t="s">
        <v>35</v>
      </c>
      <c r="E997" s="13" t="s">
        <v>11</v>
      </c>
      <c r="F997" s="13" t="s">
        <v>185</v>
      </c>
      <c r="G997" s="13" t="s">
        <v>186</v>
      </c>
    </row>
    <row r="998" spans="1:7" ht="15.75" customHeight="1">
      <c r="A998" s="13">
        <v>1069</v>
      </c>
      <c r="B998" s="10" t="s">
        <v>1079</v>
      </c>
      <c r="C998" s="13">
        <v>8</v>
      </c>
      <c r="D998" s="13" t="s">
        <v>35</v>
      </c>
      <c r="E998" s="13" t="s">
        <v>11</v>
      </c>
      <c r="F998" s="13" t="s">
        <v>185</v>
      </c>
      <c r="G998" s="13" t="s">
        <v>186</v>
      </c>
    </row>
    <row r="999" spans="1:7" ht="15.75" customHeight="1">
      <c r="A999" s="13">
        <v>1070</v>
      </c>
      <c r="B999" s="10" t="s">
        <v>1080</v>
      </c>
      <c r="C999" s="13">
        <v>8</v>
      </c>
      <c r="D999" s="13" t="s">
        <v>35</v>
      </c>
      <c r="E999" s="13" t="s">
        <v>11</v>
      </c>
      <c r="F999" s="13" t="s">
        <v>185</v>
      </c>
      <c r="G999" s="13" t="s">
        <v>186</v>
      </c>
    </row>
    <row r="1000" spans="1:7" ht="15.75" customHeight="1">
      <c r="A1000" s="13">
        <v>1071</v>
      </c>
      <c r="B1000" s="10" t="s">
        <v>1081</v>
      </c>
      <c r="C1000" s="13">
        <v>8</v>
      </c>
      <c r="D1000" s="13" t="s">
        <v>35</v>
      </c>
      <c r="E1000" s="13" t="s">
        <v>11</v>
      </c>
      <c r="F1000" s="13" t="s">
        <v>185</v>
      </c>
      <c r="G1000" s="13" t="s">
        <v>186</v>
      </c>
    </row>
    <row r="1001" spans="1:7" ht="15" customHeight="1">
      <c r="A1001" s="13">
        <v>1072</v>
      </c>
      <c r="B1001" s="10" t="s">
        <v>1082</v>
      </c>
      <c r="C1001" s="13">
        <v>7</v>
      </c>
      <c r="D1001" s="13" t="s">
        <v>35</v>
      </c>
      <c r="E1001" s="13" t="s">
        <v>26</v>
      </c>
      <c r="F1001" s="13" t="s">
        <v>185</v>
      </c>
      <c r="G1001" s="13" t="s">
        <v>189</v>
      </c>
    </row>
    <row r="1002" spans="1:7" ht="15" customHeight="1">
      <c r="A1002" s="13">
        <v>1073</v>
      </c>
      <c r="B1002" s="10" t="s">
        <v>1083</v>
      </c>
      <c r="C1002" s="13">
        <v>7</v>
      </c>
      <c r="D1002" s="13" t="s">
        <v>35</v>
      </c>
      <c r="E1002" s="13" t="s">
        <v>26</v>
      </c>
      <c r="F1002" s="13" t="s">
        <v>185</v>
      </c>
      <c r="G1002" s="13" t="s">
        <v>189</v>
      </c>
    </row>
    <row r="1003" spans="1:7" ht="15" customHeight="1">
      <c r="A1003" s="13">
        <v>1074</v>
      </c>
      <c r="B1003" s="10" t="s">
        <v>1084</v>
      </c>
      <c r="C1003" s="13">
        <v>7</v>
      </c>
      <c r="D1003" s="13" t="s">
        <v>35</v>
      </c>
      <c r="E1003" s="13" t="s">
        <v>26</v>
      </c>
      <c r="F1003" s="13" t="s">
        <v>185</v>
      </c>
      <c r="G1003" s="13" t="s">
        <v>189</v>
      </c>
    </row>
    <row r="1004" spans="1:7" ht="15" customHeight="1">
      <c r="A1004" s="13">
        <v>1075</v>
      </c>
      <c r="B1004" s="10" t="s">
        <v>1085</v>
      </c>
      <c r="C1004" s="13">
        <v>7</v>
      </c>
      <c r="D1004" s="13" t="s">
        <v>35</v>
      </c>
      <c r="E1004" s="13" t="s">
        <v>26</v>
      </c>
      <c r="F1004" s="13" t="s">
        <v>185</v>
      </c>
      <c r="G1004" s="13" t="s">
        <v>189</v>
      </c>
    </row>
    <row r="1005" spans="1:7" ht="15" customHeight="1">
      <c r="A1005" s="13">
        <v>1076</v>
      </c>
      <c r="B1005" s="10" t="s">
        <v>1086</v>
      </c>
      <c r="C1005" s="13">
        <v>7</v>
      </c>
      <c r="D1005" s="13" t="s">
        <v>35</v>
      </c>
      <c r="E1005" s="13" t="s">
        <v>26</v>
      </c>
      <c r="F1005" s="13" t="s">
        <v>185</v>
      </c>
      <c r="G1005" s="13" t="s">
        <v>189</v>
      </c>
    </row>
    <row r="1006" spans="1:7" ht="15" customHeight="1">
      <c r="A1006" s="13">
        <v>1077</v>
      </c>
      <c r="B1006" s="10" t="s">
        <v>1087</v>
      </c>
      <c r="C1006" s="13">
        <v>7</v>
      </c>
      <c r="D1006" s="13" t="s">
        <v>35</v>
      </c>
      <c r="E1006" s="13" t="s">
        <v>26</v>
      </c>
      <c r="F1006" s="13" t="s">
        <v>185</v>
      </c>
      <c r="G1006" s="13" t="s">
        <v>189</v>
      </c>
    </row>
    <row r="1007" spans="1:7" ht="15" customHeight="1">
      <c r="A1007" s="13">
        <v>1078</v>
      </c>
      <c r="B1007" s="10" t="s">
        <v>1088</v>
      </c>
      <c r="C1007" s="13">
        <v>7</v>
      </c>
      <c r="D1007" s="13" t="s">
        <v>35</v>
      </c>
      <c r="E1007" s="13" t="s">
        <v>26</v>
      </c>
      <c r="F1007" s="13" t="s">
        <v>185</v>
      </c>
      <c r="G1007" s="13" t="s">
        <v>189</v>
      </c>
    </row>
    <row r="1008" spans="1:7" ht="15" customHeight="1">
      <c r="A1008" s="13">
        <v>1079</v>
      </c>
      <c r="B1008" s="10" t="s">
        <v>1089</v>
      </c>
      <c r="C1008" s="13">
        <v>7</v>
      </c>
      <c r="D1008" s="13" t="s">
        <v>35</v>
      </c>
      <c r="E1008" s="13" t="s">
        <v>26</v>
      </c>
      <c r="F1008" s="13" t="s">
        <v>185</v>
      </c>
      <c r="G1008" s="13" t="s">
        <v>189</v>
      </c>
    </row>
    <row r="1009" spans="1:7" ht="15" customHeight="1">
      <c r="A1009" s="13">
        <v>1080</v>
      </c>
      <c r="B1009" s="10" t="s">
        <v>1090</v>
      </c>
      <c r="C1009" s="13">
        <v>7</v>
      </c>
      <c r="D1009" s="13" t="s">
        <v>35</v>
      </c>
      <c r="E1009" s="13" t="s">
        <v>26</v>
      </c>
      <c r="F1009" s="13" t="s">
        <v>185</v>
      </c>
      <c r="G1009" s="13" t="s">
        <v>189</v>
      </c>
    </row>
    <row r="1010" spans="1:7" ht="15" customHeight="1">
      <c r="A1010" s="13">
        <v>1081</v>
      </c>
      <c r="B1010" s="10" t="s">
        <v>1091</v>
      </c>
      <c r="C1010" s="13">
        <v>7</v>
      </c>
      <c r="D1010" s="13" t="s">
        <v>35</v>
      </c>
      <c r="E1010" s="13" t="s">
        <v>26</v>
      </c>
      <c r="F1010" s="13" t="s">
        <v>185</v>
      </c>
      <c r="G1010" s="13" t="s">
        <v>189</v>
      </c>
    </row>
    <row r="1011" spans="1:7" ht="15" customHeight="1">
      <c r="A1011" s="13">
        <v>1082</v>
      </c>
      <c r="B1011" s="10" t="s">
        <v>1092</v>
      </c>
      <c r="C1011" s="13">
        <v>7</v>
      </c>
      <c r="D1011" s="13" t="s">
        <v>35</v>
      </c>
      <c r="E1011" s="13" t="s">
        <v>26</v>
      </c>
      <c r="F1011" s="13" t="s">
        <v>185</v>
      </c>
      <c r="G1011" s="13" t="s">
        <v>189</v>
      </c>
    </row>
    <row r="1012" spans="1:7" ht="15" customHeight="1">
      <c r="A1012" s="13">
        <v>1083</v>
      </c>
      <c r="B1012" s="10" t="s">
        <v>1093</v>
      </c>
      <c r="C1012" s="13">
        <v>8</v>
      </c>
      <c r="D1012" s="13" t="s">
        <v>35</v>
      </c>
      <c r="E1012" s="13" t="s">
        <v>26</v>
      </c>
      <c r="F1012" s="13" t="s">
        <v>185</v>
      </c>
      <c r="G1012" s="13" t="s">
        <v>189</v>
      </c>
    </row>
    <row r="1013" spans="1:7" ht="15" customHeight="1">
      <c r="A1013" s="13">
        <v>1084</v>
      </c>
      <c r="B1013" s="10" t="s">
        <v>1094</v>
      </c>
      <c r="C1013" s="13">
        <v>8</v>
      </c>
      <c r="D1013" s="13" t="s">
        <v>35</v>
      </c>
      <c r="E1013" s="13" t="s">
        <v>26</v>
      </c>
      <c r="F1013" s="13" t="s">
        <v>185</v>
      </c>
      <c r="G1013" s="13" t="s">
        <v>189</v>
      </c>
    </row>
    <row r="1014" spans="1:7" ht="15" customHeight="1">
      <c r="A1014" s="13">
        <v>1085</v>
      </c>
      <c r="B1014" s="10" t="s">
        <v>1095</v>
      </c>
      <c r="C1014" s="13">
        <v>8</v>
      </c>
      <c r="D1014" s="13" t="s">
        <v>35</v>
      </c>
      <c r="E1014" s="13" t="s">
        <v>26</v>
      </c>
      <c r="F1014" s="13" t="s">
        <v>185</v>
      </c>
      <c r="G1014" s="13" t="s">
        <v>189</v>
      </c>
    </row>
    <row r="1015" spans="1:7" ht="15" customHeight="1">
      <c r="A1015" s="13">
        <v>1086</v>
      </c>
      <c r="B1015" s="10" t="s">
        <v>1096</v>
      </c>
      <c r="C1015" s="13">
        <v>8</v>
      </c>
      <c r="D1015" s="13" t="s">
        <v>35</v>
      </c>
      <c r="E1015" s="13" t="s">
        <v>26</v>
      </c>
      <c r="F1015" s="13" t="s">
        <v>185</v>
      </c>
      <c r="G1015" s="13" t="s">
        <v>189</v>
      </c>
    </row>
    <row r="1016" spans="1:7" ht="15" customHeight="1">
      <c r="A1016" s="13">
        <v>1087</v>
      </c>
      <c r="B1016" s="10" t="s">
        <v>1097</v>
      </c>
      <c r="C1016" s="13">
        <v>7</v>
      </c>
      <c r="D1016" s="13" t="s">
        <v>35</v>
      </c>
      <c r="E1016" s="13" t="s">
        <v>26</v>
      </c>
      <c r="F1016" s="13" t="s">
        <v>185</v>
      </c>
      <c r="G1016" s="13" t="s">
        <v>189</v>
      </c>
    </row>
    <row r="1017" spans="1:7" ht="15" customHeight="1">
      <c r="A1017" s="13">
        <v>1100</v>
      </c>
      <c r="B1017" s="10" t="s">
        <v>1098</v>
      </c>
      <c r="C1017" s="13" t="s">
        <v>1099</v>
      </c>
      <c r="D1017" s="13" t="s">
        <v>53</v>
      </c>
      <c r="E1017" s="13" t="s">
        <v>26</v>
      </c>
      <c r="F1017" s="13" t="s">
        <v>12</v>
      </c>
      <c r="G1017" s="13" t="s">
        <v>27</v>
      </c>
    </row>
    <row r="1018" spans="1:7" ht="15" customHeight="1">
      <c r="A1018" s="13">
        <v>1101</v>
      </c>
      <c r="B1018" s="10" t="s">
        <v>1100</v>
      </c>
      <c r="C1018" s="13" t="s">
        <v>1099</v>
      </c>
      <c r="D1018" s="13" t="s">
        <v>53</v>
      </c>
      <c r="E1018" s="13" t="s">
        <v>11</v>
      </c>
      <c r="F1018" s="13" t="s">
        <v>12</v>
      </c>
      <c r="G1018" s="13" t="s">
        <v>13</v>
      </c>
    </row>
    <row r="1019" spans="1:7" ht="15" customHeight="1">
      <c r="A1019" s="13">
        <v>1102</v>
      </c>
      <c r="B1019" s="10" t="s">
        <v>1101</v>
      </c>
      <c r="C1019" s="13" t="s">
        <v>1099</v>
      </c>
      <c r="D1019" s="13" t="s">
        <v>53</v>
      </c>
      <c r="E1019" s="13" t="s">
        <v>11</v>
      </c>
      <c r="F1019" s="13" t="s">
        <v>12</v>
      </c>
      <c r="G1019" s="13" t="s">
        <v>13</v>
      </c>
    </row>
    <row r="1020" spans="1:7" ht="15" customHeight="1">
      <c r="A1020" s="13">
        <v>1103</v>
      </c>
      <c r="B1020" s="10" t="s">
        <v>1102</v>
      </c>
      <c r="C1020" s="13" t="s">
        <v>1099</v>
      </c>
      <c r="D1020" s="13" t="s">
        <v>53</v>
      </c>
      <c r="E1020" s="13" t="s">
        <v>11</v>
      </c>
      <c r="F1020" s="13" t="s">
        <v>12</v>
      </c>
      <c r="G1020" s="13" t="s">
        <v>13</v>
      </c>
    </row>
    <row r="1021" spans="1:7" ht="15" customHeight="1">
      <c r="A1021" s="13">
        <v>1104</v>
      </c>
      <c r="B1021" s="10" t="s">
        <v>1103</v>
      </c>
      <c r="C1021" s="13" t="s">
        <v>1099</v>
      </c>
      <c r="D1021" s="13" t="s">
        <v>53</v>
      </c>
      <c r="E1021" s="13" t="s">
        <v>26</v>
      </c>
      <c r="F1021" s="13" t="s">
        <v>12</v>
      </c>
      <c r="G1021" s="13" t="s">
        <v>27</v>
      </c>
    </row>
    <row r="1022" spans="1:7" ht="15" customHeight="1">
      <c r="A1022" s="13">
        <v>1105</v>
      </c>
      <c r="B1022" s="10" t="s">
        <v>1104</v>
      </c>
      <c r="C1022" s="13" t="s">
        <v>1099</v>
      </c>
      <c r="D1022" s="13" t="s">
        <v>53</v>
      </c>
      <c r="E1022" s="13" t="s">
        <v>26</v>
      </c>
      <c r="F1022" s="13" t="s">
        <v>12</v>
      </c>
      <c r="G1022" s="13" t="s">
        <v>27</v>
      </c>
    </row>
    <row r="1023" spans="1:7" ht="15" customHeight="1">
      <c r="A1023" s="13">
        <v>1106</v>
      </c>
      <c r="B1023" s="10" t="s">
        <v>1105</v>
      </c>
      <c r="C1023" s="13">
        <v>2</v>
      </c>
      <c r="D1023" s="13" t="s">
        <v>53</v>
      </c>
      <c r="E1023" s="13" t="s">
        <v>11</v>
      </c>
      <c r="F1023" s="13" t="s">
        <v>12</v>
      </c>
      <c r="G1023" s="13" t="s">
        <v>13</v>
      </c>
    </row>
    <row r="1024" spans="1:7" ht="15" customHeight="1">
      <c r="A1024" s="13">
        <v>1107</v>
      </c>
      <c r="B1024" s="10" t="s">
        <v>1106</v>
      </c>
      <c r="C1024" s="13">
        <v>2</v>
      </c>
      <c r="D1024" s="13" t="s">
        <v>53</v>
      </c>
      <c r="E1024" s="13" t="s">
        <v>26</v>
      </c>
      <c r="F1024" s="13" t="s">
        <v>12</v>
      </c>
      <c r="G1024" s="13" t="s">
        <v>27</v>
      </c>
    </row>
    <row r="1025" spans="1:7" ht="15" customHeight="1">
      <c r="A1025" s="13">
        <v>1108</v>
      </c>
      <c r="B1025" s="10" t="s">
        <v>1107</v>
      </c>
      <c r="C1025" s="13">
        <v>2</v>
      </c>
      <c r="D1025" s="13" t="s">
        <v>53</v>
      </c>
      <c r="E1025" s="13" t="s">
        <v>11</v>
      </c>
      <c r="F1025" s="13" t="s">
        <v>12</v>
      </c>
      <c r="G1025" s="13" t="s">
        <v>13</v>
      </c>
    </row>
    <row r="1026" spans="1:7" ht="15" customHeight="1">
      <c r="A1026" s="13">
        <v>1109</v>
      </c>
      <c r="B1026" s="10" t="s">
        <v>1108</v>
      </c>
      <c r="C1026" s="13">
        <v>2</v>
      </c>
      <c r="D1026" s="13" t="s">
        <v>53</v>
      </c>
      <c r="E1026" s="13" t="s">
        <v>26</v>
      </c>
      <c r="F1026" s="13" t="s">
        <v>12</v>
      </c>
      <c r="G1026" s="13" t="s">
        <v>27</v>
      </c>
    </row>
    <row r="1027" spans="1:7" ht="15" customHeight="1">
      <c r="A1027" s="13">
        <v>1110</v>
      </c>
      <c r="B1027" s="10" t="s">
        <v>1109</v>
      </c>
      <c r="C1027" s="13">
        <v>2</v>
      </c>
      <c r="D1027" s="13" t="s">
        <v>53</v>
      </c>
      <c r="E1027" s="13" t="s">
        <v>11</v>
      </c>
      <c r="F1027" s="13" t="s">
        <v>12</v>
      </c>
      <c r="G1027" s="13" t="s">
        <v>13</v>
      </c>
    </row>
    <row r="1028" spans="1:7" ht="15" customHeight="1">
      <c r="A1028" s="13">
        <v>1111</v>
      </c>
      <c r="B1028" s="10" t="s">
        <v>1110</v>
      </c>
      <c r="C1028" s="13">
        <v>2</v>
      </c>
      <c r="D1028" s="13" t="s">
        <v>53</v>
      </c>
      <c r="E1028" s="13" t="s">
        <v>26</v>
      </c>
      <c r="F1028" s="13" t="s">
        <v>12</v>
      </c>
      <c r="G1028" s="13" t="s">
        <v>27</v>
      </c>
    </row>
    <row r="1029" spans="1:7" ht="15" customHeight="1">
      <c r="A1029" s="13">
        <v>1112</v>
      </c>
      <c r="B1029" s="10" t="s">
        <v>1111</v>
      </c>
      <c r="C1029" s="13">
        <v>3</v>
      </c>
      <c r="D1029" s="13" t="s">
        <v>53</v>
      </c>
      <c r="E1029" s="13" t="s">
        <v>11</v>
      </c>
      <c r="F1029" s="13" t="s">
        <v>12</v>
      </c>
      <c r="G1029" s="13" t="s">
        <v>13</v>
      </c>
    </row>
    <row r="1030" spans="1:7" ht="15" customHeight="1">
      <c r="A1030" s="13">
        <v>1113</v>
      </c>
      <c r="B1030" s="10" t="s">
        <v>1112</v>
      </c>
      <c r="C1030" s="13">
        <v>4</v>
      </c>
      <c r="D1030" s="13" t="s">
        <v>53</v>
      </c>
      <c r="E1030" s="13" t="s">
        <v>11</v>
      </c>
      <c r="F1030" s="13" t="s">
        <v>12</v>
      </c>
      <c r="G1030" s="13" t="s">
        <v>13</v>
      </c>
    </row>
    <row r="1031" spans="1:7" ht="15" customHeight="1">
      <c r="A1031" s="13">
        <v>1114</v>
      </c>
      <c r="B1031" s="10" t="s">
        <v>1113</v>
      </c>
      <c r="C1031" s="13">
        <v>5</v>
      </c>
      <c r="D1031" s="13" t="s">
        <v>53</v>
      </c>
      <c r="E1031" s="13" t="s">
        <v>11</v>
      </c>
      <c r="F1031" s="13" t="s">
        <v>149</v>
      </c>
      <c r="G1031" s="13" t="s">
        <v>150</v>
      </c>
    </row>
    <row r="1032" spans="1:7" ht="15" customHeight="1">
      <c r="A1032" s="13">
        <v>1115</v>
      </c>
      <c r="B1032" s="10" t="s">
        <v>1114</v>
      </c>
      <c r="C1032" s="13">
        <v>5</v>
      </c>
      <c r="D1032" s="13" t="s">
        <v>53</v>
      </c>
      <c r="E1032" s="13" t="s">
        <v>26</v>
      </c>
      <c r="F1032" s="13" t="s">
        <v>149</v>
      </c>
      <c r="G1032" s="13" t="s">
        <v>152</v>
      </c>
    </row>
    <row r="1033" spans="1:7" ht="15" customHeight="1">
      <c r="A1033" s="13">
        <v>1116</v>
      </c>
      <c r="B1033" s="10" t="s">
        <v>1115</v>
      </c>
      <c r="C1033" s="13">
        <v>5</v>
      </c>
      <c r="D1033" s="13" t="s">
        <v>53</v>
      </c>
      <c r="E1033" s="13" t="s">
        <v>11</v>
      </c>
      <c r="F1033" s="13" t="s">
        <v>149</v>
      </c>
      <c r="G1033" s="13" t="s">
        <v>150</v>
      </c>
    </row>
    <row r="1034" spans="1:7" ht="15" customHeight="1">
      <c r="A1034" s="13">
        <v>1117</v>
      </c>
      <c r="B1034" s="10" t="s">
        <v>1116</v>
      </c>
      <c r="C1034" s="13">
        <v>5</v>
      </c>
      <c r="D1034" s="13" t="s">
        <v>53</v>
      </c>
      <c r="E1034" s="13" t="s">
        <v>11</v>
      </c>
      <c r="F1034" s="13" t="s">
        <v>149</v>
      </c>
      <c r="G1034" s="13" t="s">
        <v>150</v>
      </c>
    </row>
    <row r="1035" spans="1:7" ht="15" customHeight="1">
      <c r="A1035" s="13">
        <v>1118</v>
      </c>
      <c r="B1035" s="10" t="s">
        <v>1117</v>
      </c>
      <c r="C1035" s="13">
        <v>5</v>
      </c>
      <c r="D1035" s="13" t="s">
        <v>53</v>
      </c>
      <c r="E1035" s="13" t="s">
        <v>11</v>
      </c>
      <c r="F1035" s="13" t="s">
        <v>149</v>
      </c>
      <c r="G1035" s="13" t="s">
        <v>150</v>
      </c>
    </row>
    <row r="1036" spans="1:7" ht="15" customHeight="1">
      <c r="A1036" s="13">
        <v>1119</v>
      </c>
      <c r="B1036" s="10" t="s">
        <v>1118</v>
      </c>
      <c r="C1036" s="13">
        <v>5</v>
      </c>
      <c r="D1036" s="13" t="s">
        <v>53</v>
      </c>
      <c r="E1036" s="13" t="s">
        <v>11</v>
      </c>
      <c r="F1036" s="13" t="s">
        <v>149</v>
      </c>
      <c r="G1036" s="13" t="s">
        <v>150</v>
      </c>
    </row>
    <row r="1037" spans="1:7" ht="15" customHeight="1">
      <c r="A1037" s="13">
        <v>1120</v>
      </c>
      <c r="B1037" s="10" t="s">
        <v>1119</v>
      </c>
      <c r="C1037" s="13">
        <v>5</v>
      </c>
      <c r="D1037" s="13" t="s">
        <v>53</v>
      </c>
      <c r="E1037" s="13" t="s">
        <v>26</v>
      </c>
      <c r="F1037" s="13" t="s">
        <v>149</v>
      </c>
      <c r="G1037" s="13" t="s">
        <v>152</v>
      </c>
    </row>
    <row r="1038" spans="1:7" ht="15" customHeight="1">
      <c r="A1038" s="13">
        <v>1121</v>
      </c>
      <c r="B1038" s="10" t="s">
        <v>1120</v>
      </c>
      <c r="C1038" s="13">
        <v>5</v>
      </c>
      <c r="D1038" s="13" t="s">
        <v>53</v>
      </c>
      <c r="E1038" s="13" t="s">
        <v>11</v>
      </c>
      <c r="F1038" s="13" t="s">
        <v>149</v>
      </c>
      <c r="G1038" s="13" t="s">
        <v>150</v>
      </c>
    </row>
    <row r="1039" spans="1:7" ht="15" customHeight="1">
      <c r="A1039" s="13">
        <v>1122</v>
      </c>
      <c r="B1039" s="10" t="s">
        <v>1121</v>
      </c>
      <c r="C1039" s="13">
        <v>6</v>
      </c>
      <c r="D1039" s="13" t="s">
        <v>53</v>
      </c>
      <c r="E1039" s="13" t="s">
        <v>11</v>
      </c>
      <c r="F1039" s="13" t="s">
        <v>149</v>
      </c>
      <c r="G1039" s="13" t="s">
        <v>150</v>
      </c>
    </row>
    <row r="1040" spans="1:7" ht="15" customHeight="1">
      <c r="A1040" s="13">
        <v>1123</v>
      </c>
      <c r="B1040" s="10" t="s">
        <v>1122</v>
      </c>
      <c r="C1040" s="13">
        <v>6</v>
      </c>
      <c r="D1040" s="13" t="s">
        <v>53</v>
      </c>
      <c r="E1040" s="13" t="s">
        <v>11</v>
      </c>
      <c r="F1040" s="13" t="s">
        <v>149</v>
      </c>
      <c r="G1040" s="13" t="s">
        <v>150</v>
      </c>
    </row>
    <row r="1041" spans="1:7" ht="15" customHeight="1">
      <c r="A1041" s="13">
        <v>1124</v>
      </c>
      <c r="B1041" s="10" t="s">
        <v>1123</v>
      </c>
      <c r="C1041" s="13">
        <v>6</v>
      </c>
      <c r="D1041" s="13" t="s">
        <v>53</v>
      </c>
      <c r="E1041" s="13" t="s">
        <v>11</v>
      </c>
      <c r="F1041" s="13" t="s">
        <v>149</v>
      </c>
      <c r="G1041" s="13" t="s">
        <v>150</v>
      </c>
    </row>
    <row r="1042" spans="1:7" ht="15" customHeight="1">
      <c r="A1042" s="13">
        <v>1125</v>
      </c>
      <c r="B1042" s="10" t="s">
        <v>1124</v>
      </c>
      <c r="C1042" s="13">
        <v>7</v>
      </c>
      <c r="D1042" s="13" t="s">
        <v>53</v>
      </c>
      <c r="E1042" s="13" t="s">
        <v>11</v>
      </c>
      <c r="F1042" s="13" t="s">
        <v>185</v>
      </c>
      <c r="G1042" s="13" t="s">
        <v>186</v>
      </c>
    </row>
    <row r="1043" spans="1:7" ht="15" customHeight="1">
      <c r="A1043" s="13">
        <v>1126</v>
      </c>
      <c r="B1043" s="10" t="s">
        <v>1125</v>
      </c>
      <c r="C1043" s="13">
        <v>8</v>
      </c>
      <c r="D1043" s="13" t="s">
        <v>53</v>
      </c>
      <c r="E1043" s="13" t="s">
        <v>11</v>
      </c>
      <c r="F1043" s="13" t="s">
        <v>185</v>
      </c>
      <c r="G1043" s="13" t="s">
        <v>186</v>
      </c>
    </row>
    <row r="1044" spans="1:7" ht="15" customHeight="1">
      <c r="A1044" s="13">
        <v>1127</v>
      </c>
      <c r="B1044" s="10" t="s">
        <v>1126</v>
      </c>
      <c r="C1044" s="13">
        <v>8</v>
      </c>
      <c r="D1044" s="13" t="s">
        <v>53</v>
      </c>
      <c r="E1044" s="13" t="s">
        <v>11</v>
      </c>
      <c r="F1044" s="13" t="s">
        <v>185</v>
      </c>
      <c r="G1044" s="13" t="s">
        <v>186</v>
      </c>
    </row>
    <row r="1045" spans="1:7" ht="15" customHeight="1">
      <c r="A1045" s="13">
        <v>1128</v>
      </c>
      <c r="B1045" s="10" t="s">
        <v>1127</v>
      </c>
      <c r="C1045" s="13">
        <v>8</v>
      </c>
      <c r="D1045" s="13" t="s">
        <v>53</v>
      </c>
      <c r="E1045" s="13" t="s">
        <v>11</v>
      </c>
      <c r="F1045" s="13" t="s">
        <v>185</v>
      </c>
      <c r="G1045" s="13" t="s">
        <v>186</v>
      </c>
    </row>
    <row r="1046" spans="1:7" ht="15" customHeight="1">
      <c r="A1046" s="13">
        <v>1129</v>
      </c>
      <c r="B1046" s="10" t="s">
        <v>1128</v>
      </c>
      <c r="C1046" s="13">
        <v>5</v>
      </c>
      <c r="D1046" s="13" t="s">
        <v>53</v>
      </c>
      <c r="E1046" s="13" t="s">
        <v>11</v>
      </c>
      <c r="F1046" s="13" t="s">
        <v>149</v>
      </c>
      <c r="G1046" s="13" t="s">
        <v>150</v>
      </c>
    </row>
    <row r="1047" spans="1:7" ht="15" customHeight="1">
      <c r="A1047" s="13">
        <v>1140</v>
      </c>
      <c r="B1047" s="10" t="s">
        <v>1129</v>
      </c>
      <c r="C1047" s="13">
        <v>2</v>
      </c>
      <c r="D1047" s="13" t="s">
        <v>8</v>
      </c>
      <c r="E1047" s="13" t="s">
        <v>11</v>
      </c>
      <c r="F1047" s="13" t="s">
        <v>12</v>
      </c>
      <c r="G1047" s="13" t="s">
        <v>13</v>
      </c>
    </row>
    <row r="1048" spans="1:7" ht="15" customHeight="1">
      <c r="A1048" s="13">
        <v>1141</v>
      </c>
      <c r="B1048" s="10" t="s">
        <v>1130</v>
      </c>
      <c r="C1048" s="13">
        <v>2</v>
      </c>
      <c r="D1048" s="13" t="s">
        <v>8</v>
      </c>
      <c r="E1048" s="13" t="s">
        <v>11</v>
      </c>
      <c r="F1048" s="13" t="s">
        <v>12</v>
      </c>
      <c r="G1048" s="13" t="s">
        <v>13</v>
      </c>
    </row>
    <row r="1049" spans="1:7" ht="15" customHeight="1">
      <c r="A1049" s="13">
        <v>1142</v>
      </c>
      <c r="B1049" s="10" t="s">
        <v>1131</v>
      </c>
      <c r="C1049" s="13">
        <v>4</v>
      </c>
      <c r="D1049" s="13" t="s">
        <v>8</v>
      </c>
      <c r="E1049" s="13" t="s">
        <v>11</v>
      </c>
      <c r="F1049" s="13" t="s">
        <v>12</v>
      </c>
      <c r="G1049" s="13" t="s">
        <v>13</v>
      </c>
    </row>
    <row r="1050" spans="1:7" ht="15" customHeight="1">
      <c r="A1050" s="13">
        <v>1143</v>
      </c>
      <c r="B1050" s="10" t="s">
        <v>1132</v>
      </c>
      <c r="C1050" s="13">
        <v>3</v>
      </c>
      <c r="D1050" s="13" t="s">
        <v>8</v>
      </c>
      <c r="E1050" s="13" t="s">
        <v>26</v>
      </c>
      <c r="F1050" s="13" t="s">
        <v>12</v>
      </c>
      <c r="G1050" s="13" t="s">
        <v>27</v>
      </c>
    </row>
    <row r="1051" spans="1:7" ht="15" customHeight="1">
      <c r="A1051" s="13">
        <v>1144</v>
      </c>
      <c r="B1051" s="10" t="s">
        <v>1133</v>
      </c>
      <c r="C1051" s="13">
        <v>3</v>
      </c>
      <c r="D1051" s="13" t="s">
        <v>8</v>
      </c>
      <c r="E1051" s="13" t="s">
        <v>26</v>
      </c>
      <c r="F1051" s="13" t="s">
        <v>12</v>
      </c>
      <c r="G1051" s="13" t="s">
        <v>27</v>
      </c>
    </row>
    <row r="1052" spans="1:7" ht="15" customHeight="1">
      <c r="A1052" s="13">
        <v>1145</v>
      </c>
      <c r="B1052" s="10" t="s">
        <v>1134</v>
      </c>
      <c r="C1052" s="13">
        <v>3</v>
      </c>
      <c r="D1052" s="13" t="s">
        <v>8</v>
      </c>
      <c r="E1052" s="13" t="s">
        <v>26</v>
      </c>
      <c r="F1052" s="13" t="s">
        <v>12</v>
      </c>
      <c r="G1052" s="13" t="s">
        <v>27</v>
      </c>
    </row>
    <row r="1053" spans="1:7" ht="15" customHeight="1">
      <c r="A1053" s="13">
        <v>1146</v>
      </c>
      <c r="B1053" s="10" t="s">
        <v>1135</v>
      </c>
      <c r="C1053" s="13">
        <v>3</v>
      </c>
      <c r="D1053" s="13" t="s">
        <v>8</v>
      </c>
      <c r="E1053" s="13" t="s">
        <v>26</v>
      </c>
      <c r="F1053" s="13" t="s">
        <v>12</v>
      </c>
      <c r="G1053" s="13" t="s">
        <v>27</v>
      </c>
    </row>
    <row r="1054" spans="1:7" ht="15" customHeight="1">
      <c r="A1054" s="13">
        <v>1147</v>
      </c>
      <c r="B1054" s="10" t="s">
        <v>1136</v>
      </c>
      <c r="C1054" s="13">
        <v>3</v>
      </c>
      <c r="D1054" s="13" t="s">
        <v>8</v>
      </c>
      <c r="E1054" s="13" t="s">
        <v>26</v>
      </c>
      <c r="F1054" s="13" t="s">
        <v>12</v>
      </c>
      <c r="G1054" s="13" t="s">
        <v>27</v>
      </c>
    </row>
    <row r="1055" spans="1:7" ht="15" customHeight="1">
      <c r="A1055" s="13">
        <v>1148</v>
      </c>
      <c r="B1055" s="10" t="s">
        <v>1137</v>
      </c>
      <c r="C1055" s="13">
        <v>3</v>
      </c>
      <c r="D1055" s="13" t="s">
        <v>8</v>
      </c>
      <c r="E1055" s="13" t="s">
        <v>26</v>
      </c>
      <c r="F1055" s="13" t="s">
        <v>12</v>
      </c>
      <c r="G1055" s="13" t="s">
        <v>27</v>
      </c>
    </row>
    <row r="1056" spans="1:7" ht="15" customHeight="1">
      <c r="A1056" s="13">
        <v>1149</v>
      </c>
      <c r="B1056" s="10" t="s">
        <v>1138</v>
      </c>
      <c r="C1056" s="13">
        <v>4</v>
      </c>
      <c r="D1056" s="13" t="s">
        <v>8</v>
      </c>
      <c r="E1056" s="13" t="s">
        <v>26</v>
      </c>
      <c r="F1056" s="13" t="s">
        <v>12</v>
      </c>
      <c r="G1056" s="13" t="s">
        <v>27</v>
      </c>
    </row>
    <row r="1057" spans="1:7" ht="15" customHeight="1">
      <c r="A1057" s="13">
        <v>1150</v>
      </c>
      <c r="B1057" s="10" t="s">
        <v>1139</v>
      </c>
      <c r="C1057" s="13">
        <v>4</v>
      </c>
      <c r="D1057" s="13" t="s">
        <v>8</v>
      </c>
      <c r="E1057" s="13" t="s">
        <v>26</v>
      </c>
      <c r="F1057" s="13" t="s">
        <v>12</v>
      </c>
      <c r="G1057" s="13" t="s">
        <v>27</v>
      </c>
    </row>
    <row r="1058" spans="1:7" ht="15" customHeight="1">
      <c r="A1058" s="13">
        <v>1151</v>
      </c>
      <c r="B1058" s="10" t="s">
        <v>1140</v>
      </c>
      <c r="C1058" s="13">
        <v>4</v>
      </c>
      <c r="D1058" s="13" t="s">
        <v>8</v>
      </c>
      <c r="E1058" s="13" t="s">
        <v>26</v>
      </c>
      <c r="F1058" s="13" t="s">
        <v>12</v>
      </c>
      <c r="G1058" s="13" t="s">
        <v>27</v>
      </c>
    </row>
    <row r="1059" spans="1:7" ht="15" customHeight="1">
      <c r="A1059" s="13">
        <v>1152</v>
      </c>
      <c r="B1059" s="10" t="s">
        <v>1141</v>
      </c>
      <c r="C1059" s="13">
        <v>5</v>
      </c>
      <c r="D1059" s="13" t="s">
        <v>8</v>
      </c>
      <c r="E1059" s="13" t="s">
        <v>11</v>
      </c>
      <c r="F1059" s="13" t="s">
        <v>149</v>
      </c>
      <c r="G1059" s="13" t="s">
        <v>150</v>
      </c>
    </row>
    <row r="1060" spans="1:7" ht="15" customHeight="1">
      <c r="A1060" s="13">
        <v>1153</v>
      </c>
      <c r="B1060" s="10" t="s">
        <v>1142</v>
      </c>
      <c r="C1060" s="13">
        <v>6</v>
      </c>
      <c r="D1060" s="13" t="s">
        <v>8</v>
      </c>
      <c r="E1060" s="13" t="s">
        <v>11</v>
      </c>
      <c r="F1060" s="13" t="s">
        <v>149</v>
      </c>
      <c r="G1060" s="13" t="s">
        <v>150</v>
      </c>
    </row>
    <row r="1061" spans="1:7" ht="15" customHeight="1">
      <c r="A1061" s="13">
        <v>1154</v>
      </c>
      <c r="B1061" s="10" t="s">
        <v>1143</v>
      </c>
      <c r="C1061" s="13">
        <v>6</v>
      </c>
      <c r="D1061" s="13" t="s">
        <v>8</v>
      </c>
      <c r="E1061" s="13" t="s">
        <v>11</v>
      </c>
      <c r="F1061" s="13" t="s">
        <v>149</v>
      </c>
      <c r="G1061" s="13" t="s">
        <v>150</v>
      </c>
    </row>
    <row r="1062" spans="1:7" ht="15" customHeight="1">
      <c r="A1062" s="13">
        <v>1155</v>
      </c>
      <c r="B1062" s="10" t="s">
        <v>1144</v>
      </c>
      <c r="C1062" s="13">
        <v>6</v>
      </c>
      <c r="D1062" s="13" t="s">
        <v>8</v>
      </c>
      <c r="E1062" s="13" t="s">
        <v>11</v>
      </c>
      <c r="F1062" s="13" t="s">
        <v>149</v>
      </c>
      <c r="G1062" s="13" t="s">
        <v>150</v>
      </c>
    </row>
    <row r="1063" spans="1:7" ht="15" customHeight="1">
      <c r="A1063" s="13">
        <v>1156</v>
      </c>
      <c r="B1063" s="10" t="s">
        <v>1145</v>
      </c>
      <c r="C1063" s="13">
        <v>6</v>
      </c>
      <c r="D1063" s="13" t="s">
        <v>8</v>
      </c>
      <c r="E1063" s="13" t="s">
        <v>11</v>
      </c>
      <c r="F1063" s="13" t="s">
        <v>149</v>
      </c>
      <c r="G1063" s="13" t="s">
        <v>150</v>
      </c>
    </row>
    <row r="1064" spans="1:7" ht="15" customHeight="1">
      <c r="A1064" s="13">
        <v>1157</v>
      </c>
      <c r="B1064" s="10" t="s">
        <v>1146</v>
      </c>
      <c r="C1064" s="13">
        <v>6</v>
      </c>
      <c r="D1064" s="13" t="s">
        <v>8</v>
      </c>
      <c r="E1064" s="13" t="s">
        <v>11</v>
      </c>
      <c r="F1064" s="13" t="s">
        <v>149</v>
      </c>
      <c r="G1064" s="13" t="s">
        <v>150</v>
      </c>
    </row>
    <row r="1065" spans="1:7" ht="15" customHeight="1">
      <c r="A1065" s="13">
        <v>1158</v>
      </c>
      <c r="B1065" s="10" t="s">
        <v>1147</v>
      </c>
      <c r="C1065" s="13">
        <v>6</v>
      </c>
      <c r="D1065" s="13" t="s">
        <v>8</v>
      </c>
      <c r="E1065" s="13" t="s">
        <v>11</v>
      </c>
      <c r="F1065" s="13" t="s">
        <v>149</v>
      </c>
      <c r="G1065" s="13" t="s">
        <v>150</v>
      </c>
    </row>
    <row r="1066" spans="1:7" ht="15" customHeight="1">
      <c r="A1066" s="13">
        <v>1159</v>
      </c>
      <c r="B1066" s="10" t="s">
        <v>1148</v>
      </c>
      <c r="C1066" s="13">
        <v>6</v>
      </c>
      <c r="D1066" s="13" t="s">
        <v>8</v>
      </c>
      <c r="E1066" s="13" t="s">
        <v>11</v>
      </c>
      <c r="F1066" s="13" t="s">
        <v>149</v>
      </c>
      <c r="G1066" s="13" t="s">
        <v>150</v>
      </c>
    </row>
    <row r="1067" spans="1:7" ht="15" customHeight="1">
      <c r="A1067" s="13">
        <v>1160</v>
      </c>
      <c r="B1067" s="10" t="s">
        <v>1149</v>
      </c>
      <c r="C1067" s="13">
        <v>5</v>
      </c>
      <c r="D1067" s="13" t="s">
        <v>8</v>
      </c>
      <c r="E1067" s="13" t="s">
        <v>26</v>
      </c>
      <c r="F1067" s="13" t="s">
        <v>149</v>
      </c>
      <c r="G1067" s="13" t="s">
        <v>152</v>
      </c>
    </row>
    <row r="1068" spans="1:7" ht="15" customHeight="1">
      <c r="A1068" s="13">
        <v>1161</v>
      </c>
      <c r="B1068" s="10" t="s">
        <v>1150</v>
      </c>
      <c r="C1068" s="13">
        <v>7</v>
      </c>
      <c r="D1068" s="13" t="s">
        <v>8</v>
      </c>
      <c r="E1068" s="13" t="s">
        <v>11</v>
      </c>
      <c r="F1068" s="13" t="s">
        <v>185</v>
      </c>
      <c r="G1068" s="13" t="s">
        <v>186</v>
      </c>
    </row>
    <row r="1069" spans="1:7" ht="15" customHeight="1">
      <c r="A1069" s="13">
        <v>1162</v>
      </c>
      <c r="B1069" s="10" t="s">
        <v>1151</v>
      </c>
      <c r="C1069" s="13">
        <v>7</v>
      </c>
      <c r="D1069" s="13" t="s">
        <v>8</v>
      </c>
      <c r="E1069" s="13" t="s">
        <v>11</v>
      </c>
      <c r="F1069" s="13" t="s">
        <v>185</v>
      </c>
      <c r="G1069" s="13" t="s">
        <v>186</v>
      </c>
    </row>
    <row r="1070" spans="1:7" ht="15" customHeight="1">
      <c r="A1070" s="13">
        <v>1163</v>
      </c>
      <c r="B1070" s="10" t="s">
        <v>1152</v>
      </c>
      <c r="C1070" s="13">
        <v>8</v>
      </c>
      <c r="D1070" s="13" t="s">
        <v>8</v>
      </c>
      <c r="E1070" s="13" t="s">
        <v>11</v>
      </c>
      <c r="F1070" s="13" t="s">
        <v>185</v>
      </c>
      <c r="G1070" s="13" t="s">
        <v>186</v>
      </c>
    </row>
    <row r="1071" spans="1:7" ht="15" customHeight="1">
      <c r="A1071" s="13">
        <v>1164</v>
      </c>
      <c r="B1071" s="10" t="s">
        <v>1153</v>
      </c>
      <c r="C1071" s="13">
        <v>8</v>
      </c>
      <c r="D1071" s="13" t="s">
        <v>8</v>
      </c>
      <c r="E1071" s="13" t="s">
        <v>11</v>
      </c>
      <c r="F1071" s="13" t="s">
        <v>185</v>
      </c>
      <c r="G1071" s="13" t="s">
        <v>186</v>
      </c>
    </row>
    <row r="1072" spans="1:7" ht="15" customHeight="1">
      <c r="A1072" s="13">
        <v>1165</v>
      </c>
      <c r="B1072" s="10" t="s">
        <v>1154</v>
      </c>
      <c r="C1072" s="13">
        <v>8</v>
      </c>
      <c r="D1072" s="13" t="s">
        <v>8</v>
      </c>
      <c r="E1072" s="13" t="s">
        <v>11</v>
      </c>
      <c r="F1072" s="13" t="s">
        <v>185</v>
      </c>
      <c r="G1072" s="13" t="s">
        <v>186</v>
      </c>
    </row>
    <row r="1073" spans="1:7" ht="15" customHeight="1">
      <c r="A1073" s="13">
        <v>1166</v>
      </c>
      <c r="B1073" s="10" t="s">
        <v>1155</v>
      </c>
      <c r="C1073" s="13">
        <v>8</v>
      </c>
      <c r="D1073" s="13" t="s">
        <v>8</v>
      </c>
      <c r="E1073" s="13" t="s">
        <v>11</v>
      </c>
      <c r="F1073" s="13" t="s">
        <v>185</v>
      </c>
      <c r="G1073" s="13" t="s">
        <v>186</v>
      </c>
    </row>
    <row r="1074" spans="1:7" ht="15" customHeight="1">
      <c r="A1074" s="13">
        <v>1167</v>
      </c>
      <c r="B1074" s="10" t="s">
        <v>1156</v>
      </c>
      <c r="C1074" s="13">
        <v>8</v>
      </c>
      <c r="D1074" s="13" t="s">
        <v>8</v>
      </c>
      <c r="E1074" s="13" t="s">
        <v>11</v>
      </c>
      <c r="F1074" s="13" t="s">
        <v>185</v>
      </c>
      <c r="G1074" s="13" t="s">
        <v>186</v>
      </c>
    </row>
    <row r="1075" spans="1:7" ht="15" customHeight="1">
      <c r="A1075" s="13">
        <v>1168</v>
      </c>
      <c r="B1075" s="10" t="s">
        <v>1157</v>
      </c>
      <c r="C1075" s="13">
        <v>8</v>
      </c>
      <c r="D1075" s="13" t="s">
        <v>8</v>
      </c>
      <c r="E1075" s="13" t="s">
        <v>11</v>
      </c>
      <c r="F1075" s="13" t="s">
        <v>185</v>
      </c>
      <c r="G1075" s="13" t="s">
        <v>186</v>
      </c>
    </row>
    <row r="1076" spans="1:7" ht="15" customHeight="1">
      <c r="A1076" s="13">
        <v>1169</v>
      </c>
      <c r="B1076" s="10" t="s">
        <v>1158</v>
      </c>
      <c r="C1076" s="13">
        <v>8</v>
      </c>
      <c r="D1076" s="13" t="s">
        <v>8</v>
      </c>
      <c r="E1076" s="13" t="s">
        <v>11</v>
      </c>
      <c r="F1076" s="13" t="s">
        <v>185</v>
      </c>
      <c r="G1076" s="13" t="s">
        <v>186</v>
      </c>
    </row>
    <row r="1077" spans="1:7" ht="15" customHeight="1">
      <c r="A1077" s="13">
        <v>1170</v>
      </c>
      <c r="B1077" s="10" t="s">
        <v>1159</v>
      </c>
      <c r="C1077" s="13">
        <v>7</v>
      </c>
      <c r="D1077" s="13" t="s">
        <v>8</v>
      </c>
      <c r="E1077" s="13" t="s">
        <v>26</v>
      </c>
      <c r="F1077" s="13" t="s">
        <v>185</v>
      </c>
      <c r="G1077" s="13" t="s">
        <v>189</v>
      </c>
    </row>
    <row r="1078" spans="1:7" ht="15" customHeight="1">
      <c r="A1078" s="13">
        <v>1171</v>
      </c>
      <c r="B1078" s="10" t="s">
        <v>1160</v>
      </c>
      <c r="C1078" s="13">
        <v>7</v>
      </c>
      <c r="D1078" s="13" t="s">
        <v>8</v>
      </c>
      <c r="E1078" s="13" t="s">
        <v>26</v>
      </c>
      <c r="F1078" s="13" t="s">
        <v>185</v>
      </c>
      <c r="G1078" s="13" t="s">
        <v>189</v>
      </c>
    </row>
    <row r="1079" spans="1:7" ht="15" customHeight="1">
      <c r="A1079" s="13">
        <v>1172</v>
      </c>
      <c r="B1079" s="10" t="s">
        <v>1161</v>
      </c>
      <c r="C1079" s="13">
        <v>7</v>
      </c>
      <c r="D1079" s="13" t="s">
        <v>8</v>
      </c>
      <c r="E1079" s="13" t="s">
        <v>26</v>
      </c>
      <c r="F1079" s="13" t="s">
        <v>185</v>
      </c>
      <c r="G1079" s="13" t="s">
        <v>189</v>
      </c>
    </row>
    <row r="1080" spans="1:7" ht="15" customHeight="1">
      <c r="A1080" s="13">
        <v>1173</v>
      </c>
      <c r="B1080" s="10" t="s">
        <v>1162</v>
      </c>
      <c r="C1080" s="13">
        <v>7</v>
      </c>
      <c r="D1080" s="13" t="s">
        <v>8</v>
      </c>
      <c r="E1080" s="13" t="s">
        <v>26</v>
      </c>
      <c r="F1080" s="13" t="s">
        <v>185</v>
      </c>
      <c r="G1080" s="13" t="s">
        <v>189</v>
      </c>
    </row>
    <row r="1081" spans="1:7" ht="15" customHeight="1">
      <c r="A1081" s="13">
        <v>1174</v>
      </c>
      <c r="B1081" s="10" t="s">
        <v>1163</v>
      </c>
      <c r="C1081" s="13">
        <v>7</v>
      </c>
      <c r="D1081" s="13" t="s">
        <v>8</v>
      </c>
      <c r="E1081" s="13" t="s">
        <v>26</v>
      </c>
      <c r="F1081" s="13" t="s">
        <v>185</v>
      </c>
      <c r="G1081" s="13" t="s">
        <v>189</v>
      </c>
    </row>
    <row r="1082" spans="1:7" ht="15" customHeight="1">
      <c r="A1082" s="13">
        <v>1175</v>
      </c>
      <c r="B1082" s="10" t="s">
        <v>1164</v>
      </c>
      <c r="C1082" s="13">
        <v>7</v>
      </c>
      <c r="D1082" s="13" t="s">
        <v>8</v>
      </c>
      <c r="E1082" s="13" t="s">
        <v>26</v>
      </c>
      <c r="F1082" s="13" t="s">
        <v>185</v>
      </c>
      <c r="G1082" s="13" t="s">
        <v>189</v>
      </c>
    </row>
    <row r="1083" spans="1:7" ht="15" customHeight="1">
      <c r="A1083" s="13">
        <v>1176</v>
      </c>
      <c r="B1083" s="10" t="s">
        <v>1165</v>
      </c>
      <c r="C1083" s="13">
        <v>7</v>
      </c>
      <c r="D1083" s="13" t="s">
        <v>8</v>
      </c>
      <c r="E1083" s="13" t="s">
        <v>26</v>
      </c>
      <c r="F1083" s="13" t="s">
        <v>185</v>
      </c>
      <c r="G1083" s="13" t="s">
        <v>189</v>
      </c>
    </row>
    <row r="1084" spans="1:7" ht="15" customHeight="1">
      <c r="A1084" s="13">
        <v>1177</v>
      </c>
      <c r="B1084" s="10" t="s">
        <v>1166</v>
      </c>
      <c r="C1084" s="13">
        <v>8</v>
      </c>
      <c r="D1084" s="13" t="s">
        <v>8</v>
      </c>
      <c r="E1084" s="13" t="s">
        <v>26</v>
      </c>
      <c r="F1084" s="13" t="s">
        <v>185</v>
      </c>
      <c r="G1084" s="13" t="s">
        <v>189</v>
      </c>
    </row>
    <row r="1085" spans="1:7" ht="15" customHeight="1">
      <c r="A1085" s="13">
        <v>1178</v>
      </c>
      <c r="B1085" s="10" t="s">
        <v>1167</v>
      </c>
      <c r="C1085" s="13">
        <v>8</v>
      </c>
      <c r="D1085" s="13" t="s">
        <v>8</v>
      </c>
      <c r="E1085" s="13" t="s">
        <v>26</v>
      </c>
      <c r="F1085" s="13" t="s">
        <v>185</v>
      </c>
      <c r="G1085" s="13" t="s">
        <v>189</v>
      </c>
    </row>
    <row r="1086" spans="1:7" ht="15" customHeight="1">
      <c r="A1086" s="13">
        <v>1190</v>
      </c>
      <c r="B1086" s="10" t="s">
        <v>1168</v>
      </c>
      <c r="C1086" s="13" t="s">
        <v>139</v>
      </c>
      <c r="D1086" s="13" t="s">
        <v>50</v>
      </c>
      <c r="E1086" s="13" t="s">
        <v>11</v>
      </c>
      <c r="F1086" s="13" t="s">
        <v>12</v>
      </c>
      <c r="G1086" s="13" t="s">
        <v>13</v>
      </c>
    </row>
    <row r="1087" spans="1:7" ht="15" customHeight="1">
      <c r="A1087" s="13">
        <v>1191</v>
      </c>
      <c r="B1087" s="10" t="s">
        <v>1169</v>
      </c>
      <c r="C1087" s="13" t="s">
        <v>139</v>
      </c>
      <c r="D1087" s="13" t="s">
        <v>50</v>
      </c>
      <c r="E1087" s="13" t="s">
        <v>26</v>
      </c>
      <c r="F1087" s="13" t="s">
        <v>12</v>
      </c>
      <c r="G1087" s="13" t="s">
        <v>27</v>
      </c>
    </row>
    <row r="1088" spans="1:7" ht="15" customHeight="1">
      <c r="A1088" s="13">
        <v>1192</v>
      </c>
      <c r="B1088" s="10" t="s">
        <v>1170</v>
      </c>
      <c r="C1088" s="13" t="s">
        <v>139</v>
      </c>
      <c r="D1088" s="13" t="s">
        <v>50</v>
      </c>
      <c r="E1088" s="13" t="s">
        <v>26</v>
      </c>
      <c r="F1088" s="13" t="s">
        <v>12</v>
      </c>
      <c r="G1088" s="13" t="s">
        <v>27</v>
      </c>
    </row>
    <row r="1089" spans="1:7" ht="15" customHeight="1">
      <c r="A1089" s="13">
        <v>1193</v>
      </c>
      <c r="B1089" s="10" t="s">
        <v>1171</v>
      </c>
      <c r="C1089" s="13">
        <v>1</v>
      </c>
      <c r="D1089" s="13" t="s">
        <v>50</v>
      </c>
      <c r="E1089" s="13" t="s">
        <v>26</v>
      </c>
      <c r="F1089" s="13" t="s">
        <v>12</v>
      </c>
      <c r="G1089" s="13" t="s">
        <v>27</v>
      </c>
    </row>
    <row r="1090" spans="1:7" ht="15" customHeight="1">
      <c r="A1090" s="13">
        <v>1194</v>
      </c>
      <c r="B1090" s="10" t="s">
        <v>1172</v>
      </c>
      <c r="C1090" s="13">
        <v>1</v>
      </c>
      <c r="D1090" s="13" t="s">
        <v>50</v>
      </c>
      <c r="E1090" s="13" t="s">
        <v>26</v>
      </c>
      <c r="F1090" s="13" t="s">
        <v>12</v>
      </c>
      <c r="G1090" s="13" t="s">
        <v>27</v>
      </c>
    </row>
    <row r="1091" spans="1:7" ht="15" customHeight="1">
      <c r="A1091" s="13">
        <v>1195</v>
      </c>
      <c r="B1091" s="10" t="s">
        <v>1173</v>
      </c>
      <c r="C1091" s="13">
        <v>1</v>
      </c>
      <c r="D1091" s="13" t="s">
        <v>50</v>
      </c>
      <c r="E1091" s="13" t="s">
        <v>11</v>
      </c>
      <c r="F1091" s="13" t="s">
        <v>12</v>
      </c>
      <c r="G1091" s="13" t="s">
        <v>13</v>
      </c>
    </row>
    <row r="1092" spans="1:7" ht="15" customHeight="1">
      <c r="A1092" s="13">
        <v>1196</v>
      </c>
      <c r="B1092" s="10" t="s">
        <v>1174</v>
      </c>
      <c r="C1092" s="13">
        <v>1</v>
      </c>
      <c r="D1092" s="13" t="s">
        <v>50</v>
      </c>
      <c r="E1092" s="13" t="s">
        <v>26</v>
      </c>
      <c r="F1092" s="13" t="s">
        <v>12</v>
      </c>
      <c r="G1092" s="13" t="s">
        <v>27</v>
      </c>
    </row>
    <row r="1093" spans="1:7" ht="15" customHeight="1">
      <c r="A1093" s="13">
        <v>1197</v>
      </c>
      <c r="B1093" s="10" t="s">
        <v>1175</v>
      </c>
      <c r="C1093" s="13">
        <v>2</v>
      </c>
      <c r="D1093" s="13" t="s">
        <v>50</v>
      </c>
      <c r="E1093" s="13" t="s">
        <v>26</v>
      </c>
      <c r="F1093" s="13" t="s">
        <v>12</v>
      </c>
      <c r="G1093" s="13" t="s">
        <v>27</v>
      </c>
    </row>
    <row r="1094" spans="1:7" ht="15" customHeight="1">
      <c r="A1094" s="13">
        <v>1198</v>
      </c>
      <c r="B1094" s="10" t="s">
        <v>1176</v>
      </c>
      <c r="C1094" s="13">
        <v>2</v>
      </c>
      <c r="D1094" s="13" t="s">
        <v>50</v>
      </c>
      <c r="E1094" s="13" t="s">
        <v>11</v>
      </c>
      <c r="F1094" s="13" t="s">
        <v>12</v>
      </c>
      <c r="G1094" s="13" t="s">
        <v>13</v>
      </c>
    </row>
    <row r="1095" spans="1:7" ht="15" customHeight="1">
      <c r="A1095" s="13">
        <v>1199</v>
      </c>
      <c r="B1095" s="10" t="s">
        <v>1177</v>
      </c>
      <c r="C1095" s="13">
        <v>2</v>
      </c>
      <c r="D1095" s="13" t="s">
        <v>50</v>
      </c>
      <c r="E1095" s="13" t="s">
        <v>26</v>
      </c>
      <c r="F1095" s="13" t="s">
        <v>12</v>
      </c>
      <c r="G1095" s="13" t="s">
        <v>27</v>
      </c>
    </row>
    <row r="1096" spans="1:7" ht="15" customHeight="1">
      <c r="A1096" s="13">
        <v>1200</v>
      </c>
      <c r="B1096" s="10" t="s">
        <v>1178</v>
      </c>
      <c r="C1096" s="13">
        <v>2</v>
      </c>
      <c r="D1096" s="13" t="s">
        <v>50</v>
      </c>
      <c r="E1096" s="13" t="s">
        <v>11</v>
      </c>
      <c r="F1096" s="13" t="s">
        <v>12</v>
      </c>
      <c r="G1096" s="13" t="s">
        <v>13</v>
      </c>
    </row>
    <row r="1097" spans="1:7" ht="15" customHeight="1">
      <c r="A1097" s="13">
        <v>1201</v>
      </c>
      <c r="B1097" s="10" t="s">
        <v>1179</v>
      </c>
      <c r="C1097" s="13">
        <v>2</v>
      </c>
      <c r="D1097" s="13" t="s">
        <v>50</v>
      </c>
      <c r="E1097" s="13" t="s">
        <v>26</v>
      </c>
      <c r="F1097" s="13" t="s">
        <v>12</v>
      </c>
      <c r="G1097" s="13" t="s">
        <v>27</v>
      </c>
    </row>
    <row r="1098" spans="1:7" ht="15" customHeight="1">
      <c r="A1098" s="13">
        <v>1202</v>
      </c>
      <c r="B1098" s="10" t="s">
        <v>1180</v>
      </c>
      <c r="C1098" s="13">
        <v>4</v>
      </c>
      <c r="D1098" s="13" t="s">
        <v>50</v>
      </c>
      <c r="E1098" s="13" t="s">
        <v>11</v>
      </c>
      <c r="F1098" s="13" t="s">
        <v>12</v>
      </c>
      <c r="G1098" s="13" t="s">
        <v>13</v>
      </c>
    </row>
    <row r="1099" spans="1:7" ht="15" customHeight="1">
      <c r="A1099" s="13">
        <v>1203</v>
      </c>
      <c r="B1099" s="10" t="s">
        <v>1181</v>
      </c>
      <c r="C1099" s="13">
        <v>4</v>
      </c>
      <c r="D1099" s="13" t="s">
        <v>50</v>
      </c>
      <c r="E1099" s="13" t="s">
        <v>11</v>
      </c>
      <c r="F1099" s="13" t="s">
        <v>12</v>
      </c>
      <c r="G1099" s="13" t="s">
        <v>13</v>
      </c>
    </row>
    <row r="1100" spans="1:7" ht="15" customHeight="1">
      <c r="A1100" s="13">
        <v>1204</v>
      </c>
      <c r="B1100" s="10" t="s">
        <v>1182</v>
      </c>
      <c r="C1100" s="13">
        <v>4</v>
      </c>
      <c r="D1100" s="13" t="s">
        <v>50</v>
      </c>
      <c r="E1100" s="13" t="s">
        <v>11</v>
      </c>
      <c r="F1100" s="13" t="s">
        <v>12</v>
      </c>
      <c r="G1100" s="13" t="s">
        <v>13</v>
      </c>
    </row>
    <row r="1101" spans="1:7" ht="15" customHeight="1">
      <c r="A1101" s="13">
        <v>1205</v>
      </c>
      <c r="B1101" s="10" t="s">
        <v>1183</v>
      </c>
      <c r="C1101" s="13">
        <v>4</v>
      </c>
      <c r="D1101" s="13" t="s">
        <v>50</v>
      </c>
      <c r="E1101" s="13" t="s">
        <v>11</v>
      </c>
      <c r="F1101" s="13" t="s">
        <v>12</v>
      </c>
      <c r="G1101" s="13" t="s">
        <v>13</v>
      </c>
    </row>
    <row r="1102" spans="1:7" ht="15" customHeight="1">
      <c r="A1102" s="13">
        <v>1206</v>
      </c>
      <c r="B1102" s="10" t="s">
        <v>1184</v>
      </c>
      <c r="C1102" s="13">
        <v>5</v>
      </c>
      <c r="D1102" s="13" t="s">
        <v>50</v>
      </c>
      <c r="E1102" s="13" t="s">
        <v>11</v>
      </c>
      <c r="F1102" s="13" t="s">
        <v>149</v>
      </c>
      <c r="G1102" s="13" t="s">
        <v>150</v>
      </c>
    </row>
    <row r="1103" spans="1:7" ht="15" customHeight="1">
      <c r="A1103" s="13">
        <v>1207</v>
      </c>
      <c r="B1103" s="10" t="s">
        <v>1185</v>
      </c>
      <c r="C1103" s="13">
        <v>5</v>
      </c>
      <c r="D1103" s="13" t="s">
        <v>50</v>
      </c>
      <c r="E1103" s="13" t="s">
        <v>11</v>
      </c>
      <c r="F1103" s="13" t="s">
        <v>149</v>
      </c>
      <c r="G1103" s="13" t="s">
        <v>150</v>
      </c>
    </row>
    <row r="1104" spans="1:7" ht="15" customHeight="1">
      <c r="A1104" s="13">
        <v>1208</v>
      </c>
      <c r="B1104" s="10" t="s">
        <v>1186</v>
      </c>
      <c r="C1104" s="13">
        <v>5</v>
      </c>
      <c r="D1104" s="13" t="s">
        <v>50</v>
      </c>
      <c r="E1104" s="13" t="s">
        <v>11</v>
      </c>
      <c r="F1104" s="13" t="s">
        <v>149</v>
      </c>
      <c r="G1104" s="13" t="s">
        <v>150</v>
      </c>
    </row>
    <row r="1105" spans="1:7" ht="15" customHeight="1">
      <c r="A1105" s="13">
        <v>1209</v>
      </c>
      <c r="B1105" s="10" t="s">
        <v>1187</v>
      </c>
      <c r="C1105" s="13">
        <v>6</v>
      </c>
      <c r="D1105" s="13" t="s">
        <v>50</v>
      </c>
      <c r="E1105" s="13" t="s">
        <v>26</v>
      </c>
      <c r="F1105" s="13" t="s">
        <v>149</v>
      </c>
      <c r="G1105" s="13" t="s">
        <v>152</v>
      </c>
    </row>
    <row r="1106" spans="1:7" ht="15" customHeight="1">
      <c r="A1106" s="13">
        <v>1210</v>
      </c>
      <c r="B1106" s="10" t="s">
        <v>1188</v>
      </c>
      <c r="C1106" s="13">
        <v>6</v>
      </c>
      <c r="D1106" s="13" t="s">
        <v>50</v>
      </c>
      <c r="E1106" s="13" t="s">
        <v>26</v>
      </c>
      <c r="F1106" s="13" t="s">
        <v>149</v>
      </c>
      <c r="G1106" s="13" t="s">
        <v>152</v>
      </c>
    </row>
    <row r="1107" spans="1:7" ht="15" customHeight="1">
      <c r="A1107" s="13">
        <v>1211</v>
      </c>
      <c r="B1107" s="10" t="s">
        <v>1189</v>
      </c>
      <c r="C1107" s="13">
        <v>6</v>
      </c>
      <c r="D1107" s="13" t="s">
        <v>50</v>
      </c>
      <c r="E1107" s="13" t="s">
        <v>26</v>
      </c>
      <c r="F1107" s="13" t="s">
        <v>149</v>
      </c>
      <c r="G1107" s="13" t="s">
        <v>152</v>
      </c>
    </row>
    <row r="1108" spans="1:7" ht="15" customHeight="1">
      <c r="A1108" s="13">
        <v>1212</v>
      </c>
      <c r="B1108" s="10" t="s">
        <v>1190</v>
      </c>
      <c r="C1108" s="13">
        <v>7</v>
      </c>
      <c r="D1108" s="13" t="s">
        <v>50</v>
      </c>
      <c r="E1108" s="13" t="s">
        <v>26</v>
      </c>
      <c r="F1108" s="13" t="s">
        <v>185</v>
      </c>
      <c r="G1108" s="13" t="s">
        <v>189</v>
      </c>
    </row>
    <row r="1109" spans="1:7" ht="15" customHeight="1">
      <c r="A1109" s="13">
        <v>1213</v>
      </c>
      <c r="B1109" s="10" t="s">
        <v>1191</v>
      </c>
      <c r="C1109" s="13">
        <v>8</v>
      </c>
      <c r="D1109" s="13" t="s">
        <v>50</v>
      </c>
      <c r="E1109" s="13" t="s">
        <v>11</v>
      </c>
      <c r="F1109" s="13" t="s">
        <v>185</v>
      </c>
      <c r="G1109" s="13" t="s">
        <v>186</v>
      </c>
    </row>
    <row r="1110" spans="1:7" ht="15" customHeight="1">
      <c r="A1110" s="13">
        <v>1220</v>
      </c>
      <c r="B1110" s="10" t="s">
        <v>1192</v>
      </c>
      <c r="C1110" s="13">
        <v>3</v>
      </c>
      <c r="D1110" s="13" t="s">
        <v>24</v>
      </c>
      <c r="E1110" s="13" t="s">
        <v>11</v>
      </c>
      <c r="F1110" s="13" t="s">
        <v>12</v>
      </c>
      <c r="G1110" s="13" t="s">
        <v>13</v>
      </c>
    </row>
    <row r="1111" spans="1:7" ht="15" customHeight="1">
      <c r="A1111" s="13">
        <v>1221</v>
      </c>
      <c r="B1111" s="10" t="s">
        <v>1193</v>
      </c>
      <c r="C1111" s="13">
        <v>4</v>
      </c>
      <c r="D1111" s="13" t="s">
        <v>24</v>
      </c>
      <c r="E1111" s="13" t="s">
        <v>11</v>
      </c>
      <c r="F1111" s="13" t="s">
        <v>12</v>
      </c>
      <c r="G1111" s="13" t="s">
        <v>13</v>
      </c>
    </row>
    <row r="1112" spans="1:7" ht="15" customHeight="1">
      <c r="A1112" s="13">
        <v>1222</v>
      </c>
      <c r="B1112" s="10" t="s">
        <v>1194</v>
      </c>
      <c r="C1112" s="13">
        <v>3</v>
      </c>
      <c r="D1112" s="13" t="s">
        <v>24</v>
      </c>
      <c r="E1112" s="13" t="s">
        <v>11</v>
      </c>
      <c r="F1112" s="13" t="s">
        <v>12</v>
      </c>
      <c r="G1112" s="13" t="s">
        <v>13</v>
      </c>
    </row>
    <row r="1113" spans="1:7" ht="15" customHeight="1">
      <c r="A1113" s="13">
        <v>1223</v>
      </c>
      <c r="B1113" s="10" t="s">
        <v>1195</v>
      </c>
      <c r="C1113" s="13">
        <v>2</v>
      </c>
      <c r="D1113" s="13" t="s">
        <v>24</v>
      </c>
      <c r="E1113" s="13" t="s">
        <v>11</v>
      </c>
      <c r="F1113" s="13" t="s">
        <v>12</v>
      </c>
      <c r="G1113" s="13" t="s">
        <v>13</v>
      </c>
    </row>
    <row r="1114" spans="1:7" ht="15" customHeight="1">
      <c r="A1114" s="13">
        <v>1224</v>
      </c>
      <c r="B1114" s="10" t="s">
        <v>1196</v>
      </c>
      <c r="C1114" s="13">
        <v>4</v>
      </c>
      <c r="D1114" s="13" t="s">
        <v>24</v>
      </c>
      <c r="E1114" s="13" t="s">
        <v>11</v>
      </c>
      <c r="F1114" s="13" t="s">
        <v>12</v>
      </c>
      <c r="G1114" s="13" t="s">
        <v>13</v>
      </c>
    </row>
    <row r="1115" spans="1:7" ht="15" customHeight="1">
      <c r="A1115" s="13">
        <v>1225</v>
      </c>
      <c r="B1115" s="10" t="s">
        <v>1197</v>
      </c>
      <c r="C1115" s="13">
        <v>3</v>
      </c>
      <c r="D1115" s="13" t="s">
        <v>24</v>
      </c>
      <c r="E1115" s="13" t="s">
        <v>11</v>
      </c>
      <c r="F1115" s="13" t="s">
        <v>12</v>
      </c>
      <c r="G1115" s="13" t="s">
        <v>13</v>
      </c>
    </row>
    <row r="1116" spans="1:7" ht="15" customHeight="1">
      <c r="A1116" s="13">
        <v>1226</v>
      </c>
      <c r="B1116" s="10" t="s">
        <v>1198</v>
      </c>
      <c r="C1116" s="13">
        <v>3</v>
      </c>
      <c r="D1116" s="13" t="s">
        <v>24</v>
      </c>
      <c r="E1116" s="13" t="s">
        <v>11</v>
      </c>
      <c r="F1116" s="13" t="s">
        <v>12</v>
      </c>
      <c r="G1116" s="13" t="s">
        <v>13</v>
      </c>
    </row>
    <row r="1117" spans="1:7" ht="15" customHeight="1">
      <c r="A1117" s="13">
        <v>1227</v>
      </c>
      <c r="B1117" s="10" t="s">
        <v>1199</v>
      </c>
      <c r="C1117" s="13">
        <v>3</v>
      </c>
      <c r="D1117" s="13" t="s">
        <v>24</v>
      </c>
      <c r="E1117" s="13" t="s">
        <v>11</v>
      </c>
      <c r="F1117" s="13" t="s">
        <v>12</v>
      </c>
      <c r="G1117" s="13" t="s">
        <v>13</v>
      </c>
    </row>
    <row r="1118" spans="1:7" ht="15" customHeight="1">
      <c r="A1118" s="13">
        <v>1228</v>
      </c>
      <c r="B1118" s="10" t="s">
        <v>1200</v>
      </c>
      <c r="C1118" s="13">
        <v>2</v>
      </c>
      <c r="D1118" s="13" t="s">
        <v>24</v>
      </c>
      <c r="E1118" s="13" t="s">
        <v>11</v>
      </c>
      <c r="F1118" s="13" t="s">
        <v>12</v>
      </c>
      <c r="G1118" s="13" t="s">
        <v>13</v>
      </c>
    </row>
    <row r="1119" spans="1:7" ht="15" customHeight="1">
      <c r="A1119" s="13">
        <v>1229</v>
      </c>
      <c r="B1119" s="10" t="s">
        <v>1201</v>
      </c>
      <c r="C1119" s="13">
        <v>2</v>
      </c>
      <c r="D1119" s="13" t="s">
        <v>24</v>
      </c>
      <c r="E1119" s="13" t="s">
        <v>11</v>
      </c>
      <c r="F1119" s="13" t="s">
        <v>12</v>
      </c>
      <c r="G1119" s="13" t="s">
        <v>13</v>
      </c>
    </row>
    <row r="1120" spans="1:7" ht="15" customHeight="1">
      <c r="A1120" s="13">
        <v>1230</v>
      </c>
      <c r="B1120" s="10" t="s">
        <v>1202</v>
      </c>
      <c r="C1120" s="13">
        <v>4</v>
      </c>
      <c r="D1120" s="13" t="s">
        <v>24</v>
      </c>
      <c r="E1120" s="13" t="s">
        <v>11</v>
      </c>
      <c r="F1120" s="13" t="s">
        <v>12</v>
      </c>
      <c r="G1120" s="13" t="s">
        <v>13</v>
      </c>
    </row>
    <row r="1121" spans="1:7" ht="15" customHeight="1">
      <c r="A1121" s="13">
        <v>1231</v>
      </c>
      <c r="B1121" s="10" t="s">
        <v>1203</v>
      </c>
      <c r="C1121" s="13">
        <v>4</v>
      </c>
      <c r="D1121" s="13" t="s">
        <v>24</v>
      </c>
      <c r="E1121" s="13" t="s">
        <v>11</v>
      </c>
      <c r="F1121" s="13" t="s">
        <v>12</v>
      </c>
      <c r="G1121" s="13" t="s">
        <v>13</v>
      </c>
    </row>
    <row r="1122" spans="1:7" ht="15" customHeight="1">
      <c r="A1122" s="13">
        <v>1232</v>
      </c>
      <c r="B1122" s="10" t="s">
        <v>1204</v>
      </c>
      <c r="C1122" s="13">
        <v>4</v>
      </c>
      <c r="D1122" s="13" t="s">
        <v>24</v>
      </c>
      <c r="E1122" s="13" t="s">
        <v>11</v>
      </c>
      <c r="F1122" s="13" t="s">
        <v>12</v>
      </c>
      <c r="G1122" s="13" t="s">
        <v>13</v>
      </c>
    </row>
    <row r="1123" spans="1:7" ht="15" customHeight="1">
      <c r="A1123" s="13">
        <v>1233</v>
      </c>
      <c r="B1123" s="10" t="s">
        <v>1205</v>
      </c>
      <c r="C1123" s="13">
        <v>3</v>
      </c>
      <c r="D1123" s="13" t="s">
        <v>24</v>
      </c>
      <c r="E1123" s="13" t="s">
        <v>11</v>
      </c>
      <c r="F1123" s="13" t="s">
        <v>12</v>
      </c>
      <c r="G1123" s="13" t="s">
        <v>13</v>
      </c>
    </row>
    <row r="1124" spans="1:7" ht="15" customHeight="1">
      <c r="A1124" s="13">
        <v>1234</v>
      </c>
      <c r="B1124" s="10" t="s">
        <v>1206</v>
      </c>
      <c r="C1124" s="13">
        <v>4</v>
      </c>
      <c r="D1124" s="13" t="s">
        <v>24</v>
      </c>
      <c r="E1124" s="13" t="s">
        <v>26</v>
      </c>
      <c r="F1124" s="13" t="s">
        <v>12</v>
      </c>
      <c r="G1124" s="13" t="s">
        <v>27</v>
      </c>
    </row>
    <row r="1125" spans="1:7" ht="15" customHeight="1">
      <c r="A1125" s="13">
        <v>1235</v>
      </c>
      <c r="B1125" s="10" t="s">
        <v>1207</v>
      </c>
      <c r="C1125" s="13">
        <v>4</v>
      </c>
      <c r="D1125" s="13" t="s">
        <v>24</v>
      </c>
      <c r="E1125" s="13" t="s">
        <v>26</v>
      </c>
      <c r="F1125" s="13" t="s">
        <v>12</v>
      </c>
      <c r="G1125" s="13" t="s">
        <v>27</v>
      </c>
    </row>
    <row r="1126" spans="1:7" ht="15" customHeight="1">
      <c r="A1126" s="13">
        <v>1236</v>
      </c>
      <c r="B1126" s="10" t="s">
        <v>1208</v>
      </c>
      <c r="C1126" s="13">
        <v>4</v>
      </c>
      <c r="D1126" s="13" t="s">
        <v>24</v>
      </c>
      <c r="E1126" s="13" t="s">
        <v>26</v>
      </c>
      <c r="F1126" s="13" t="s">
        <v>12</v>
      </c>
      <c r="G1126" s="13" t="s">
        <v>27</v>
      </c>
    </row>
    <row r="1127" spans="1:7" ht="15" customHeight="1">
      <c r="A1127" s="13">
        <v>1237</v>
      </c>
      <c r="B1127" s="10" t="s">
        <v>1209</v>
      </c>
      <c r="C1127" s="13">
        <v>4</v>
      </c>
      <c r="D1127" s="13" t="s">
        <v>24</v>
      </c>
      <c r="E1127" s="13" t="s">
        <v>26</v>
      </c>
      <c r="F1127" s="13" t="s">
        <v>12</v>
      </c>
      <c r="G1127" s="13" t="s">
        <v>27</v>
      </c>
    </row>
    <row r="1128" spans="1:7" ht="15" customHeight="1">
      <c r="A1128" s="13">
        <v>1238</v>
      </c>
      <c r="B1128" s="10" t="s">
        <v>1210</v>
      </c>
      <c r="C1128" s="13">
        <v>2</v>
      </c>
      <c r="D1128" s="13" t="s">
        <v>24</v>
      </c>
      <c r="E1128" s="13" t="s">
        <v>26</v>
      </c>
      <c r="F1128" s="13" t="s">
        <v>12</v>
      </c>
      <c r="G1128" s="13" t="s">
        <v>27</v>
      </c>
    </row>
    <row r="1129" spans="1:7" ht="15" customHeight="1">
      <c r="A1129" s="13">
        <v>1239</v>
      </c>
      <c r="B1129" s="10" t="s">
        <v>1211</v>
      </c>
      <c r="C1129" s="13">
        <v>4</v>
      </c>
      <c r="D1129" s="13" t="s">
        <v>24</v>
      </c>
      <c r="E1129" s="13" t="s">
        <v>26</v>
      </c>
      <c r="F1129" s="13" t="s">
        <v>12</v>
      </c>
      <c r="G1129" s="13" t="s">
        <v>27</v>
      </c>
    </row>
    <row r="1130" spans="1:7" ht="15" customHeight="1">
      <c r="A1130" s="13">
        <v>1240</v>
      </c>
      <c r="B1130" s="10" t="s">
        <v>1212</v>
      </c>
      <c r="C1130" s="13">
        <v>4</v>
      </c>
      <c r="D1130" s="13" t="s">
        <v>24</v>
      </c>
      <c r="E1130" s="13" t="s">
        <v>26</v>
      </c>
      <c r="F1130" s="13" t="s">
        <v>12</v>
      </c>
      <c r="G1130" s="13" t="s">
        <v>27</v>
      </c>
    </row>
    <row r="1131" spans="1:7" ht="15" customHeight="1">
      <c r="A1131" s="13">
        <v>1241</v>
      </c>
      <c r="B1131" s="10" t="s">
        <v>1213</v>
      </c>
      <c r="C1131" s="13">
        <v>3</v>
      </c>
      <c r="D1131" s="13" t="s">
        <v>24</v>
      </c>
      <c r="E1131" s="13" t="s">
        <v>26</v>
      </c>
      <c r="F1131" s="13" t="s">
        <v>12</v>
      </c>
      <c r="G1131" s="13" t="s">
        <v>27</v>
      </c>
    </row>
    <row r="1132" spans="1:7" ht="15" customHeight="1">
      <c r="A1132" s="13">
        <v>1242</v>
      </c>
      <c r="B1132" s="10" t="s">
        <v>1214</v>
      </c>
      <c r="C1132" s="13">
        <v>2</v>
      </c>
      <c r="D1132" s="13" t="s">
        <v>24</v>
      </c>
      <c r="E1132" s="13" t="s">
        <v>26</v>
      </c>
      <c r="F1132" s="13" t="s">
        <v>12</v>
      </c>
      <c r="G1132" s="13" t="s">
        <v>27</v>
      </c>
    </row>
    <row r="1133" spans="1:7" ht="15" customHeight="1">
      <c r="A1133" s="13">
        <v>1243</v>
      </c>
      <c r="B1133" s="10" t="s">
        <v>1215</v>
      </c>
      <c r="C1133" s="13">
        <v>3</v>
      </c>
      <c r="D1133" s="13" t="s">
        <v>24</v>
      </c>
      <c r="E1133" s="13" t="s">
        <v>26</v>
      </c>
      <c r="F1133" s="13" t="s">
        <v>12</v>
      </c>
      <c r="G1133" s="13" t="s">
        <v>27</v>
      </c>
    </row>
    <row r="1134" spans="1:7" ht="15" customHeight="1">
      <c r="A1134" s="13">
        <v>1244</v>
      </c>
      <c r="B1134" s="10" t="s">
        <v>1216</v>
      </c>
      <c r="C1134" s="13">
        <v>3</v>
      </c>
      <c r="D1134" s="13" t="s">
        <v>24</v>
      </c>
      <c r="E1134" s="13" t="s">
        <v>26</v>
      </c>
      <c r="F1134" s="13" t="s">
        <v>12</v>
      </c>
      <c r="G1134" s="13" t="s">
        <v>27</v>
      </c>
    </row>
    <row r="1135" spans="1:7" ht="15" customHeight="1">
      <c r="A1135" s="13">
        <v>1245</v>
      </c>
      <c r="B1135" s="10" t="s">
        <v>1217</v>
      </c>
      <c r="C1135" s="13">
        <v>4</v>
      </c>
      <c r="D1135" s="13" t="s">
        <v>24</v>
      </c>
      <c r="E1135" s="13" t="s">
        <v>26</v>
      </c>
      <c r="F1135" s="13" t="s">
        <v>12</v>
      </c>
      <c r="G1135" s="13" t="s">
        <v>27</v>
      </c>
    </row>
    <row r="1136" spans="1:7" ht="15" customHeight="1">
      <c r="A1136" s="13">
        <v>1246</v>
      </c>
      <c r="B1136" s="10" t="s">
        <v>1218</v>
      </c>
      <c r="C1136" s="13">
        <v>4</v>
      </c>
      <c r="D1136" s="13" t="s">
        <v>24</v>
      </c>
      <c r="E1136" s="13" t="s">
        <v>26</v>
      </c>
      <c r="F1136" s="13" t="s">
        <v>12</v>
      </c>
      <c r="G1136" s="13" t="s">
        <v>27</v>
      </c>
    </row>
    <row r="1137" spans="1:7" ht="15" customHeight="1">
      <c r="A1137" s="13">
        <v>1247</v>
      </c>
      <c r="B1137" s="10" t="s">
        <v>1219</v>
      </c>
      <c r="C1137" s="13">
        <v>4</v>
      </c>
      <c r="D1137" s="13" t="s">
        <v>24</v>
      </c>
      <c r="E1137" s="13" t="s">
        <v>26</v>
      </c>
      <c r="F1137" s="13" t="s">
        <v>12</v>
      </c>
      <c r="G1137" s="13" t="s">
        <v>27</v>
      </c>
    </row>
    <row r="1138" spans="1:7" ht="15" customHeight="1">
      <c r="A1138" s="13">
        <v>1248</v>
      </c>
      <c r="B1138" s="10" t="s">
        <v>1220</v>
      </c>
      <c r="C1138" s="13">
        <v>4</v>
      </c>
      <c r="D1138" s="13" t="s">
        <v>24</v>
      </c>
      <c r="E1138" s="13" t="s">
        <v>26</v>
      </c>
      <c r="F1138" s="13" t="s">
        <v>12</v>
      </c>
      <c r="G1138" s="13" t="s">
        <v>27</v>
      </c>
    </row>
    <row r="1139" spans="1:7" ht="15" customHeight="1">
      <c r="A1139" s="13">
        <v>1249</v>
      </c>
      <c r="B1139" s="10" t="s">
        <v>1221</v>
      </c>
      <c r="C1139" s="13">
        <v>4</v>
      </c>
      <c r="D1139" s="13" t="s">
        <v>24</v>
      </c>
      <c r="E1139" s="13" t="s">
        <v>26</v>
      </c>
      <c r="F1139" s="13" t="s">
        <v>12</v>
      </c>
      <c r="G1139" s="13" t="s">
        <v>27</v>
      </c>
    </row>
    <row r="1140" spans="1:7" ht="15" customHeight="1">
      <c r="A1140" s="13">
        <v>1250</v>
      </c>
      <c r="B1140" s="10" t="s">
        <v>1222</v>
      </c>
      <c r="C1140" s="13">
        <v>6</v>
      </c>
      <c r="D1140" s="13" t="s">
        <v>24</v>
      </c>
      <c r="E1140" s="13" t="s">
        <v>11</v>
      </c>
      <c r="F1140" s="13" t="s">
        <v>149</v>
      </c>
      <c r="G1140" s="13" t="s">
        <v>150</v>
      </c>
    </row>
    <row r="1141" spans="1:7" ht="15" customHeight="1">
      <c r="A1141" s="13">
        <v>1251</v>
      </c>
      <c r="B1141" s="10" t="s">
        <v>1223</v>
      </c>
      <c r="C1141" s="13">
        <v>6</v>
      </c>
      <c r="D1141" s="13" t="s">
        <v>24</v>
      </c>
      <c r="E1141" s="13" t="s">
        <v>11</v>
      </c>
      <c r="F1141" s="13" t="s">
        <v>149</v>
      </c>
      <c r="G1141" s="13" t="s">
        <v>150</v>
      </c>
    </row>
    <row r="1142" spans="1:7" ht="15" customHeight="1">
      <c r="A1142" s="13">
        <v>1252</v>
      </c>
      <c r="B1142" s="10" t="s">
        <v>1224</v>
      </c>
      <c r="C1142" s="13">
        <v>6</v>
      </c>
      <c r="D1142" s="13" t="s">
        <v>24</v>
      </c>
      <c r="E1142" s="13" t="s">
        <v>11</v>
      </c>
      <c r="F1142" s="13" t="s">
        <v>149</v>
      </c>
      <c r="G1142" s="13" t="s">
        <v>150</v>
      </c>
    </row>
    <row r="1143" spans="1:7" ht="15" customHeight="1">
      <c r="A1143" s="13">
        <v>1253</v>
      </c>
      <c r="B1143" s="10" t="s">
        <v>1225</v>
      </c>
      <c r="C1143" s="13">
        <v>6</v>
      </c>
      <c r="D1143" s="13" t="s">
        <v>24</v>
      </c>
      <c r="E1143" s="13" t="s">
        <v>11</v>
      </c>
      <c r="F1143" s="13" t="s">
        <v>149</v>
      </c>
      <c r="G1143" s="13" t="s">
        <v>150</v>
      </c>
    </row>
    <row r="1144" spans="1:7" ht="15" customHeight="1">
      <c r="A1144" s="13">
        <v>1254</v>
      </c>
      <c r="B1144" s="10" t="s">
        <v>1226</v>
      </c>
      <c r="C1144" s="13">
        <v>5</v>
      </c>
      <c r="D1144" s="13" t="s">
        <v>24</v>
      </c>
      <c r="E1144" s="13" t="s">
        <v>11</v>
      </c>
      <c r="F1144" s="13" t="s">
        <v>149</v>
      </c>
      <c r="G1144" s="13" t="s">
        <v>150</v>
      </c>
    </row>
    <row r="1145" spans="1:7" ht="15" customHeight="1">
      <c r="A1145" s="13">
        <v>1255</v>
      </c>
      <c r="B1145" s="10" t="s">
        <v>1227</v>
      </c>
      <c r="C1145" s="13">
        <v>6</v>
      </c>
      <c r="D1145" s="13" t="s">
        <v>24</v>
      </c>
      <c r="E1145" s="13" t="s">
        <v>11</v>
      </c>
      <c r="F1145" s="13" t="s">
        <v>149</v>
      </c>
      <c r="G1145" s="13" t="s">
        <v>150</v>
      </c>
    </row>
    <row r="1146" spans="1:7" ht="15" customHeight="1">
      <c r="A1146" s="13">
        <v>1256</v>
      </c>
      <c r="B1146" s="10" t="s">
        <v>1228</v>
      </c>
      <c r="C1146" s="13">
        <v>6</v>
      </c>
      <c r="D1146" s="13" t="s">
        <v>24</v>
      </c>
      <c r="E1146" s="13" t="s">
        <v>11</v>
      </c>
      <c r="F1146" s="13" t="s">
        <v>149</v>
      </c>
      <c r="G1146" s="13" t="s">
        <v>150</v>
      </c>
    </row>
    <row r="1147" spans="1:7" ht="15" customHeight="1">
      <c r="A1147" s="13">
        <v>1257</v>
      </c>
      <c r="B1147" s="10" t="s">
        <v>1229</v>
      </c>
      <c r="C1147" s="13">
        <v>6</v>
      </c>
      <c r="D1147" s="13" t="s">
        <v>24</v>
      </c>
      <c r="E1147" s="13" t="s">
        <v>11</v>
      </c>
      <c r="F1147" s="13" t="s">
        <v>149</v>
      </c>
      <c r="G1147" s="13" t="s">
        <v>150</v>
      </c>
    </row>
    <row r="1148" spans="1:7" ht="15" customHeight="1">
      <c r="A1148" s="13">
        <v>1258</v>
      </c>
      <c r="B1148" s="10" t="s">
        <v>1230</v>
      </c>
      <c r="C1148" s="13">
        <v>6</v>
      </c>
      <c r="D1148" s="13" t="s">
        <v>24</v>
      </c>
      <c r="E1148" s="13" t="s">
        <v>26</v>
      </c>
      <c r="F1148" s="13" t="s">
        <v>149</v>
      </c>
      <c r="G1148" s="13" t="s">
        <v>152</v>
      </c>
    </row>
    <row r="1149" spans="1:7" ht="15" customHeight="1">
      <c r="A1149" s="13">
        <v>1259</v>
      </c>
      <c r="B1149" s="10" t="s">
        <v>1231</v>
      </c>
      <c r="C1149" s="13">
        <v>5</v>
      </c>
      <c r="D1149" s="13" t="s">
        <v>24</v>
      </c>
      <c r="E1149" s="13" t="s">
        <v>26</v>
      </c>
      <c r="F1149" s="13" t="s">
        <v>149</v>
      </c>
      <c r="G1149" s="13" t="s">
        <v>152</v>
      </c>
    </row>
    <row r="1150" spans="1:7" ht="15" customHeight="1">
      <c r="A1150" s="13">
        <v>1260</v>
      </c>
      <c r="B1150" s="10" t="s">
        <v>1232</v>
      </c>
      <c r="C1150" s="13">
        <v>5</v>
      </c>
      <c r="D1150" s="13" t="s">
        <v>24</v>
      </c>
      <c r="E1150" s="13" t="s">
        <v>26</v>
      </c>
      <c r="F1150" s="13" t="s">
        <v>149</v>
      </c>
      <c r="G1150" s="13" t="s">
        <v>152</v>
      </c>
    </row>
    <row r="1151" spans="1:7" ht="15" customHeight="1">
      <c r="A1151" s="13">
        <v>1261</v>
      </c>
      <c r="B1151" s="10" t="s">
        <v>1233</v>
      </c>
      <c r="C1151" s="13">
        <v>6</v>
      </c>
      <c r="D1151" s="13" t="s">
        <v>24</v>
      </c>
      <c r="E1151" s="13" t="s">
        <v>26</v>
      </c>
      <c r="F1151" s="13" t="s">
        <v>149</v>
      </c>
      <c r="G1151" s="13" t="s">
        <v>152</v>
      </c>
    </row>
    <row r="1152" spans="1:7" ht="15" customHeight="1">
      <c r="A1152" s="13">
        <v>1262</v>
      </c>
      <c r="B1152" s="10" t="s">
        <v>1234</v>
      </c>
      <c r="C1152" s="13">
        <v>6</v>
      </c>
      <c r="D1152" s="13" t="s">
        <v>24</v>
      </c>
      <c r="E1152" s="13" t="s">
        <v>26</v>
      </c>
      <c r="F1152" s="13" t="s">
        <v>149</v>
      </c>
      <c r="G1152" s="13" t="s">
        <v>152</v>
      </c>
    </row>
    <row r="1153" spans="1:7" ht="15" customHeight="1">
      <c r="A1153" s="13">
        <v>1263</v>
      </c>
      <c r="B1153" s="10" t="s">
        <v>1235</v>
      </c>
      <c r="C1153" s="13">
        <v>6</v>
      </c>
      <c r="D1153" s="13" t="s">
        <v>24</v>
      </c>
      <c r="E1153" s="13" t="s">
        <v>26</v>
      </c>
      <c r="F1153" s="13" t="s">
        <v>149</v>
      </c>
      <c r="G1153" s="13" t="s">
        <v>152</v>
      </c>
    </row>
    <row r="1154" spans="1:7" ht="15" customHeight="1">
      <c r="A1154" s="13">
        <v>1264</v>
      </c>
      <c r="B1154" s="10" t="s">
        <v>1236</v>
      </c>
      <c r="C1154" s="13">
        <v>5</v>
      </c>
      <c r="D1154" s="13" t="s">
        <v>24</v>
      </c>
      <c r="E1154" s="13" t="s">
        <v>26</v>
      </c>
      <c r="F1154" s="13" t="s">
        <v>149</v>
      </c>
      <c r="G1154" s="13" t="s">
        <v>152</v>
      </c>
    </row>
    <row r="1155" spans="1:7" ht="15" customHeight="1">
      <c r="A1155" s="13">
        <v>1265</v>
      </c>
      <c r="B1155" s="10" t="s">
        <v>1237</v>
      </c>
      <c r="C1155" s="13">
        <v>6</v>
      </c>
      <c r="D1155" s="13" t="s">
        <v>24</v>
      </c>
      <c r="E1155" s="13" t="s">
        <v>26</v>
      </c>
      <c r="F1155" s="13" t="s">
        <v>149</v>
      </c>
      <c r="G1155" s="13" t="s">
        <v>152</v>
      </c>
    </row>
    <row r="1156" spans="1:7" ht="15" customHeight="1">
      <c r="A1156" s="13">
        <v>1266</v>
      </c>
      <c r="B1156" s="10" t="s">
        <v>1238</v>
      </c>
      <c r="C1156" s="13">
        <v>6</v>
      </c>
      <c r="D1156" s="13" t="s">
        <v>24</v>
      </c>
      <c r="E1156" s="13" t="s">
        <v>26</v>
      </c>
      <c r="F1156" s="13" t="s">
        <v>149</v>
      </c>
      <c r="G1156" s="13" t="s">
        <v>152</v>
      </c>
    </row>
    <row r="1157" spans="1:7" ht="15" customHeight="1">
      <c r="A1157" s="13">
        <v>1267</v>
      </c>
      <c r="B1157" s="10" t="s">
        <v>1239</v>
      </c>
      <c r="C1157" s="13">
        <v>6</v>
      </c>
      <c r="D1157" s="13" t="s">
        <v>24</v>
      </c>
      <c r="E1157" s="13" t="s">
        <v>26</v>
      </c>
      <c r="F1157" s="13" t="s">
        <v>149</v>
      </c>
      <c r="G1157" s="13" t="s">
        <v>152</v>
      </c>
    </row>
    <row r="1158" spans="1:7" ht="15" customHeight="1">
      <c r="A1158" s="13">
        <v>1268</v>
      </c>
      <c r="B1158" s="10" t="s">
        <v>1240</v>
      </c>
      <c r="C1158" s="13">
        <v>8</v>
      </c>
      <c r="D1158" s="13" t="s">
        <v>24</v>
      </c>
      <c r="E1158" s="13" t="s">
        <v>11</v>
      </c>
      <c r="F1158" s="13" t="s">
        <v>185</v>
      </c>
      <c r="G1158" s="13" t="s">
        <v>186</v>
      </c>
    </row>
    <row r="1159" spans="1:7" ht="15" customHeight="1">
      <c r="A1159" s="13">
        <v>1269</v>
      </c>
      <c r="B1159" s="10" t="s">
        <v>1241</v>
      </c>
      <c r="C1159" s="13">
        <v>7</v>
      </c>
      <c r="D1159" s="13" t="s">
        <v>24</v>
      </c>
      <c r="E1159" s="13" t="s">
        <v>11</v>
      </c>
      <c r="F1159" s="13" t="s">
        <v>185</v>
      </c>
      <c r="G1159" s="13" t="s">
        <v>186</v>
      </c>
    </row>
    <row r="1160" spans="1:7" ht="15" customHeight="1">
      <c r="A1160" s="13">
        <v>1270</v>
      </c>
      <c r="B1160" s="10" t="s">
        <v>1242</v>
      </c>
      <c r="C1160" s="13">
        <v>8</v>
      </c>
      <c r="D1160" s="13" t="s">
        <v>24</v>
      </c>
      <c r="E1160" s="13" t="s">
        <v>11</v>
      </c>
      <c r="F1160" s="13" t="s">
        <v>185</v>
      </c>
      <c r="G1160" s="13" t="s">
        <v>186</v>
      </c>
    </row>
    <row r="1161" spans="1:7" ht="15" customHeight="1">
      <c r="A1161" s="13">
        <v>1271</v>
      </c>
      <c r="B1161" s="10" t="s">
        <v>1243</v>
      </c>
      <c r="C1161" s="13">
        <v>8</v>
      </c>
      <c r="D1161" s="13" t="s">
        <v>24</v>
      </c>
      <c r="E1161" s="13" t="s">
        <v>11</v>
      </c>
      <c r="F1161" s="13" t="s">
        <v>185</v>
      </c>
      <c r="G1161" s="13" t="s">
        <v>186</v>
      </c>
    </row>
    <row r="1162" spans="1:7" ht="15" customHeight="1">
      <c r="A1162" s="13">
        <v>1272</v>
      </c>
      <c r="B1162" s="10" t="s">
        <v>1244</v>
      </c>
      <c r="C1162" s="13">
        <v>8</v>
      </c>
      <c r="D1162" s="13" t="s">
        <v>24</v>
      </c>
      <c r="E1162" s="13" t="s">
        <v>11</v>
      </c>
      <c r="F1162" s="13" t="s">
        <v>185</v>
      </c>
      <c r="G1162" s="13" t="s">
        <v>186</v>
      </c>
    </row>
    <row r="1163" spans="1:7" ht="15" customHeight="1">
      <c r="A1163" s="13">
        <v>1273</v>
      </c>
      <c r="B1163" s="10" t="s">
        <v>1245</v>
      </c>
      <c r="C1163" s="13">
        <v>7</v>
      </c>
      <c r="D1163" s="13" t="s">
        <v>24</v>
      </c>
      <c r="E1163" s="13" t="s">
        <v>11</v>
      </c>
      <c r="F1163" s="13" t="s">
        <v>185</v>
      </c>
      <c r="G1163" s="13" t="s">
        <v>186</v>
      </c>
    </row>
    <row r="1164" spans="1:7" ht="15" customHeight="1">
      <c r="A1164" s="13">
        <v>1274</v>
      </c>
      <c r="B1164" s="10" t="s">
        <v>1246</v>
      </c>
      <c r="C1164" s="13">
        <v>7</v>
      </c>
      <c r="D1164" s="13" t="s">
        <v>24</v>
      </c>
      <c r="E1164" s="13" t="s">
        <v>11</v>
      </c>
      <c r="F1164" s="13" t="s">
        <v>185</v>
      </c>
      <c r="G1164" s="13" t="s">
        <v>186</v>
      </c>
    </row>
    <row r="1165" spans="1:7" ht="15" customHeight="1">
      <c r="A1165" s="13">
        <v>1275</v>
      </c>
      <c r="B1165" s="10" t="s">
        <v>1247</v>
      </c>
      <c r="C1165" s="13">
        <v>7</v>
      </c>
      <c r="D1165" s="13" t="s">
        <v>24</v>
      </c>
      <c r="E1165" s="13" t="s">
        <v>11</v>
      </c>
      <c r="F1165" s="13" t="s">
        <v>185</v>
      </c>
      <c r="G1165" s="13" t="s">
        <v>186</v>
      </c>
    </row>
    <row r="1166" spans="1:7" ht="15" customHeight="1">
      <c r="A1166" s="13">
        <v>1276</v>
      </c>
      <c r="B1166" s="10" t="s">
        <v>1248</v>
      </c>
      <c r="C1166" s="13">
        <v>8</v>
      </c>
      <c r="D1166" s="13" t="s">
        <v>24</v>
      </c>
      <c r="E1166" s="13" t="s">
        <v>11</v>
      </c>
      <c r="F1166" s="13" t="s">
        <v>185</v>
      </c>
      <c r="G1166" s="13" t="s">
        <v>186</v>
      </c>
    </row>
    <row r="1167" spans="1:7" ht="15" customHeight="1">
      <c r="A1167" s="13">
        <v>1277</v>
      </c>
      <c r="B1167" s="10" t="s">
        <v>1249</v>
      </c>
      <c r="C1167" s="13">
        <v>8</v>
      </c>
      <c r="D1167" s="13" t="s">
        <v>24</v>
      </c>
      <c r="E1167" s="13" t="s">
        <v>11</v>
      </c>
      <c r="F1167" s="13" t="s">
        <v>185</v>
      </c>
      <c r="G1167" s="13" t="s">
        <v>186</v>
      </c>
    </row>
    <row r="1168" spans="1:7" ht="15" customHeight="1">
      <c r="A1168" s="13">
        <v>1278</v>
      </c>
      <c r="B1168" s="10" t="s">
        <v>1250</v>
      </c>
      <c r="C1168" s="13">
        <v>7</v>
      </c>
      <c r="D1168" s="13" t="s">
        <v>24</v>
      </c>
      <c r="E1168" s="13" t="s">
        <v>11</v>
      </c>
      <c r="F1168" s="13" t="s">
        <v>185</v>
      </c>
      <c r="G1168" s="13" t="s">
        <v>186</v>
      </c>
    </row>
    <row r="1169" spans="1:7" ht="15" customHeight="1">
      <c r="A1169" s="13">
        <v>1279</v>
      </c>
      <c r="B1169" s="10" t="s">
        <v>1251</v>
      </c>
      <c r="C1169" s="13">
        <v>7</v>
      </c>
      <c r="D1169" s="13" t="s">
        <v>24</v>
      </c>
      <c r="E1169" s="13" t="s">
        <v>11</v>
      </c>
      <c r="F1169" s="13" t="s">
        <v>185</v>
      </c>
      <c r="G1169" s="13" t="s">
        <v>186</v>
      </c>
    </row>
    <row r="1170" spans="1:7" ht="15" customHeight="1">
      <c r="A1170" s="13">
        <v>1280</v>
      </c>
      <c r="B1170" s="10" t="s">
        <v>1252</v>
      </c>
      <c r="C1170" s="13">
        <v>7</v>
      </c>
      <c r="D1170" s="13" t="s">
        <v>24</v>
      </c>
      <c r="E1170" s="13" t="s">
        <v>26</v>
      </c>
      <c r="F1170" s="13" t="s">
        <v>185</v>
      </c>
      <c r="G1170" s="13" t="s">
        <v>189</v>
      </c>
    </row>
    <row r="1171" spans="1:7" ht="15" customHeight="1">
      <c r="A1171" s="13">
        <v>1281</v>
      </c>
      <c r="B1171" s="10" t="s">
        <v>1253</v>
      </c>
      <c r="C1171" s="13">
        <v>8</v>
      </c>
      <c r="D1171" s="13" t="s">
        <v>24</v>
      </c>
      <c r="E1171" s="13" t="s">
        <v>26</v>
      </c>
      <c r="F1171" s="13" t="s">
        <v>185</v>
      </c>
      <c r="G1171" s="13" t="s">
        <v>189</v>
      </c>
    </row>
    <row r="1172" spans="1:7" ht="15" customHeight="1">
      <c r="A1172" s="13">
        <v>1282</v>
      </c>
      <c r="B1172" s="10" t="s">
        <v>1254</v>
      </c>
      <c r="C1172" s="13">
        <v>7</v>
      </c>
      <c r="D1172" s="13" t="s">
        <v>24</v>
      </c>
      <c r="E1172" s="13" t="s">
        <v>26</v>
      </c>
      <c r="F1172" s="13" t="s">
        <v>185</v>
      </c>
      <c r="G1172" s="13" t="s">
        <v>189</v>
      </c>
    </row>
    <row r="1173" spans="1:7" ht="15" customHeight="1">
      <c r="A1173" s="13">
        <v>1283</v>
      </c>
      <c r="B1173" s="10" t="s">
        <v>1255</v>
      </c>
      <c r="C1173" s="13">
        <v>8</v>
      </c>
      <c r="D1173" s="13" t="s">
        <v>24</v>
      </c>
      <c r="E1173" s="13" t="s">
        <v>26</v>
      </c>
      <c r="F1173" s="13" t="s">
        <v>185</v>
      </c>
      <c r="G1173" s="13" t="s">
        <v>189</v>
      </c>
    </row>
    <row r="1174" spans="1:7" ht="15" customHeight="1">
      <c r="A1174" s="13">
        <v>1284</v>
      </c>
      <c r="B1174" s="10" t="s">
        <v>1256</v>
      </c>
      <c r="C1174" s="13">
        <v>7</v>
      </c>
      <c r="D1174" s="13" t="s">
        <v>24</v>
      </c>
      <c r="E1174" s="13" t="s">
        <v>26</v>
      </c>
      <c r="F1174" s="13" t="s">
        <v>185</v>
      </c>
      <c r="G1174" s="13" t="s">
        <v>189</v>
      </c>
    </row>
    <row r="1175" spans="1:7" ht="15" customHeight="1">
      <c r="A1175" s="13">
        <v>1285</v>
      </c>
      <c r="B1175" s="10" t="s">
        <v>1257</v>
      </c>
      <c r="C1175" s="13">
        <v>8</v>
      </c>
      <c r="D1175" s="13" t="s">
        <v>24</v>
      </c>
      <c r="E1175" s="13" t="s">
        <v>26</v>
      </c>
      <c r="F1175" s="13" t="s">
        <v>185</v>
      </c>
      <c r="G1175" s="13" t="s">
        <v>189</v>
      </c>
    </row>
    <row r="1176" spans="1:7" ht="15" customHeight="1">
      <c r="A1176" s="13">
        <v>1286</v>
      </c>
      <c r="B1176" s="10" t="s">
        <v>1258</v>
      </c>
      <c r="C1176" s="13">
        <v>7</v>
      </c>
      <c r="D1176" s="13" t="s">
        <v>24</v>
      </c>
      <c r="E1176" s="13" t="s">
        <v>26</v>
      </c>
      <c r="F1176" s="13" t="s">
        <v>185</v>
      </c>
      <c r="G1176" s="13" t="s">
        <v>189</v>
      </c>
    </row>
    <row r="1177" spans="1:7" ht="15" customHeight="1">
      <c r="A1177" s="13">
        <v>1287</v>
      </c>
      <c r="B1177" s="10" t="s">
        <v>1259</v>
      </c>
      <c r="C1177" s="13">
        <v>7</v>
      </c>
      <c r="D1177" s="13" t="s">
        <v>24</v>
      </c>
      <c r="E1177" s="13" t="s">
        <v>26</v>
      </c>
      <c r="F1177" s="13" t="s">
        <v>185</v>
      </c>
      <c r="G1177" s="13" t="s">
        <v>189</v>
      </c>
    </row>
    <row r="1178" spans="1:7" ht="15" customHeight="1">
      <c r="A1178" s="13">
        <v>1288</v>
      </c>
      <c r="B1178" s="10" t="s">
        <v>1260</v>
      </c>
      <c r="C1178" s="13">
        <v>7</v>
      </c>
      <c r="D1178" s="13" t="s">
        <v>24</v>
      </c>
      <c r="E1178" s="13" t="s">
        <v>26</v>
      </c>
      <c r="F1178" s="13" t="s">
        <v>185</v>
      </c>
      <c r="G1178" s="13" t="s">
        <v>189</v>
      </c>
    </row>
    <row r="1179" spans="1:7" ht="15" customHeight="1">
      <c r="A1179" s="13">
        <v>1289</v>
      </c>
      <c r="B1179" s="10" t="s">
        <v>1261</v>
      </c>
      <c r="C1179" s="13">
        <v>7</v>
      </c>
      <c r="D1179" s="13" t="s">
        <v>24</v>
      </c>
      <c r="E1179" s="13" t="s">
        <v>26</v>
      </c>
      <c r="F1179" s="13" t="s">
        <v>185</v>
      </c>
      <c r="G1179" s="13" t="s">
        <v>189</v>
      </c>
    </row>
    <row r="1180" spans="1:7" ht="15" customHeight="1">
      <c r="A1180" s="13">
        <v>1290</v>
      </c>
      <c r="B1180" s="10" t="s">
        <v>1262</v>
      </c>
      <c r="C1180" s="13">
        <v>8</v>
      </c>
      <c r="D1180" s="13" t="s">
        <v>24</v>
      </c>
      <c r="E1180" s="13" t="s">
        <v>26</v>
      </c>
      <c r="F1180" s="13" t="s">
        <v>185</v>
      </c>
      <c r="G1180" s="13" t="s">
        <v>189</v>
      </c>
    </row>
    <row r="1181" spans="1:7" ht="15" customHeight="1">
      <c r="A1181" s="13">
        <v>1291</v>
      </c>
      <c r="B1181" s="10" t="s">
        <v>1263</v>
      </c>
      <c r="C1181" s="13">
        <v>8</v>
      </c>
      <c r="D1181" s="13" t="s">
        <v>24</v>
      </c>
      <c r="E1181" s="13" t="s">
        <v>26</v>
      </c>
      <c r="F1181" s="13" t="s">
        <v>185</v>
      </c>
      <c r="G1181" s="13" t="s">
        <v>189</v>
      </c>
    </row>
    <row r="1182" spans="1:7" ht="15" customHeight="1">
      <c r="A1182" s="13">
        <v>1292</v>
      </c>
      <c r="B1182" s="10" t="s">
        <v>1264</v>
      </c>
      <c r="C1182" s="13">
        <v>7</v>
      </c>
      <c r="D1182" s="13" t="s">
        <v>24</v>
      </c>
      <c r="E1182" s="13" t="s">
        <v>26</v>
      </c>
      <c r="F1182" s="13" t="s">
        <v>185</v>
      </c>
      <c r="G1182" s="13" t="s">
        <v>189</v>
      </c>
    </row>
    <row r="1183" spans="1:7" ht="15" customHeight="1">
      <c r="A1183" s="13">
        <v>1293</v>
      </c>
      <c r="B1183" s="10" t="s">
        <v>1265</v>
      </c>
      <c r="C1183" s="13">
        <v>8</v>
      </c>
      <c r="D1183" s="13" t="s">
        <v>24</v>
      </c>
      <c r="E1183" s="13" t="s">
        <v>26</v>
      </c>
      <c r="F1183" s="13" t="s">
        <v>185</v>
      </c>
      <c r="G1183" s="13" t="s">
        <v>189</v>
      </c>
    </row>
    <row r="1184" spans="1:7" ht="15" customHeight="1">
      <c r="A1184" s="13">
        <v>1300</v>
      </c>
      <c r="B1184" s="10" t="s">
        <v>1266</v>
      </c>
      <c r="C1184" s="43">
        <v>7</v>
      </c>
      <c r="D1184" s="13" t="s">
        <v>32</v>
      </c>
      <c r="E1184" s="43" t="s">
        <v>11</v>
      </c>
      <c r="F1184" s="13" t="s">
        <v>185</v>
      </c>
      <c r="G1184" s="13" t="s">
        <v>186</v>
      </c>
    </row>
    <row r="1185" spans="1:7" ht="15" customHeight="1">
      <c r="A1185" s="13">
        <v>1301</v>
      </c>
      <c r="B1185" s="10" t="s">
        <v>1267</v>
      </c>
      <c r="C1185" s="43">
        <v>7</v>
      </c>
      <c r="D1185" s="13" t="s">
        <v>32</v>
      </c>
      <c r="E1185" s="43" t="s">
        <v>26</v>
      </c>
      <c r="F1185" s="13" t="s">
        <v>185</v>
      </c>
      <c r="G1185" s="13" t="s">
        <v>189</v>
      </c>
    </row>
    <row r="1186" spans="1:7" ht="15" customHeight="1">
      <c r="A1186" s="13">
        <v>1302</v>
      </c>
      <c r="B1186" s="10" t="s">
        <v>1268</v>
      </c>
      <c r="C1186" s="43">
        <v>7</v>
      </c>
      <c r="D1186" s="13" t="s">
        <v>32</v>
      </c>
      <c r="E1186" s="43" t="s">
        <v>26</v>
      </c>
      <c r="F1186" s="13" t="s">
        <v>185</v>
      </c>
      <c r="G1186" s="13" t="s">
        <v>189</v>
      </c>
    </row>
    <row r="1187" spans="1:7" ht="15" customHeight="1">
      <c r="A1187" s="13">
        <v>1303</v>
      </c>
      <c r="B1187" s="10" t="s">
        <v>1269</v>
      </c>
      <c r="C1187" s="43">
        <v>6</v>
      </c>
      <c r="D1187" s="13" t="s">
        <v>32</v>
      </c>
      <c r="E1187" s="43" t="s">
        <v>11</v>
      </c>
      <c r="F1187" s="13" t="s">
        <v>149</v>
      </c>
      <c r="G1187" s="13" t="s">
        <v>150</v>
      </c>
    </row>
    <row r="1188" spans="1:7" ht="15" customHeight="1">
      <c r="A1188" s="13">
        <v>1304</v>
      </c>
      <c r="B1188" s="10" t="s">
        <v>1270</v>
      </c>
      <c r="C1188" s="43">
        <v>4</v>
      </c>
      <c r="D1188" s="13" t="s">
        <v>32</v>
      </c>
      <c r="E1188" s="43" t="s">
        <v>26</v>
      </c>
      <c r="F1188" s="13" t="s">
        <v>12</v>
      </c>
      <c r="G1188" s="13" t="s">
        <v>27</v>
      </c>
    </row>
    <row r="1189" spans="1:7" ht="15" customHeight="1">
      <c r="A1189" s="13">
        <v>1305</v>
      </c>
      <c r="B1189" s="10" t="s">
        <v>1271</v>
      </c>
      <c r="C1189" s="43">
        <v>4</v>
      </c>
      <c r="D1189" s="13" t="s">
        <v>32</v>
      </c>
      <c r="E1189" s="43" t="s">
        <v>26</v>
      </c>
      <c r="F1189" s="13" t="s">
        <v>12</v>
      </c>
      <c r="G1189" s="13" t="s">
        <v>27</v>
      </c>
    </row>
    <row r="1190" spans="1:7" ht="15" customHeight="1">
      <c r="A1190" s="13">
        <v>1306</v>
      </c>
      <c r="B1190" s="10" t="s">
        <v>1272</v>
      </c>
      <c r="C1190" s="43">
        <v>3</v>
      </c>
      <c r="D1190" s="13" t="s">
        <v>32</v>
      </c>
      <c r="E1190" s="43" t="s">
        <v>11</v>
      </c>
      <c r="F1190" s="13" t="s">
        <v>12</v>
      </c>
      <c r="G1190" s="13" t="s">
        <v>13</v>
      </c>
    </row>
    <row r="1191" spans="1:7" ht="15" customHeight="1">
      <c r="A1191" s="13">
        <v>1307</v>
      </c>
      <c r="B1191" s="10" t="s">
        <v>1273</v>
      </c>
      <c r="C1191" s="43">
        <v>5</v>
      </c>
      <c r="D1191" s="13" t="s">
        <v>32</v>
      </c>
      <c r="E1191" s="43" t="s">
        <v>26</v>
      </c>
      <c r="F1191" s="13" t="s">
        <v>149</v>
      </c>
      <c r="G1191" s="13" t="s">
        <v>152</v>
      </c>
    </row>
    <row r="1192" spans="1:7" ht="15" customHeight="1">
      <c r="A1192" s="13">
        <v>1308</v>
      </c>
      <c r="B1192" s="10" t="s">
        <v>1274</v>
      </c>
      <c r="C1192" s="43">
        <v>3</v>
      </c>
      <c r="D1192" s="13" t="s">
        <v>32</v>
      </c>
      <c r="E1192" s="43" t="s">
        <v>26</v>
      </c>
      <c r="F1192" s="13" t="s">
        <v>12</v>
      </c>
      <c r="G1192" s="13" t="s">
        <v>27</v>
      </c>
    </row>
    <row r="1193" spans="1:7" ht="15" customHeight="1">
      <c r="A1193" s="13">
        <v>1309</v>
      </c>
      <c r="B1193" s="10" t="s">
        <v>1275</v>
      </c>
      <c r="C1193" s="43">
        <v>2</v>
      </c>
      <c r="D1193" s="13" t="s">
        <v>32</v>
      </c>
      <c r="E1193" s="43" t="s">
        <v>26</v>
      </c>
      <c r="F1193" s="13" t="s">
        <v>12</v>
      </c>
      <c r="G1193" s="13" t="s">
        <v>27</v>
      </c>
    </row>
    <row r="1194" spans="1:7" ht="15" customHeight="1">
      <c r="A1194" s="13">
        <v>1310</v>
      </c>
      <c r="B1194" s="10" t="s">
        <v>1276</v>
      </c>
      <c r="C1194" s="43">
        <v>7</v>
      </c>
      <c r="D1194" s="13" t="s">
        <v>32</v>
      </c>
      <c r="E1194" s="43" t="s">
        <v>11</v>
      </c>
      <c r="F1194" s="13" t="s">
        <v>185</v>
      </c>
      <c r="G1194" s="13" t="s">
        <v>186</v>
      </c>
    </row>
    <row r="1195" spans="1:7" ht="15" customHeight="1">
      <c r="A1195" s="13">
        <v>1311</v>
      </c>
      <c r="B1195" s="10" t="s">
        <v>1277</v>
      </c>
      <c r="C1195" s="43">
        <v>5</v>
      </c>
      <c r="D1195" s="13" t="s">
        <v>32</v>
      </c>
      <c r="E1195" s="43" t="s">
        <v>11</v>
      </c>
      <c r="F1195" s="13" t="s">
        <v>149</v>
      </c>
      <c r="G1195" s="13" t="s">
        <v>150</v>
      </c>
    </row>
    <row r="1196" spans="1:7" ht="15" customHeight="1">
      <c r="A1196" s="13">
        <v>1312</v>
      </c>
      <c r="B1196" s="10" t="s">
        <v>1278</v>
      </c>
      <c r="C1196" s="43">
        <v>1</v>
      </c>
      <c r="D1196" s="13" t="s">
        <v>32</v>
      </c>
      <c r="E1196" s="43" t="s">
        <v>26</v>
      </c>
      <c r="F1196" s="13" t="s">
        <v>12</v>
      </c>
      <c r="G1196" s="13" t="s">
        <v>27</v>
      </c>
    </row>
    <row r="1197" spans="1:7" ht="15" customHeight="1">
      <c r="A1197" s="13">
        <v>1313</v>
      </c>
      <c r="B1197" s="10" t="s">
        <v>1279</v>
      </c>
      <c r="C1197" s="43">
        <v>2</v>
      </c>
      <c r="D1197" s="13" t="s">
        <v>32</v>
      </c>
      <c r="E1197" s="43" t="s">
        <v>26</v>
      </c>
      <c r="F1197" s="13" t="s">
        <v>12</v>
      </c>
      <c r="G1197" s="13" t="s">
        <v>27</v>
      </c>
    </row>
    <row r="1198" spans="1:7" ht="15" customHeight="1">
      <c r="A1198" s="13">
        <v>1314</v>
      </c>
      <c r="B1198" s="10" t="s">
        <v>1280</v>
      </c>
      <c r="C1198" s="43">
        <v>1</v>
      </c>
      <c r="D1198" s="13" t="s">
        <v>32</v>
      </c>
      <c r="E1198" s="43" t="s">
        <v>26</v>
      </c>
      <c r="F1198" s="13" t="s">
        <v>12</v>
      </c>
      <c r="G1198" s="13" t="s">
        <v>27</v>
      </c>
    </row>
    <row r="1199" spans="1:7" ht="15" customHeight="1">
      <c r="A1199" s="13">
        <v>1315</v>
      </c>
      <c r="B1199" s="10" t="s">
        <v>1281</v>
      </c>
      <c r="C1199" s="43">
        <v>3</v>
      </c>
      <c r="D1199" s="13" t="s">
        <v>32</v>
      </c>
      <c r="E1199" s="43" t="s">
        <v>26</v>
      </c>
      <c r="F1199" s="13" t="s">
        <v>12</v>
      </c>
      <c r="G1199" s="13" t="s">
        <v>27</v>
      </c>
    </row>
    <row r="1200" spans="1:7" ht="15" customHeight="1">
      <c r="A1200" s="13">
        <v>1316</v>
      </c>
      <c r="B1200" s="10" t="s">
        <v>1282</v>
      </c>
      <c r="C1200" s="43">
        <v>3</v>
      </c>
      <c r="D1200" s="13" t="s">
        <v>32</v>
      </c>
      <c r="E1200" s="43" t="s">
        <v>26</v>
      </c>
      <c r="F1200" s="13" t="s">
        <v>12</v>
      </c>
      <c r="G1200" s="13" t="s">
        <v>27</v>
      </c>
    </row>
    <row r="1201" spans="1:7" ht="15" customHeight="1">
      <c r="A1201" s="13">
        <v>1317</v>
      </c>
      <c r="B1201" s="10" t="s">
        <v>1283</v>
      </c>
      <c r="C1201" s="43">
        <v>2</v>
      </c>
      <c r="D1201" s="13" t="s">
        <v>32</v>
      </c>
      <c r="E1201" s="43" t="s">
        <v>11</v>
      </c>
      <c r="F1201" s="13" t="s">
        <v>12</v>
      </c>
      <c r="G1201" s="13" t="s">
        <v>13</v>
      </c>
    </row>
    <row r="1202" spans="1:7" ht="15" customHeight="1">
      <c r="A1202" s="13">
        <v>1318</v>
      </c>
      <c r="B1202" s="10" t="s">
        <v>1284</v>
      </c>
      <c r="C1202" s="43">
        <v>8</v>
      </c>
      <c r="D1202" s="13" t="s">
        <v>32</v>
      </c>
      <c r="E1202" s="43" t="s">
        <v>26</v>
      </c>
      <c r="F1202" s="13" t="s">
        <v>185</v>
      </c>
      <c r="G1202" s="13" t="s">
        <v>189</v>
      </c>
    </row>
    <row r="1203" spans="1:7" ht="15" customHeight="1">
      <c r="A1203" s="13">
        <v>1319</v>
      </c>
      <c r="B1203" s="10" t="s">
        <v>1285</v>
      </c>
      <c r="C1203" s="43">
        <v>7</v>
      </c>
      <c r="D1203" s="13" t="s">
        <v>32</v>
      </c>
      <c r="E1203" s="43" t="s">
        <v>11</v>
      </c>
      <c r="F1203" s="13" t="s">
        <v>185</v>
      </c>
      <c r="G1203" s="13" t="s">
        <v>186</v>
      </c>
    </row>
    <row r="1204" spans="1:7" ht="15" customHeight="1">
      <c r="A1204" s="13">
        <v>1320</v>
      </c>
      <c r="B1204" s="10" t="s">
        <v>1286</v>
      </c>
      <c r="C1204" s="43">
        <v>2</v>
      </c>
      <c r="D1204" s="13" t="s">
        <v>32</v>
      </c>
      <c r="E1204" s="43" t="s">
        <v>26</v>
      </c>
      <c r="F1204" s="13" t="s">
        <v>12</v>
      </c>
      <c r="G1204" s="13" t="s">
        <v>27</v>
      </c>
    </row>
    <row r="1205" spans="1:7" ht="15" customHeight="1">
      <c r="A1205" s="13">
        <v>1321</v>
      </c>
      <c r="B1205" s="10" t="s">
        <v>1287</v>
      </c>
      <c r="C1205" s="43">
        <v>2</v>
      </c>
      <c r="D1205" s="13" t="s">
        <v>32</v>
      </c>
      <c r="E1205" s="43" t="s">
        <v>26</v>
      </c>
      <c r="F1205" s="13" t="s">
        <v>12</v>
      </c>
      <c r="G1205" s="13" t="s">
        <v>27</v>
      </c>
    </row>
    <row r="1206" spans="1:7" ht="15" customHeight="1">
      <c r="A1206" s="13">
        <v>1322</v>
      </c>
      <c r="B1206" s="10" t="s">
        <v>1288</v>
      </c>
      <c r="C1206" s="43">
        <v>3</v>
      </c>
      <c r="D1206" s="13" t="s">
        <v>32</v>
      </c>
      <c r="E1206" s="43" t="s">
        <v>26</v>
      </c>
      <c r="F1206" s="13" t="s">
        <v>12</v>
      </c>
      <c r="G1206" s="13" t="s">
        <v>27</v>
      </c>
    </row>
    <row r="1207" spans="1:7" ht="15" customHeight="1">
      <c r="A1207" s="13">
        <v>1323</v>
      </c>
      <c r="B1207" s="10" t="s">
        <v>1289</v>
      </c>
      <c r="C1207" s="43">
        <v>3</v>
      </c>
      <c r="D1207" s="13" t="s">
        <v>32</v>
      </c>
      <c r="E1207" s="43" t="s">
        <v>26</v>
      </c>
      <c r="F1207" s="13" t="s">
        <v>12</v>
      </c>
      <c r="G1207" s="13" t="s">
        <v>27</v>
      </c>
    </row>
    <row r="1208" spans="1:7" ht="15" customHeight="1">
      <c r="A1208" s="13">
        <v>1324</v>
      </c>
      <c r="B1208" s="10" t="s">
        <v>1290</v>
      </c>
      <c r="C1208" s="43">
        <v>6</v>
      </c>
      <c r="D1208" s="13" t="s">
        <v>32</v>
      </c>
      <c r="E1208" s="43" t="s">
        <v>11</v>
      </c>
      <c r="F1208" s="13" t="s">
        <v>149</v>
      </c>
      <c r="G1208" s="13" t="s">
        <v>150</v>
      </c>
    </row>
    <row r="1209" spans="1:7" ht="15" customHeight="1">
      <c r="A1209" s="13">
        <v>1325</v>
      </c>
      <c r="B1209" s="10" t="s">
        <v>1291</v>
      </c>
      <c r="C1209" s="43">
        <v>2</v>
      </c>
      <c r="D1209" s="13" t="s">
        <v>32</v>
      </c>
      <c r="E1209" s="43" t="s">
        <v>11</v>
      </c>
      <c r="F1209" s="13" t="s">
        <v>12</v>
      </c>
      <c r="G1209" s="13" t="s">
        <v>13</v>
      </c>
    </row>
    <row r="1210" spans="1:7" ht="15" customHeight="1">
      <c r="A1210" s="13">
        <v>1326</v>
      </c>
      <c r="B1210" s="10" t="s">
        <v>1292</v>
      </c>
      <c r="C1210" s="43">
        <v>2</v>
      </c>
      <c r="D1210" s="13" t="s">
        <v>32</v>
      </c>
      <c r="E1210" s="43" t="s">
        <v>26</v>
      </c>
      <c r="F1210" s="13" t="s">
        <v>12</v>
      </c>
      <c r="G1210" s="13" t="s">
        <v>27</v>
      </c>
    </row>
    <row r="1211" spans="1:7" ht="15" customHeight="1">
      <c r="A1211" s="13">
        <v>1327</v>
      </c>
      <c r="B1211" s="10" t="s">
        <v>1293</v>
      </c>
      <c r="C1211" s="43">
        <v>5</v>
      </c>
      <c r="D1211" s="13" t="s">
        <v>32</v>
      </c>
      <c r="E1211" s="43" t="s">
        <v>11</v>
      </c>
      <c r="F1211" s="13" t="s">
        <v>149</v>
      </c>
      <c r="G1211" s="13" t="s">
        <v>150</v>
      </c>
    </row>
    <row r="1212" spans="1:7" ht="15" customHeight="1">
      <c r="A1212" s="13">
        <v>1328</v>
      </c>
      <c r="B1212" s="10" t="s">
        <v>1294</v>
      </c>
      <c r="C1212" s="43">
        <v>7</v>
      </c>
      <c r="D1212" s="13" t="s">
        <v>32</v>
      </c>
      <c r="E1212" s="43" t="s">
        <v>26</v>
      </c>
      <c r="F1212" s="13" t="s">
        <v>185</v>
      </c>
      <c r="G1212" s="13" t="s">
        <v>189</v>
      </c>
    </row>
    <row r="1213" spans="1:7" ht="15" customHeight="1">
      <c r="A1213" s="13">
        <v>1340</v>
      </c>
      <c r="B1213" s="10" t="s">
        <v>1295</v>
      </c>
      <c r="C1213" s="13">
        <v>1</v>
      </c>
      <c r="D1213" s="13" t="s">
        <v>21</v>
      </c>
      <c r="E1213" s="13" t="s">
        <v>11</v>
      </c>
      <c r="F1213" s="13" t="s">
        <v>12</v>
      </c>
      <c r="G1213" s="13" t="s">
        <v>13</v>
      </c>
    </row>
    <row r="1214" spans="1:7" ht="15" customHeight="1">
      <c r="A1214" s="13">
        <v>1341</v>
      </c>
      <c r="B1214" s="10" t="s">
        <v>1296</v>
      </c>
      <c r="C1214" s="13">
        <v>1</v>
      </c>
      <c r="D1214" s="13" t="s">
        <v>21</v>
      </c>
      <c r="E1214" s="13" t="s">
        <v>26</v>
      </c>
      <c r="F1214" s="13" t="s">
        <v>12</v>
      </c>
      <c r="G1214" s="13" t="s">
        <v>27</v>
      </c>
    </row>
    <row r="1215" spans="1:7" ht="15" customHeight="1">
      <c r="A1215" s="13">
        <v>1342</v>
      </c>
      <c r="B1215" s="10" t="s">
        <v>1297</v>
      </c>
      <c r="C1215" s="13">
        <v>1</v>
      </c>
      <c r="D1215" s="13" t="s">
        <v>21</v>
      </c>
      <c r="E1215" s="13" t="s">
        <v>11</v>
      </c>
      <c r="F1215" s="13" t="s">
        <v>12</v>
      </c>
      <c r="G1215" s="13" t="s">
        <v>13</v>
      </c>
    </row>
    <row r="1216" spans="1:7" ht="15" customHeight="1">
      <c r="A1216" s="13">
        <v>1343</v>
      </c>
      <c r="B1216" s="10" t="s">
        <v>1298</v>
      </c>
      <c r="C1216" s="13">
        <v>1</v>
      </c>
      <c r="D1216" s="13" t="s">
        <v>21</v>
      </c>
      <c r="E1216" s="13" t="s">
        <v>26</v>
      </c>
      <c r="F1216" s="13" t="s">
        <v>12</v>
      </c>
      <c r="G1216" s="13" t="s">
        <v>27</v>
      </c>
    </row>
    <row r="1217" spans="1:7" ht="15" customHeight="1">
      <c r="A1217" s="13">
        <v>1344</v>
      </c>
      <c r="B1217" s="10" t="s">
        <v>1299</v>
      </c>
      <c r="C1217" s="13">
        <v>2</v>
      </c>
      <c r="D1217" s="13" t="s">
        <v>21</v>
      </c>
      <c r="E1217" s="13" t="s">
        <v>26</v>
      </c>
      <c r="F1217" s="13" t="s">
        <v>12</v>
      </c>
      <c r="G1217" s="13" t="s">
        <v>27</v>
      </c>
    </row>
    <row r="1218" spans="1:7" ht="15" customHeight="1">
      <c r="A1218" s="13">
        <v>1345</v>
      </c>
      <c r="B1218" s="10" t="s">
        <v>1300</v>
      </c>
      <c r="C1218" s="13">
        <v>2</v>
      </c>
      <c r="D1218" s="13" t="s">
        <v>21</v>
      </c>
      <c r="E1218" s="13" t="s">
        <v>11</v>
      </c>
      <c r="F1218" s="13" t="s">
        <v>12</v>
      </c>
      <c r="G1218" s="13" t="s">
        <v>13</v>
      </c>
    </row>
    <row r="1219" spans="1:7" ht="15" customHeight="1">
      <c r="A1219" s="13">
        <v>1346</v>
      </c>
      <c r="B1219" s="10" t="s">
        <v>1301</v>
      </c>
      <c r="C1219" s="13">
        <v>2</v>
      </c>
      <c r="D1219" s="13" t="s">
        <v>21</v>
      </c>
      <c r="E1219" s="13" t="s">
        <v>11</v>
      </c>
      <c r="F1219" s="13" t="s">
        <v>12</v>
      </c>
      <c r="G1219" s="13" t="s">
        <v>13</v>
      </c>
    </row>
    <row r="1220" spans="1:7" ht="15" customHeight="1">
      <c r="A1220" s="13">
        <v>1347</v>
      </c>
      <c r="B1220" s="10" t="s">
        <v>1302</v>
      </c>
      <c r="C1220" s="13">
        <v>2</v>
      </c>
      <c r="D1220" s="13" t="s">
        <v>21</v>
      </c>
      <c r="E1220" s="13" t="s">
        <v>11</v>
      </c>
      <c r="F1220" s="13" t="s">
        <v>12</v>
      </c>
      <c r="G1220" s="13" t="s">
        <v>13</v>
      </c>
    </row>
    <row r="1221" spans="1:7" ht="15" customHeight="1">
      <c r="A1221" s="13">
        <v>1348</v>
      </c>
      <c r="B1221" s="10" t="s">
        <v>1303</v>
      </c>
      <c r="C1221" s="13">
        <v>2</v>
      </c>
      <c r="D1221" s="13" t="s">
        <v>21</v>
      </c>
      <c r="E1221" s="13" t="s">
        <v>26</v>
      </c>
      <c r="F1221" s="13" t="s">
        <v>12</v>
      </c>
      <c r="G1221" s="13" t="s">
        <v>27</v>
      </c>
    </row>
    <row r="1222" spans="1:7" ht="15" customHeight="1">
      <c r="A1222" s="13">
        <v>1349</v>
      </c>
      <c r="B1222" s="10" t="s">
        <v>1304</v>
      </c>
      <c r="C1222" s="13">
        <v>2</v>
      </c>
      <c r="D1222" s="13" t="s">
        <v>21</v>
      </c>
      <c r="E1222" s="13" t="s">
        <v>11</v>
      </c>
      <c r="F1222" s="13" t="s">
        <v>12</v>
      </c>
      <c r="G1222" s="13" t="s">
        <v>13</v>
      </c>
    </row>
    <row r="1223" spans="1:7" ht="15" customHeight="1">
      <c r="A1223" s="13">
        <v>1350</v>
      </c>
      <c r="B1223" s="10" t="s">
        <v>1303</v>
      </c>
      <c r="C1223" s="13">
        <v>2</v>
      </c>
      <c r="D1223" s="13" t="s">
        <v>21</v>
      </c>
      <c r="E1223" s="13" t="s">
        <v>26</v>
      </c>
      <c r="F1223" s="13" t="s">
        <v>12</v>
      </c>
      <c r="G1223" s="13" t="s">
        <v>27</v>
      </c>
    </row>
    <row r="1224" spans="1:7" ht="15" customHeight="1">
      <c r="A1224" s="13">
        <v>1351</v>
      </c>
      <c r="B1224" s="10" t="s">
        <v>1305</v>
      </c>
      <c r="C1224" s="13">
        <v>2</v>
      </c>
      <c r="D1224" s="13" t="s">
        <v>21</v>
      </c>
      <c r="E1224" s="13" t="s">
        <v>26</v>
      </c>
      <c r="F1224" s="13" t="s">
        <v>12</v>
      </c>
      <c r="G1224" s="13" t="s">
        <v>27</v>
      </c>
    </row>
    <row r="1225" spans="1:7" ht="15" customHeight="1">
      <c r="A1225" s="13">
        <v>1352</v>
      </c>
      <c r="B1225" s="10" t="s">
        <v>1306</v>
      </c>
      <c r="C1225" s="13">
        <v>3</v>
      </c>
      <c r="D1225" s="13" t="s">
        <v>21</v>
      </c>
      <c r="E1225" s="13" t="s">
        <v>26</v>
      </c>
      <c r="F1225" s="13" t="s">
        <v>12</v>
      </c>
      <c r="G1225" s="13" t="s">
        <v>27</v>
      </c>
    </row>
    <row r="1226" spans="1:7" ht="15" customHeight="1">
      <c r="A1226" s="13">
        <v>1353</v>
      </c>
      <c r="B1226" s="10" t="s">
        <v>1307</v>
      </c>
      <c r="C1226" s="13">
        <v>3</v>
      </c>
      <c r="D1226" s="13" t="s">
        <v>21</v>
      </c>
      <c r="E1226" s="13" t="s">
        <v>26</v>
      </c>
      <c r="F1226" s="13" t="s">
        <v>12</v>
      </c>
      <c r="G1226" s="13" t="s">
        <v>27</v>
      </c>
    </row>
    <row r="1227" spans="1:7" ht="15" customHeight="1">
      <c r="A1227" s="13">
        <v>1354</v>
      </c>
      <c r="B1227" s="10" t="s">
        <v>1308</v>
      </c>
      <c r="C1227" s="13">
        <v>3</v>
      </c>
      <c r="D1227" s="13" t="s">
        <v>21</v>
      </c>
      <c r="E1227" s="13" t="s">
        <v>11</v>
      </c>
      <c r="F1227" s="13" t="s">
        <v>12</v>
      </c>
      <c r="G1227" s="13" t="s">
        <v>13</v>
      </c>
    </row>
    <row r="1228" spans="1:7" ht="15" customHeight="1">
      <c r="A1228" s="13">
        <v>1355</v>
      </c>
      <c r="B1228" s="10" t="s">
        <v>1309</v>
      </c>
      <c r="C1228" s="13">
        <v>3</v>
      </c>
      <c r="D1228" s="13" t="s">
        <v>21</v>
      </c>
      <c r="E1228" s="13" t="s">
        <v>26</v>
      </c>
      <c r="F1228" s="13" t="s">
        <v>12</v>
      </c>
      <c r="G1228" s="13" t="s">
        <v>27</v>
      </c>
    </row>
    <row r="1229" spans="1:7" ht="15" customHeight="1">
      <c r="A1229" s="13">
        <v>1356</v>
      </c>
      <c r="B1229" s="10" t="s">
        <v>1310</v>
      </c>
      <c r="C1229" s="13">
        <v>3</v>
      </c>
      <c r="D1229" s="13" t="s">
        <v>21</v>
      </c>
      <c r="E1229" s="13" t="s">
        <v>11</v>
      </c>
      <c r="F1229" s="13" t="s">
        <v>12</v>
      </c>
      <c r="G1229" s="13" t="s">
        <v>13</v>
      </c>
    </row>
    <row r="1230" spans="1:7" ht="15" customHeight="1">
      <c r="A1230" s="13">
        <v>1357</v>
      </c>
      <c r="B1230" s="10" t="s">
        <v>1311</v>
      </c>
      <c r="C1230" s="13">
        <v>3</v>
      </c>
      <c r="D1230" s="13" t="s">
        <v>21</v>
      </c>
      <c r="E1230" s="13" t="s">
        <v>11</v>
      </c>
      <c r="F1230" s="13" t="s">
        <v>12</v>
      </c>
      <c r="G1230" s="13" t="s">
        <v>13</v>
      </c>
    </row>
    <row r="1231" spans="1:7" ht="15" customHeight="1">
      <c r="A1231" s="13">
        <v>1358</v>
      </c>
      <c r="B1231" s="10" t="s">
        <v>1312</v>
      </c>
      <c r="C1231" s="13">
        <v>3</v>
      </c>
      <c r="D1231" s="13" t="s">
        <v>21</v>
      </c>
      <c r="E1231" s="13" t="s">
        <v>11</v>
      </c>
      <c r="F1231" s="13" t="s">
        <v>12</v>
      </c>
      <c r="G1231" s="13" t="s">
        <v>13</v>
      </c>
    </row>
    <row r="1232" spans="1:7" ht="15" customHeight="1">
      <c r="A1232" s="13">
        <v>1359</v>
      </c>
      <c r="B1232" s="10" t="s">
        <v>1313</v>
      </c>
      <c r="C1232" s="13">
        <v>3</v>
      </c>
      <c r="D1232" s="13" t="s">
        <v>21</v>
      </c>
      <c r="E1232" s="13" t="s">
        <v>11</v>
      </c>
      <c r="F1232" s="13" t="s">
        <v>12</v>
      </c>
      <c r="G1232" s="13" t="s">
        <v>13</v>
      </c>
    </row>
    <row r="1233" spans="1:7" ht="15" customHeight="1">
      <c r="A1233" s="13">
        <v>1360</v>
      </c>
      <c r="B1233" s="10" t="s">
        <v>1314</v>
      </c>
      <c r="C1233" s="13">
        <v>4</v>
      </c>
      <c r="D1233" s="13" t="s">
        <v>21</v>
      </c>
      <c r="E1233" s="13" t="s">
        <v>26</v>
      </c>
      <c r="F1233" s="13" t="s">
        <v>12</v>
      </c>
      <c r="G1233" s="13" t="s">
        <v>27</v>
      </c>
    </row>
    <row r="1234" spans="1:7" ht="15" customHeight="1">
      <c r="A1234" s="13">
        <v>1361</v>
      </c>
      <c r="B1234" s="10" t="s">
        <v>1315</v>
      </c>
      <c r="C1234" s="13">
        <v>4</v>
      </c>
      <c r="D1234" s="13" t="s">
        <v>21</v>
      </c>
      <c r="E1234" s="13" t="s">
        <v>26</v>
      </c>
      <c r="F1234" s="13" t="s">
        <v>12</v>
      </c>
      <c r="G1234" s="13" t="s">
        <v>27</v>
      </c>
    </row>
    <row r="1235" spans="1:7" ht="15" customHeight="1">
      <c r="A1235" s="13">
        <v>1362</v>
      </c>
      <c r="B1235" s="10" t="s">
        <v>1316</v>
      </c>
      <c r="C1235" s="13">
        <v>4</v>
      </c>
      <c r="D1235" s="13" t="s">
        <v>21</v>
      </c>
      <c r="E1235" s="13" t="s">
        <v>11</v>
      </c>
      <c r="F1235" s="13" t="s">
        <v>12</v>
      </c>
      <c r="G1235" s="13" t="s">
        <v>13</v>
      </c>
    </row>
    <row r="1236" spans="1:7" ht="15" customHeight="1">
      <c r="A1236" s="13">
        <v>1363</v>
      </c>
      <c r="B1236" s="10" t="s">
        <v>1317</v>
      </c>
      <c r="C1236" s="13">
        <v>4</v>
      </c>
      <c r="D1236" s="13" t="s">
        <v>21</v>
      </c>
      <c r="E1236" s="13" t="s">
        <v>11</v>
      </c>
      <c r="F1236" s="13" t="s">
        <v>12</v>
      </c>
      <c r="G1236" s="13" t="s">
        <v>13</v>
      </c>
    </row>
    <row r="1237" spans="1:7" ht="15" customHeight="1">
      <c r="A1237" s="13">
        <v>1364</v>
      </c>
      <c r="B1237" s="10" t="s">
        <v>1318</v>
      </c>
      <c r="C1237" s="13">
        <v>4</v>
      </c>
      <c r="D1237" s="13" t="s">
        <v>21</v>
      </c>
      <c r="E1237" s="13" t="s">
        <v>11</v>
      </c>
      <c r="F1237" s="13" t="s">
        <v>12</v>
      </c>
      <c r="G1237" s="13" t="s">
        <v>13</v>
      </c>
    </row>
    <row r="1238" spans="1:7" ht="15" customHeight="1">
      <c r="A1238" s="13">
        <v>1365</v>
      </c>
      <c r="B1238" s="10" t="s">
        <v>1319</v>
      </c>
      <c r="C1238" s="13">
        <v>4</v>
      </c>
      <c r="D1238" s="13" t="s">
        <v>21</v>
      </c>
      <c r="E1238" s="13" t="s">
        <v>11</v>
      </c>
      <c r="F1238" s="13" t="s">
        <v>12</v>
      </c>
      <c r="G1238" s="13" t="s">
        <v>13</v>
      </c>
    </row>
    <row r="1239" spans="1:7" ht="15" customHeight="1">
      <c r="A1239" s="13">
        <v>1366</v>
      </c>
      <c r="B1239" s="10" t="s">
        <v>1320</v>
      </c>
      <c r="C1239" s="13">
        <v>4</v>
      </c>
      <c r="D1239" s="13" t="s">
        <v>21</v>
      </c>
      <c r="E1239" s="13" t="s">
        <v>11</v>
      </c>
      <c r="F1239" s="13" t="s">
        <v>12</v>
      </c>
      <c r="G1239" s="13" t="s">
        <v>13</v>
      </c>
    </row>
    <row r="1240" spans="1:7" ht="15" customHeight="1">
      <c r="A1240" s="13">
        <v>1367</v>
      </c>
      <c r="B1240" s="10" t="s">
        <v>1321</v>
      </c>
      <c r="C1240" s="13">
        <v>5</v>
      </c>
      <c r="D1240" s="13" t="s">
        <v>21</v>
      </c>
      <c r="E1240" s="13" t="s">
        <v>11</v>
      </c>
      <c r="F1240" s="13" t="s">
        <v>149</v>
      </c>
      <c r="G1240" s="13" t="s">
        <v>150</v>
      </c>
    </row>
    <row r="1241" spans="1:7" ht="15" customHeight="1">
      <c r="A1241" s="13">
        <v>1368</v>
      </c>
      <c r="B1241" s="10" t="s">
        <v>1322</v>
      </c>
      <c r="C1241" s="13">
        <v>5</v>
      </c>
      <c r="D1241" s="13" t="s">
        <v>21</v>
      </c>
      <c r="E1241" s="13" t="s">
        <v>26</v>
      </c>
      <c r="F1241" s="13" t="s">
        <v>149</v>
      </c>
      <c r="G1241" s="13" t="s">
        <v>152</v>
      </c>
    </row>
    <row r="1242" spans="1:7" ht="15" customHeight="1">
      <c r="A1242" s="13">
        <v>1369</v>
      </c>
      <c r="B1242" s="10" t="s">
        <v>1323</v>
      </c>
      <c r="C1242" s="13">
        <v>5</v>
      </c>
      <c r="D1242" s="13" t="s">
        <v>21</v>
      </c>
      <c r="E1242" s="13" t="s">
        <v>11</v>
      </c>
      <c r="F1242" s="13" t="s">
        <v>149</v>
      </c>
      <c r="G1242" s="13" t="s">
        <v>150</v>
      </c>
    </row>
    <row r="1243" spans="1:7" ht="15" customHeight="1">
      <c r="A1243" s="13">
        <v>1370</v>
      </c>
      <c r="B1243" s="10" t="s">
        <v>1324</v>
      </c>
      <c r="C1243" s="13">
        <v>6</v>
      </c>
      <c r="D1243" s="13" t="s">
        <v>21</v>
      </c>
      <c r="E1243" s="13" t="s">
        <v>11</v>
      </c>
      <c r="F1243" s="13" t="s">
        <v>149</v>
      </c>
      <c r="G1243" s="13" t="s">
        <v>150</v>
      </c>
    </row>
    <row r="1244" spans="1:7" ht="15" customHeight="1">
      <c r="A1244" s="13">
        <v>1371</v>
      </c>
      <c r="B1244" s="10" t="s">
        <v>1325</v>
      </c>
      <c r="C1244" s="13">
        <v>6</v>
      </c>
      <c r="D1244" s="13" t="s">
        <v>21</v>
      </c>
      <c r="E1244" s="13" t="s">
        <v>11</v>
      </c>
      <c r="F1244" s="13" t="s">
        <v>149</v>
      </c>
      <c r="G1244" s="13" t="s">
        <v>150</v>
      </c>
    </row>
    <row r="1245" spans="1:7" ht="15" customHeight="1">
      <c r="A1245" s="13">
        <v>1372</v>
      </c>
      <c r="B1245" s="10" t="s">
        <v>1326</v>
      </c>
      <c r="C1245" s="13">
        <v>6</v>
      </c>
      <c r="D1245" s="13" t="s">
        <v>21</v>
      </c>
      <c r="E1245" s="13" t="s">
        <v>11</v>
      </c>
      <c r="F1245" s="13" t="s">
        <v>149</v>
      </c>
      <c r="G1245" s="13" t="s">
        <v>150</v>
      </c>
    </row>
    <row r="1246" spans="1:7" ht="15" customHeight="1">
      <c r="A1246" s="13">
        <v>1373</v>
      </c>
      <c r="B1246" s="10" t="s">
        <v>1327</v>
      </c>
      <c r="C1246" s="13">
        <v>6</v>
      </c>
      <c r="D1246" s="13" t="s">
        <v>21</v>
      </c>
      <c r="E1246" s="13" t="s">
        <v>26</v>
      </c>
      <c r="F1246" s="13" t="s">
        <v>149</v>
      </c>
      <c r="G1246" s="13" t="s">
        <v>152</v>
      </c>
    </row>
    <row r="1247" spans="1:7" ht="15" customHeight="1">
      <c r="A1247" s="13">
        <v>1374</v>
      </c>
      <c r="B1247" s="10" t="s">
        <v>1328</v>
      </c>
      <c r="C1247" s="13">
        <v>6</v>
      </c>
      <c r="D1247" s="13" t="s">
        <v>21</v>
      </c>
      <c r="E1247" s="13" t="s">
        <v>11</v>
      </c>
      <c r="F1247" s="13" t="s">
        <v>149</v>
      </c>
      <c r="G1247" s="13" t="s">
        <v>150</v>
      </c>
    </row>
    <row r="1248" spans="1:7" ht="15" customHeight="1">
      <c r="A1248" s="13">
        <v>1375</v>
      </c>
      <c r="B1248" s="10" t="s">
        <v>1329</v>
      </c>
      <c r="C1248" s="13">
        <v>6</v>
      </c>
      <c r="D1248" s="13" t="s">
        <v>21</v>
      </c>
      <c r="E1248" s="13" t="s">
        <v>26</v>
      </c>
      <c r="F1248" s="13" t="s">
        <v>149</v>
      </c>
      <c r="G1248" s="13" t="s">
        <v>152</v>
      </c>
    </row>
    <row r="1249" spans="1:7" ht="15" customHeight="1">
      <c r="A1249" s="13">
        <v>1376</v>
      </c>
      <c r="B1249" s="10" t="s">
        <v>1330</v>
      </c>
      <c r="C1249" s="13">
        <v>6</v>
      </c>
      <c r="D1249" s="13" t="s">
        <v>21</v>
      </c>
      <c r="E1249" s="13" t="s">
        <v>26</v>
      </c>
      <c r="F1249" s="13" t="s">
        <v>149</v>
      </c>
      <c r="G1249" s="13" t="s">
        <v>152</v>
      </c>
    </row>
    <row r="1250" spans="1:7" ht="15" customHeight="1">
      <c r="A1250" s="13">
        <v>1377</v>
      </c>
      <c r="B1250" s="10" t="s">
        <v>1331</v>
      </c>
      <c r="C1250" s="13">
        <v>7</v>
      </c>
      <c r="D1250" s="13" t="s">
        <v>21</v>
      </c>
      <c r="E1250" s="13" t="s">
        <v>11</v>
      </c>
      <c r="F1250" s="13" t="s">
        <v>185</v>
      </c>
      <c r="G1250" s="13" t="s">
        <v>186</v>
      </c>
    </row>
    <row r="1251" spans="1:7" ht="15" customHeight="1">
      <c r="A1251" s="13">
        <v>1378</v>
      </c>
      <c r="B1251" s="10" t="s">
        <v>1332</v>
      </c>
      <c r="C1251" s="13">
        <v>7</v>
      </c>
      <c r="D1251" s="13" t="s">
        <v>21</v>
      </c>
      <c r="E1251" s="13" t="s">
        <v>11</v>
      </c>
      <c r="F1251" s="13" t="s">
        <v>185</v>
      </c>
      <c r="G1251" s="13" t="s">
        <v>186</v>
      </c>
    </row>
    <row r="1252" spans="1:7" ht="15" customHeight="1">
      <c r="A1252" s="13">
        <v>1379</v>
      </c>
      <c r="B1252" s="10" t="s">
        <v>1331</v>
      </c>
      <c r="C1252" s="13">
        <v>7</v>
      </c>
      <c r="D1252" s="13" t="s">
        <v>21</v>
      </c>
      <c r="E1252" s="13" t="s">
        <v>11</v>
      </c>
      <c r="F1252" s="13" t="s">
        <v>185</v>
      </c>
      <c r="G1252" s="13" t="s">
        <v>186</v>
      </c>
    </row>
    <row r="1253" spans="1:7" ht="15" customHeight="1">
      <c r="A1253" s="13">
        <v>1380</v>
      </c>
      <c r="B1253" s="10" t="s">
        <v>1333</v>
      </c>
      <c r="C1253" s="13">
        <v>7</v>
      </c>
      <c r="D1253" s="13" t="s">
        <v>21</v>
      </c>
      <c r="E1253" s="13" t="s">
        <v>11</v>
      </c>
      <c r="F1253" s="13" t="s">
        <v>185</v>
      </c>
      <c r="G1253" s="13" t="s">
        <v>186</v>
      </c>
    </row>
    <row r="1254" spans="1:7" ht="15" customHeight="1">
      <c r="A1254" s="13">
        <v>1381</v>
      </c>
      <c r="B1254" s="10" t="s">
        <v>1334</v>
      </c>
      <c r="C1254" s="13">
        <v>7</v>
      </c>
      <c r="D1254" s="13" t="s">
        <v>21</v>
      </c>
      <c r="E1254" s="13" t="s">
        <v>11</v>
      </c>
      <c r="F1254" s="13" t="s">
        <v>185</v>
      </c>
      <c r="G1254" s="13" t="s">
        <v>186</v>
      </c>
    </row>
    <row r="1255" spans="1:7" ht="15" customHeight="1">
      <c r="A1255" s="13">
        <v>1382</v>
      </c>
      <c r="B1255" s="10" t="s">
        <v>1335</v>
      </c>
      <c r="C1255" s="13">
        <v>7</v>
      </c>
      <c r="D1255" s="13" t="s">
        <v>21</v>
      </c>
      <c r="E1255" s="13" t="s">
        <v>11</v>
      </c>
      <c r="F1255" s="13" t="s">
        <v>185</v>
      </c>
      <c r="G1255" s="13" t="s">
        <v>186</v>
      </c>
    </row>
    <row r="1256" spans="1:7" ht="15" customHeight="1">
      <c r="A1256" s="13">
        <v>1383</v>
      </c>
      <c r="B1256" s="10" t="s">
        <v>1336</v>
      </c>
      <c r="C1256" s="13">
        <v>7</v>
      </c>
      <c r="D1256" s="13" t="s">
        <v>21</v>
      </c>
      <c r="E1256" s="13" t="s">
        <v>11</v>
      </c>
      <c r="F1256" s="13" t="s">
        <v>185</v>
      </c>
      <c r="G1256" s="13" t="s">
        <v>186</v>
      </c>
    </row>
    <row r="1257" spans="1:7" ht="15" customHeight="1">
      <c r="A1257" s="13">
        <v>1384</v>
      </c>
      <c r="B1257" s="10" t="s">
        <v>1337</v>
      </c>
      <c r="C1257" s="13">
        <v>8</v>
      </c>
      <c r="D1257" s="13" t="s">
        <v>21</v>
      </c>
      <c r="E1257" s="13" t="s">
        <v>11</v>
      </c>
      <c r="F1257" s="13" t="s">
        <v>185</v>
      </c>
      <c r="G1257" s="13" t="s">
        <v>186</v>
      </c>
    </row>
    <row r="1258" spans="1:7" ht="15" customHeight="1">
      <c r="A1258" s="13">
        <v>1385</v>
      </c>
      <c r="B1258" s="10" t="s">
        <v>1338</v>
      </c>
      <c r="C1258" s="13">
        <v>8</v>
      </c>
      <c r="D1258" s="13" t="s">
        <v>21</v>
      </c>
      <c r="E1258" s="13" t="s">
        <v>11</v>
      </c>
      <c r="F1258" s="13" t="s">
        <v>185</v>
      </c>
      <c r="G1258" s="13" t="s">
        <v>186</v>
      </c>
    </row>
    <row r="1259" spans="1:7" ht="15" customHeight="1">
      <c r="A1259" s="13">
        <v>1386</v>
      </c>
      <c r="B1259" s="10" t="s">
        <v>1339</v>
      </c>
      <c r="C1259" s="13">
        <v>8</v>
      </c>
      <c r="D1259" s="13" t="s">
        <v>21</v>
      </c>
      <c r="E1259" s="13" t="s">
        <v>11</v>
      </c>
      <c r="F1259" s="13" t="s">
        <v>185</v>
      </c>
      <c r="G1259" s="13" t="s">
        <v>186</v>
      </c>
    </row>
    <row r="1260" spans="1:7" ht="15" customHeight="1">
      <c r="A1260" s="13">
        <v>1387</v>
      </c>
      <c r="B1260" s="10" t="s">
        <v>1340</v>
      </c>
      <c r="C1260" s="13">
        <v>8</v>
      </c>
      <c r="D1260" s="13" t="s">
        <v>21</v>
      </c>
      <c r="E1260" s="13" t="s">
        <v>11</v>
      </c>
      <c r="F1260" s="13" t="s">
        <v>185</v>
      </c>
      <c r="G1260" s="13" t="s">
        <v>186</v>
      </c>
    </row>
    <row r="1261" spans="1:7" ht="15" customHeight="1">
      <c r="A1261" s="13">
        <v>1388</v>
      </c>
      <c r="B1261" s="10" t="s">
        <v>1341</v>
      </c>
      <c r="C1261" s="13">
        <v>8</v>
      </c>
      <c r="D1261" s="13" t="s">
        <v>21</v>
      </c>
      <c r="E1261" s="13" t="s">
        <v>11</v>
      </c>
      <c r="F1261" s="13" t="s">
        <v>185</v>
      </c>
      <c r="G1261" s="13" t="s">
        <v>186</v>
      </c>
    </row>
    <row r="1262" spans="1:7" ht="15" customHeight="1">
      <c r="A1262" s="13">
        <v>1389</v>
      </c>
      <c r="B1262" s="10" t="s">
        <v>1338</v>
      </c>
      <c r="C1262" s="13">
        <v>8</v>
      </c>
      <c r="D1262" s="13" t="s">
        <v>21</v>
      </c>
      <c r="E1262" s="13" t="s">
        <v>11</v>
      </c>
      <c r="F1262" s="13" t="s">
        <v>185</v>
      </c>
      <c r="G1262" s="13" t="s">
        <v>186</v>
      </c>
    </row>
    <row r="1263" spans="1:7" ht="15" customHeight="1">
      <c r="A1263" s="13">
        <v>1390</v>
      </c>
      <c r="B1263" s="10" t="s">
        <v>1342</v>
      </c>
      <c r="C1263" s="13">
        <v>8</v>
      </c>
      <c r="D1263" s="13" t="s">
        <v>21</v>
      </c>
      <c r="E1263" s="13" t="s">
        <v>11</v>
      </c>
      <c r="F1263" s="13" t="s">
        <v>185</v>
      </c>
      <c r="G1263" s="13" t="s">
        <v>186</v>
      </c>
    </row>
    <row r="1264" spans="1:7" ht="15" customHeight="1">
      <c r="A1264" s="13">
        <v>1391</v>
      </c>
      <c r="B1264" s="10" t="s">
        <v>1337</v>
      </c>
      <c r="C1264" s="13">
        <v>8</v>
      </c>
      <c r="D1264" s="13" t="s">
        <v>21</v>
      </c>
      <c r="E1264" s="13" t="s">
        <v>11</v>
      </c>
      <c r="F1264" s="13" t="s">
        <v>185</v>
      </c>
      <c r="G1264" s="13" t="s">
        <v>186</v>
      </c>
    </row>
    <row r="1265" spans="1:7" ht="15" customHeight="1">
      <c r="A1265" s="13">
        <v>1392</v>
      </c>
      <c r="B1265" s="10" t="s">
        <v>1343</v>
      </c>
      <c r="C1265" s="13">
        <v>8</v>
      </c>
      <c r="D1265" s="13" t="s">
        <v>21</v>
      </c>
      <c r="E1265" s="13" t="s">
        <v>11</v>
      </c>
      <c r="F1265" s="13" t="s">
        <v>185</v>
      </c>
      <c r="G1265" s="13" t="s">
        <v>186</v>
      </c>
    </row>
    <row r="1266" spans="1:7" ht="15" customHeight="1">
      <c r="A1266" s="13">
        <v>1393</v>
      </c>
      <c r="B1266" s="10" t="s">
        <v>1344</v>
      </c>
      <c r="C1266" s="13">
        <v>8</v>
      </c>
      <c r="D1266" s="13" t="s">
        <v>21</v>
      </c>
      <c r="E1266" s="13" t="s">
        <v>11</v>
      </c>
      <c r="F1266" s="13" t="s">
        <v>185</v>
      </c>
      <c r="G1266" s="13" t="s">
        <v>186</v>
      </c>
    </row>
    <row r="1267" spans="1:7" ht="15" customHeight="1">
      <c r="A1267" s="13">
        <v>1394</v>
      </c>
      <c r="B1267" s="10" t="s">
        <v>1345</v>
      </c>
      <c r="C1267" s="13">
        <v>8</v>
      </c>
      <c r="D1267" s="13" t="s">
        <v>21</v>
      </c>
      <c r="E1267" s="13" t="s">
        <v>11</v>
      </c>
      <c r="F1267" s="13" t="s">
        <v>185</v>
      </c>
      <c r="G1267" s="13" t="s">
        <v>186</v>
      </c>
    </row>
    <row r="1268" spans="1:7" ht="15" customHeight="1">
      <c r="A1268" s="13">
        <v>1395</v>
      </c>
      <c r="B1268" s="10" t="s">
        <v>1346</v>
      </c>
      <c r="C1268" s="13">
        <v>8</v>
      </c>
      <c r="D1268" s="13" t="s">
        <v>21</v>
      </c>
      <c r="E1268" s="13" t="s">
        <v>11</v>
      </c>
      <c r="F1268" s="13" t="s">
        <v>185</v>
      </c>
      <c r="G1268" s="13" t="s">
        <v>186</v>
      </c>
    </row>
    <row r="1269" spans="1:7" ht="15" customHeight="1">
      <c r="A1269" s="13">
        <v>1396</v>
      </c>
      <c r="B1269" s="10" t="s">
        <v>1347</v>
      </c>
      <c r="C1269" s="13">
        <v>8</v>
      </c>
      <c r="D1269" s="13" t="s">
        <v>21</v>
      </c>
      <c r="E1269" s="13" t="s">
        <v>26</v>
      </c>
      <c r="F1269" s="13" t="s">
        <v>185</v>
      </c>
      <c r="G1269" s="13" t="s">
        <v>189</v>
      </c>
    </row>
    <row r="1270" spans="1:7" ht="15" customHeight="1">
      <c r="A1270" s="13">
        <v>1397</v>
      </c>
      <c r="B1270" s="10" t="s">
        <v>1348</v>
      </c>
      <c r="C1270" s="13">
        <v>8</v>
      </c>
      <c r="D1270" s="13" t="s">
        <v>21</v>
      </c>
      <c r="E1270" s="13" t="s">
        <v>26</v>
      </c>
      <c r="F1270" s="13" t="s">
        <v>185</v>
      </c>
      <c r="G1270" s="13" t="s">
        <v>189</v>
      </c>
    </row>
    <row r="1271" spans="1:7" ht="15" customHeight="1">
      <c r="A1271" s="13">
        <v>1400</v>
      </c>
      <c r="B1271" s="10" t="s">
        <v>1349</v>
      </c>
      <c r="C1271" s="13" t="s">
        <v>139</v>
      </c>
      <c r="D1271" s="13" t="s">
        <v>41</v>
      </c>
      <c r="E1271" s="13" t="s">
        <v>11</v>
      </c>
      <c r="F1271" s="13" t="s">
        <v>12</v>
      </c>
      <c r="G1271" s="13" t="s">
        <v>13</v>
      </c>
    </row>
    <row r="1272" spans="1:7" ht="15" customHeight="1">
      <c r="A1272" s="13">
        <v>1401</v>
      </c>
      <c r="B1272" s="10" t="s">
        <v>1350</v>
      </c>
      <c r="C1272" s="13" t="s">
        <v>139</v>
      </c>
      <c r="D1272" s="13" t="s">
        <v>41</v>
      </c>
      <c r="E1272" s="13" t="s">
        <v>11</v>
      </c>
      <c r="F1272" s="13" t="s">
        <v>12</v>
      </c>
      <c r="G1272" s="13" t="s">
        <v>13</v>
      </c>
    </row>
    <row r="1273" spans="1:7" ht="15" customHeight="1">
      <c r="A1273" s="13">
        <v>1402</v>
      </c>
      <c r="B1273" s="10" t="s">
        <v>1351</v>
      </c>
      <c r="C1273" s="13">
        <v>1</v>
      </c>
      <c r="D1273" s="13" t="s">
        <v>41</v>
      </c>
      <c r="E1273" s="13" t="s">
        <v>11</v>
      </c>
      <c r="F1273" s="13" t="s">
        <v>12</v>
      </c>
      <c r="G1273" s="13" t="s">
        <v>13</v>
      </c>
    </row>
    <row r="1274" spans="1:7" ht="15" customHeight="1">
      <c r="A1274" s="13">
        <v>1403</v>
      </c>
      <c r="B1274" s="10" t="s">
        <v>1352</v>
      </c>
      <c r="C1274" s="13">
        <v>1</v>
      </c>
      <c r="D1274" s="13" t="s">
        <v>41</v>
      </c>
      <c r="E1274" s="13" t="s">
        <v>11</v>
      </c>
      <c r="F1274" s="13" t="s">
        <v>12</v>
      </c>
      <c r="G1274" s="13" t="s">
        <v>13</v>
      </c>
    </row>
    <row r="1275" spans="1:7" ht="15" customHeight="1">
      <c r="A1275" s="13">
        <v>1404</v>
      </c>
      <c r="B1275" s="10" t="s">
        <v>1353</v>
      </c>
      <c r="C1275" s="13">
        <v>1</v>
      </c>
      <c r="D1275" s="13" t="s">
        <v>41</v>
      </c>
      <c r="E1275" s="13" t="s">
        <v>11</v>
      </c>
      <c r="F1275" s="13" t="s">
        <v>12</v>
      </c>
      <c r="G1275" s="13" t="s">
        <v>13</v>
      </c>
    </row>
    <row r="1276" spans="1:7" ht="15" customHeight="1">
      <c r="A1276" s="13">
        <v>1405</v>
      </c>
      <c r="B1276" s="10" t="s">
        <v>1354</v>
      </c>
      <c r="C1276" s="13">
        <v>1</v>
      </c>
      <c r="D1276" s="13" t="s">
        <v>41</v>
      </c>
      <c r="E1276" s="13" t="s">
        <v>26</v>
      </c>
      <c r="F1276" s="13" t="s">
        <v>12</v>
      </c>
      <c r="G1276" s="13" t="s">
        <v>27</v>
      </c>
    </row>
    <row r="1277" spans="1:7" ht="15" customHeight="1">
      <c r="A1277" s="13">
        <v>1406</v>
      </c>
      <c r="B1277" s="10" t="s">
        <v>1355</v>
      </c>
      <c r="C1277" s="13">
        <v>1</v>
      </c>
      <c r="D1277" s="13" t="s">
        <v>41</v>
      </c>
      <c r="E1277" s="13" t="s">
        <v>26</v>
      </c>
      <c r="F1277" s="13" t="s">
        <v>12</v>
      </c>
      <c r="G1277" s="13" t="s">
        <v>27</v>
      </c>
    </row>
    <row r="1278" spans="1:7" ht="15" customHeight="1">
      <c r="A1278" s="13">
        <v>1407</v>
      </c>
      <c r="B1278" s="10" t="s">
        <v>1356</v>
      </c>
      <c r="C1278" s="13">
        <v>1</v>
      </c>
      <c r="D1278" s="13" t="s">
        <v>41</v>
      </c>
      <c r="E1278" s="13" t="s">
        <v>26</v>
      </c>
      <c r="F1278" s="13" t="s">
        <v>12</v>
      </c>
      <c r="G1278" s="13" t="s">
        <v>27</v>
      </c>
    </row>
    <row r="1279" spans="1:7" ht="15" customHeight="1">
      <c r="A1279" s="13">
        <v>1408</v>
      </c>
      <c r="B1279" s="10" t="s">
        <v>1357</v>
      </c>
      <c r="C1279" s="13">
        <v>1</v>
      </c>
      <c r="D1279" s="13" t="s">
        <v>41</v>
      </c>
      <c r="E1279" s="13" t="s">
        <v>26</v>
      </c>
      <c r="F1279" s="13" t="s">
        <v>12</v>
      </c>
      <c r="G1279" s="13" t="s">
        <v>27</v>
      </c>
    </row>
    <row r="1280" spans="1:7" ht="15" customHeight="1">
      <c r="A1280" s="13">
        <v>1409</v>
      </c>
      <c r="B1280" s="10" t="s">
        <v>1358</v>
      </c>
      <c r="C1280" s="13">
        <v>2</v>
      </c>
      <c r="D1280" s="13" t="s">
        <v>41</v>
      </c>
      <c r="E1280" s="13" t="s">
        <v>11</v>
      </c>
      <c r="F1280" s="13" t="s">
        <v>12</v>
      </c>
      <c r="G1280" s="13" t="s">
        <v>13</v>
      </c>
    </row>
    <row r="1281" spans="1:7" ht="15" customHeight="1">
      <c r="A1281" s="13">
        <v>1410</v>
      </c>
      <c r="B1281" s="10" t="s">
        <v>1359</v>
      </c>
      <c r="C1281" s="13">
        <v>2</v>
      </c>
      <c r="D1281" s="13" t="s">
        <v>41</v>
      </c>
      <c r="E1281" s="13" t="s">
        <v>11</v>
      </c>
      <c r="F1281" s="13" t="s">
        <v>12</v>
      </c>
      <c r="G1281" s="13" t="s">
        <v>13</v>
      </c>
    </row>
    <row r="1282" spans="1:7" ht="15" customHeight="1">
      <c r="A1282" s="13">
        <v>1411</v>
      </c>
      <c r="B1282" s="10" t="s">
        <v>1360</v>
      </c>
      <c r="C1282" s="13">
        <v>2</v>
      </c>
      <c r="D1282" s="13" t="s">
        <v>41</v>
      </c>
      <c r="E1282" s="13" t="s">
        <v>11</v>
      </c>
      <c r="F1282" s="13" t="s">
        <v>12</v>
      </c>
      <c r="G1282" s="13" t="s">
        <v>13</v>
      </c>
    </row>
    <row r="1283" spans="1:7" ht="15" customHeight="1">
      <c r="A1283" s="13">
        <v>1412</v>
      </c>
      <c r="B1283" s="10" t="s">
        <v>1361</v>
      </c>
      <c r="C1283" s="13">
        <v>2</v>
      </c>
      <c r="D1283" s="13" t="s">
        <v>41</v>
      </c>
      <c r="E1283" s="13" t="s">
        <v>26</v>
      </c>
      <c r="F1283" s="13" t="s">
        <v>12</v>
      </c>
      <c r="G1283" s="13" t="s">
        <v>27</v>
      </c>
    </row>
    <row r="1284" spans="1:7" ht="15" customHeight="1">
      <c r="A1284" s="13">
        <v>1413</v>
      </c>
      <c r="B1284" s="10" t="s">
        <v>1362</v>
      </c>
      <c r="C1284" s="13">
        <v>2</v>
      </c>
      <c r="D1284" s="13" t="s">
        <v>41</v>
      </c>
      <c r="E1284" s="13" t="s">
        <v>26</v>
      </c>
      <c r="F1284" s="13" t="s">
        <v>12</v>
      </c>
      <c r="G1284" s="13" t="s">
        <v>27</v>
      </c>
    </row>
    <row r="1285" spans="1:7" ht="15" customHeight="1">
      <c r="A1285" s="13">
        <v>1414</v>
      </c>
      <c r="B1285" s="10" t="s">
        <v>1363</v>
      </c>
      <c r="C1285" s="13">
        <v>2</v>
      </c>
      <c r="D1285" s="13" t="s">
        <v>41</v>
      </c>
      <c r="E1285" s="13" t="s">
        <v>26</v>
      </c>
      <c r="F1285" s="13" t="s">
        <v>12</v>
      </c>
      <c r="G1285" s="13" t="s">
        <v>27</v>
      </c>
    </row>
    <row r="1286" spans="1:7" ht="15" customHeight="1">
      <c r="A1286" s="13">
        <v>1415</v>
      </c>
      <c r="B1286" s="10" t="s">
        <v>1364</v>
      </c>
      <c r="C1286" s="13">
        <v>2</v>
      </c>
      <c r="D1286" s="13" t="s">
        <v>41</v>
      </c>
      <c r="E1286" s="13" t="s">
        <v>26</v>
      </c>
      <c r="F1286" s="13" t="s">
        <v>12</v>
      </c>
      <c r="G1286" s="13" t="s">
        <v>27</v>
      </c>
    </row>
    <row r="1287" spans="1:7" ht="15" customHeight="1">
      <c r="A1287" s="13">
        <v>1416</v>
      </c>
      <c r="B1287" s="10" t="s">
        <v>1365</v>
      </c>
      <c r="C1287" s="13">
        <v>2</v>
      </c>
      <c r="D1287" s="13" t="s">
        <v>41</v>
      </c>
      <c r="E1287" s="13" t="s">
        <v>26</v>
      </c>
      <c r="F1287" s="13" t="s">
        <v>12</v>
      </c>
      <c r="G1287" s="13" t="s">
        <v>27</v>
      </c>
    </row>
    <row r="1288" spans="1:7" ht="15" customHeight="1">
      <c r="A1288" s="13">
        <v>1417</v>
      </c>
      <c r="B1288" s="10" t="s">
        <v>1366</v>
      </c>
      <c r="C1288" s="13">
        <v>3</v>
      </c>
      <c r="D1288" s="13" t="s">
        <v>41</v>
      </c>
      <c r="E1288" s="13" t="s">
        <v>26</v>
      </c>
      <c r="F1288" s="13" t="s">
        <v>12</v>
      </c>
      <c r="G1288" s="13" t="s">
        <v>27</v>
      </c>
    </row>
    <row r="1289" spans="1:7" ht="15" customHeight="1">
      <c r="A1289" s="13">
        <v>1418</v>
      </c>
      <c r="B1289" s="10" t="s">
        <v>1367</v>
      </c>
      <c r="C1289" s="13">
        <v>3</v>
      </c>
      <c r="D1289" s="13" t="s">
        <v>41</v>
      </c>
      <c r="E1289" s="13" t="s">
        <v>26</v>
      </c>
      <c r="F1289" s="13" t="s">
        <v>12</v>
      </c>
      <c r="G1289" s="13" t="s">
        <v>27</v>
      </c>
    </row>
    <row r="1290" spans="1:7" ht="15" customHeight="1">
      <c r="A1290" s="13">
        <v>1419</v>
      </c>
      <c r="B1290" s="10" t="s">
        <v>1368</v>
      </c>
      <c r="C1290" s="13">
        <v>3</v>
      </c>
      <c r="D1290" s="13" t="s">
        <v>41</v>
      </c>
      <c r="E1290" s="13" t="s">
        <v>26</v>
      </c>
      <c r="F1290" s="13" t="s">
        <v>12</v>
      </c>
      <c r="G1290" s="13" t="s">
        <v>27</v>
      </c>
    </row>
    <row r="1291" spans="1:7" ht="15" customHeight="1">
      <c r="A1291" s="13">
        <v>1420</v>
      </c>
      <c r="B1291" s="10" t="s">
        <v>1369</v>
      </c>
      <c r="C1291" s="13">
        <v>3</v>
      </c>
      <c r="D1291" s="13" t="s">
        <v>41</v>
      </c>
      <c r="E1291" s="13" t="s">
        <v>26</v>
      </c>
      <c r="F1291" s="13" t="s">
        <v>12</v>
      </c>
      <c r="G1291" s="13" t="s">
        <v>27</v>
      </c>
    </row>
    <row r="1292" spans="1:7" ht="15" customHeight="1">
      <c r="A1292" s="13">
        <v>1421</v>
      </c>
      <c r="B1292" s="10" t="s">
        <v>1370</v>
      </c>
      <c r="C1292" s="13">
        <v>4</v>
      </c>
      <c r="D1292" s="13" t="s">
        <v>41</v>
      </c>
      <c r="E1292" s="13" t="s">
        <v>26</v>
      </c>
      <c r="F1292" s="13" t="s">
        <v>12</v>
      </c>
      <c r="G1292" s="13" t="s">
        <v>27</v>
      </c>
    </row>
    <row r="1293" spans="1:7" ht="15" customHeight="1">
      <c r="A1293" s="13">
        <v>1422</v>
      </c>
      <c r="B1293" s="10" t="s">
        <v>1371</v>
      </c>
      <c r="C1293" s="13">
        <v>4</v>
      </c>
      <c r="D1293" s="13" t="s">
        <v>41</v>
      </c>
      <c r="E1293" s="13" t="s">
        <v>26</v>
      </c>
      <c r="F1293" s="13" t="s">
        <v>12</v>
      </c>
      <c r="G1293" s="13" t="s">
        <v>27</v>
      </c>
    </row>
    <row r="1294" spans="1:7" ht="15" customHeight="1">
      <c r="A1294" s="13">
        <v>1423</v>
      </c>
      <c r="B1294" s="10" t="s">
        <v>1372</v>
      </c>
      <c r="C1294" s="13">
        <v>5</v>
      </c>
      <c r="D1294" s="13" t="s">
        <v>41</v>
      </c>
      <c r="E1294" s="13" t="s">
        <v>11</v>
      </c>
      <c r="F1294" s="13" t="s">
        <v>149</v>
      </c>
      <c r="G1294" s="13" t="s">
        <v>150</v>
      </c>
    </row>
    <row r="1295" spans="1:7" ht="15" customHeight="1">
      <c r="A1295" s="13">
        <v>1424</v>
      </c>
      <c r="B1295" s="10" t="s">
        <v>1373</v>
      </c>
      <c r="C1295" s="13">
        <v>5</v>
      </c>
      <c r="D1295" s="13" t="s">
        <v>41</v>
      </c>
      <c r="E1295" s="13" t="s">
        <v>11</v>
      </c>
      <c r="F1295" s="13" t="s">
        <v>149</v>
      </c>
      <c r="G1295" s="13" t="s">
        <v>150</v>
      </c>
    </row>
    <row r="1296" spans="1:7" ht="15" customHeight="1">
      <c r="A1296" s="13">
        <v>1425</v>
      </c>
      <c r="B1296" s="10" t="s">
        <v>1374</v>
      </c>
      <c r="C1296" s="13">
        <v>6</v>
      </c>
      <c r="D1296" s="13" t="s">
        <v>41</v>
      </c>
      <c r="E1296" s="13" t="s">
        <v>26</v>
      </c>
      <c r="F1296" s="13" t="s">
        <v>149</v>
      </c>
      <c r="G1296" s="13" t="s">
        <v>152</v>
      </c>
    </row>
    <row r="1297" spans="1:7" ht="15" customHeight="1">
      <c r="A1297" s="13">
        <v>1426</v>
      </c>
      <c r="B1297" s="10" t="s">
        <v>1375</v>
      </c>
      <c r="C1297" s="13">
        <v>8</v>
      </c>
      <c r="D1297" s="13" t="s">
        <v>41</v>
      </c>
      <c r="E1297" s="13" t="s">
        <v>26</v>
      </c>
      <c r="F1297" s="13" t="s">
        <v>185</v>
      </c>
      <c r="G1297" s="13" t="s">
        <v>189</v>
      </c>
    </row>
    <row r="1298" spans="1:7" ht="15" customHeight="1">
      <c r="A1298" s="13">
        <v>1430</v>
      </c>
      <c r="B1298" s="10" t="s">
        <v>1376</v>
      </c>
      <c r="C1298" s="43">
        <v>3</v>
      </c>
      <c r="D1298" s="13" t="s">
        <v>76</v>
      </c>
      <c r="E1298" s="43" t="s">
        <v>26</v>
      </c>
      <c r="F1298" s="13" t="s">
        <v>12</v>
      </c>
      <c r="G1298" s="13" t="s">
        <v>27</v>
      </c>
    </row>
    <row r="1299" spans="1:7" ht="15" customHeight="1">
      <c r="A1299" s="13">
        <v>1431</v>
      </c>
      <c r="B1299" s="10" t="s">
        <v>1377</v>
      </c>
      <c r="C1299" s="43">
        <v>3</v>
      </c>
      <c r="D1299" s="13" t="s">
        <v>76</v>
      </c>
      <c r="E1299" s="43" t="s">
        <v>26</v>
      </c>
      <c r="F1299" s="13" t="s">
        <v>12</v>
      </c>
      <c r="G1299" s="13" t="s">
        <v>27</v>
      </c>
    </row>
    <row r="1300" spans="1:7" ht="15" customHeight="1">
      <c r="A1300" s="13">
        <v>1432</v>
      </c>
      <c r="B1300" s="10" t="s">
        <v>1378</v>
      </c>
      <c r="C1300" s="43">
        <v>3</v>
      </c>
      <c r="D1300" s="13" t="s">
        <v>76</v>
      </c>
      <c r="E1300" s="43" t="s">
        <v>11</v>
      </c>
      <c r="F1300" s="13" t="s">
        <v>12</v>
      </c>
      <c r="G1300" s="13" t="s">
        <v>13</v>
      </c>
    </row>
    <row r="1301" spans="1:7" ht="15" customHeight="1">
      <c r="A1301" s="13">
        <v>1433</v>
      </c>
      <c r="B1301" s="10" t="s">
        <v>1379</v>
      </c>
      <c r="C1301" s="43">
        <v>3</v>
      </c>
      <c r="D1301" s="13" t="s">
        <v>76</v>
      </c>
      <c r="E1301" s="43" t="s">
        <v>26</v>
      </c>
      <c r="F1301" s="13" t="s">
        <v>12</v>
      </c>
      <c r="G1301" s="13" t="s">
        <v>27</v>
      </c>
    </row>
    <row r="1302" spans="1:7" ht="15" customHeight="1">
      <c r="A1302" s="13">
        <v>1434</v>
      </c>
      <c r="B1302" s="10" t="s">
        <v>1380</v>
      </c>
      <c r="C1302" s="43">
        <v>3</v>
      </c>
      <c r="D1302" s="13" t="s">
        <v>76</v>
      </c>
      <c r="E1302" s="43" t="s">
        <v>26</v>
      </c>
      <c r="F1302" s="13" t="s">
        <v>12</v>
      </c>
      <c r="G1302" s="13" t="s">
        <v>27</v>
      </c>
    </row>
    <row r="1303" spans="1:7" ht="15" customHeight="1">
      <c r="A1303" s="13">
        <v>1435</v>
      </c>
      <c r="B1303" s="10" t="s">
        <v>1381</v>
      </c>
      <c r="C1303" s="43">
        <v>3</v>
      </c>
      <c r="D1303" s="13" t="s">
        <v>76</v>
      </c>
      <c r="E1303" s="43" t="s">
        <v>11</v>
      </c>
      <c r="F1303" s="13" t="s">
        <v>12</v>
      </c>
      <c r="G1303" s="13" t="s">
        <v>13</v>
      </c>
    </row>
    <row r="1304" spans="1:7" ht="15" customHeight="1">
      <c r="A1304" s="13">
        <v>1436</v>
      </c>
      <c r="B1304" s="10" t="s">
        <v>1382</v>
      </c>
      <c r="C1304" s="43">
        <v>3</v>
      </c>
      <c r="D1304" s="13" t="s">
        <v>76</v>
      </c>
      <c r="E1304" s="43" t="s">
        <v>11</v>
      </c>
      <c r="F1304" s="13" t="s">
        <v>12</v>
      </c>
      <c r="G1304" s="13" t="s">
        <v>13</v>
      </c>
    </row>
    <row r="1305" spans="1:7" ht="15" customHeight="1">
      <c r="A1305" s="13">
        <v>1437</v>
      </c>
      <c r="B1305" s="10" t="s">
        <v>1383</v>
      </c>
      <c r="C1305" s="43">
        <v>3</v>
      </c>
      <c r="D1305" s="13" t="s">
        <v>76</v>
      </c>
      <c r="E1305" s="43" t="s">
        <v>26</v>
      </c>
      <c r="F1305" s="13" t="s">
        <v>12</v>
      </c>
      <c r="G1305" s="13" t="s">
        <v>27</v>
      </c>
    </row>
    <row r="1306" spans="1:7" ht="15" customHeight="1">
      <c r="A1306" s="13">
        <v>1438</v>
      </c>
      <c r="B1306" s="10" t="s">
        <v>1384</v>
      </c>
      <c r="C1306" s="43">
        <v>4</v>
      </c>
      <c r="D1306" s="13" t="s">
        <v>76</v>
      </c>
      <c r="E1306" s="43" t="s">
        <v>11</v>
      </c>
      <c r="F1306" s="13" t="s">
        <v>12</v>
      </c>
      <c r="G1306" s="13" t="s">
        <v>13</v>
      </c>
    </row>
    <row r="1307" spans="1:7" ht="15" customHeight="1">
      <c r="A1307" s="13">
        <v>1439</v>
      </c>
      <c r="B1307" s="10" t="s">
        <v>1385</v>
      </c>
      <c r="C1307" s="43">
        <v>4</v>
      </c>
      <c r="D1307" s="13" t="s">
        <v>76</v>
      </c>
      <c r="E1307" s="43" t="s">
        <v>11</v>
      </c>
      <c r="F1307" s="13" t="s">
        <v>12</v>
      </c>
      <c r="G1307" s="13" t="s">
        <v>13</v>
      </c>
    </row>
    <row r="1308" spans="1:7" ht="15" customHeight="1">
      <c r="A1308" s="13">
        <v>1440</v>
      </c>
      <c r="B1308" s="10" t="s">
        <v>1386</v>
      </c>
      <c r="C1308" s="43">
        <v>4</v>
      </c>
      <c r="D1308" s="13" t="s">
        <v>76</v>
      </c>
      <c r="E1308" s="43" t="s">
        <v>11</v>
      </c>
      <c r="F1308" s="13" t="s">
        <v>12</v>
      </c>
      <c r="G1308" s="13" t="s">
        <v>13</v>
      </c>
    </row>
    <row r="1309" spans="1:7" ht="15" customHeight="1">
      <c r="A1309" s="13">
        <v>1441</v>
      </c>
      <c r="B1309" s="10" t="s">
        <v>1387</v>
      </c>
      <c r="C1309" s="43">
        <v>4</v>
      </c>
      <c r="D1309" s="13" t="s">
        <v>76</v>
      </c>
      <c r="E1309" s="43" t="s">
        <v>11</v>
      </c>
      <c r="F1309" s="13" t="s">
        <v>12</v>
      </c>
      <c r="G1309" s="13" t="s">
        <v>13</v>
      </c>
    </row>
    <row r="1310" spans="1:7" ht="15" customHeight="1">
      <c r="A1310" s="13">
        <v>1442</v>
      </c>
      <c r="B1310" s="10" t="s">
        <v>1388</v>
      </c>
      <c r="C1310" s="43">
        <v>4</v>
      </c>
      <c r="D1310" s="13" t="s">
        <v>76</v>
      </c>
      <c r="E1310" s="43" t="s">
        <v>11</v>
      </c>
      <c r="F1310" s="13" t="s">
        <v>12</v>
      </c>
      <c r="G1310" s="13" t="s">
        <v>13</v>
      </c>
    </row>
    <row r="1311" spans="1:7" ht="15" customHeight="1">
      <c r="A1311" s="13">
        <v>1443</v>
      </c>
      <c r="B1311" s="10" t="s">
        <v>1389</v>
      </c>
      <c r="C1311" s="43">
        <v>4</v>
      </c>
      <c r="D1311" s="13" t="s">
        <v>76</v>
      </c>
      <c r="E1311" s="43" t="s">
        <v>11</v>
      </c>
      <c r="F1311" s="13" t="s">
        <v>12</v>
      </c>
      <c r="G1311" s="13" t="s">
        <v>13</v>
      </c>
    </row>
    <row r="1312" spans="1:7" ht="15" customHeight="1">
      <c r="A1312" s="13">
        <v>1444</v>
      </c>
      <c r="B1312" s="10" t="s">
        <v>1390</v>
      </c>
      <c r="C1312" s="43">
        <v>4</v>
      </c>
      <c r="D1312" s="13" t="s">
        <v>76</v>
      </c>
      <c r="E1312" s="43" t="s">
        <v>11</v>
      </c>
      <c r="F1312" s="13" t="s">
        <v>12</v>
      </c>
      <c r="G1312" s="13" t="s">
        <v>13</v>
      </c>
    </row>
    <row r="1313" spans="1:7" ht="15" customHeight="1">
      <c r="A1313" s="13">
        <v>1445</v>
      </c>
      <c r="B1313" s="10" t="s">
        <v>1391</v>
      </c>
      <c r="C1313" s="43">
        <v>4</v>
      </c>
      <c r="D1313" s="13" t="s">
        <v>76</v>
      </c>
      <c r="E1313" s="43" t="s">
        <v>11</v>
      </c>
      <c r="F1313" s="13" t="s">
        <v>12</v>
      </c>
      <c r="G1313" s="13" t="s">
        <v>13</v>
      </c>
    </row>
    <row r="1314" spans="1:7" ht="15" customHeight="1">
      <c r="A1314" s="13">
        <v>1446</v>
      </c>
      <c r="B1314" s="10" t="s">
        <v>1392</v>
      </c>
      <c r="C1314" s="43">
        <v>4</v>
      </c>
      <c r="D1314" s="13" t="s">
        <v>76</v>
      </c>
      <c r="E1314" s="43" t="s">
        <v>11</v>
      </c>
      <c r="F1314" s="13" t="s">
        <v>12</v>
      </c>
      <c r="G1314" s="13" t="s">
        <v>13</v>
      </c>
    </row>
    <row r="1315" spans="1:7" ht="15" customHeight="1">
      <c r="A1315" s="13">
        <v>1447</v>
      </c>
      <c r="B1315" s="10" t="s">
        <v>1393</v>
      </c>
      <c r="C1315" s="43">
        <v>4</v>
      </c>
      <c r="D1315" s="13" t="s">
        <v>76</v>
      </c>
      <c r="E1315" s="43" t="s">
        <v>11</v>
      </c>
      <c r="F1315" s="13" t="s">
        <v>12</v>
      </c>
      <c r="G1315" s="13" t="s">
        <v>13</v>
      </c>
    </row>
    <row r="1316" spans="1:7" ht="15" customHeight="1">
      <c r="A1316" s="13">
        <v>1448</v>
      </c>
      <c r="B1316" s="10" t="s">
        <v>1394</v>
      </c>
      <c r="C1316" s="43">
        <v>4</v>
      </c>
      <c r="D1316" s="13" t="s">
        <v>76</v>
      </c>
      <c r="E1316" s="43" t="s">
        <v>11</v>
      </c>
      <c r="F1316" s="13" t="s">
        <v>12</v>
      </c>
      <c r="G1316" s="13" t="s">
        <v>13</v>
      </c>
    </row>
    <row r="1317" spans="1:7" ht="15" customHeight="1">
      <c r="A1317" s="13">
        <v>1449</v>
      </c>
      <c r="B1317" s="10" t="s">
        <v>1395</v>
      </c>
      <c r="C1317" s="43">
        <v>5</v>
      </c>
      <c r="D1317" s="13" t="s">
        <v>76</v>
      </c>
      <c r="E1317" s="43" t="s">
        <v>26</v>
      </c>
      <c r="F1317" s="13" t="s">
        <v>149</v>
      </c>
      <c r="G1317" s="13" t="s">
        <v>152</v>
      </c>
    </row>
    <row r="1318" spans="1:7" ht="15" customHeight="1">
      <c r="A1318" s="13">
        <v>1450</v>
      </c>
      <c r="B1318" s="10" t="s">
        <v>1396</v>
      </c>
      <c r="C1318" s="43">
        <v>5</v>
      </c>
      <c r="D1318" s="13" t="s">
        <v>76</v>
      </c>
      <c r="E1318" s="43" t="s">
        <v>11</v>
      </c>
      <c r="F1318" s="13" t="s">
        <v>149</v>
      </c>
      <c r="G1318" s="13" t="s">
        <v>150</v>
      </c>
    </row>
    <row r="1319" spans="1:7" ht="15" customHeight="1">
      <c r="A1319" s="13">
        <v>1451</v>
      </c>
      <c r="B1319" s="10" t="s">
        <v>1397</v>
      </c>
      <c r="C1319" s="43">
        <v>5</v>
      </c>
      <c r="D1319" s="13" t="s">
        <v>76</v>
      </c>
      <c r="E1319" s="43" t="s">
        <v>26</v>
      </c>
      <c r="F1319" s="13" t="s">
        <v>149</v>
      </c>
      <c r="G1319" s="13" t="s">
        <v>152</v>
      </c>
    </row>
    <row r="1320" spans="1:7" ht="15" customHeight="1">
      <c r="A1320" s="13">
        <v>1452</v>
      </c>
      <c r="B1320" s="10" t="s">
        <v>1398</v>
      </c>
      <c r="C1320" s="43">
        <v>5</v>
      </c>
      <c r="D1320" s="13" t="s">
        <v>76</v>
      </c>
      <c r="E1320" s="43" t="s">
        <v>11</v>
      </c>
      <c r="F1320" s="13" t="s">
        <v>149</v>
      </c>
      <c r="G1320" s="13" t="s">
        <v>150</v>
      </c>
    </row>
    <row r="1321" spans="1:7" ht="15" customHeight="1">
      <c r="A1321" s="13">
        <v>1453</v>
      </c>
      <c r="B1321" s="10" t="s">
        <v>1399</v>
      </c>
      <c r="C1321" s="43">
        <v>5</v>
      </c>
      <c r="D1321" s="13" t="s">
        <v>76</v>
      </c>
      <c r="E1321" s="43" t="s">
        <v>11</v>
      </c>
      <c r="F1321" s="13" t="s">
        <v>149</v>
      </c>
      <c r="G1321" s="13" t="s">
        <v>150</v>
      </c>
    </row>
    <row r="1322" spans="1:7" ht="15" customHeight="1">
      <c r="A1322" s="13">
        <v>1454</v>
      </c>
      <c r="B1322" s="10" t="s">
        <v>1400</v>
      </c>
      <c r="C1322" s="43">
        <v>6</v>
      </c>
      <c r="D1322" s="13" t="s">
        <v>76</v>
      </c>
      <c r="E1322" s="43" t="s">
        <v>26</v>
      </c>
      <c r="F1322" s="13" t="s">
        <v>149</v>
      </c>
      <c r="G1322" s="13" t="s">
        <v>152</v>
      </c>
    </row>
    <row r="1323" spans="1:7" ht="15" customHeight="1">
      <c r="A1323" s="13">
        <v>1455</v>
      </c>
      <c r="B1323" s="10" t="s">
        <v>1401</v>
      </c>
      <c r="C1323" s="43">
        <v>6</v>
      </c>
      <c r="D1323" s="13" t="s">
        <v>76</v>
      </c>
      <c r="E1323" s="43" t="s">
        <v>11</v>
      </c>
      <c r="F1323" s="13" t="s">
        <v>149</v>
      </c>
      <c r="G1323" s="13" t="s">
        <v>150</v>
      </c>
    </row>
    <row r="1324" spans="1:7" ht="15" customHeight="1">
      <c r="A1324" s="13">
        <v>1456</v>
      </c>
      <c r="B1324" s="10" t="s">
        <v>1402</v>
      </c>
      <c r="C1324" s="43">
        <v>6</v>
      </c>
      <c r="D1324" s="13" t="s">
        <v>76</v>
      </c>
      <c r="E1324" s="43" t="s">
        <v>26</v>
      </c>
      <c r="F1324" s="13" t="s">
        <v>149</v>
      </c>
      <c r="G1324" s="13" t="s">
        <v>152</v>
      </c>
    </row>
    <row r="1325" spans="1:7" ht="15" customHeight="1">
      <c r="A1325" s="13">
        <v>1457</v>
      </c>
      <c r="B1325" s="10" t="s">
        <v>1403</v>
      </c>
      <c r="C1325" s="43">
        <v>6</v>
      </c>
      <c r="D1325" s="13" t="s">
        <v>76</v>
      </c>
      <c r="E1325" s="43" t="s">
        <v>11</v>
      </c>
      <c r="F1325" s="13" t="s">
        <v>149</v>
      </c>
      <c r="G1325" s="13" t="s">
        <v>150</v>
      </c>
    </row>
    <row r="1326" spans="1:7" ht="15" customHeight="1">
      <c r="A1326" s="13">
        <v>1458</v>
      </c>
      <c r="B1326" s="10" t="s">
        <v>1404</v>
      </c>
      <c r="C1326" s="43">
        <v>7</v>
      </c>
      <c r="D1326" s="13" t="s">
        <v>76</v>
      </c>
      <c r="E1326" s="43" t="s">
        <v>26</v>
      </c>
      <c r="F1326" s="13" t="s">
        <v>185</v>
      </c>
      <c r="G1326" s="13" t="s">
        <v>189</v>
      </c>
    </row>
    <row r="1327" spans="1:7" ht="15" customHeight="1">
      <c r="A1327" s="13">
        <v>1459</v>
      </c>
      <c r="B1327" s="10" t="s">
        <v>1405</v>
      </c>
      <c r="C1327" s="43">
        <v>7</v>
      </c>
      <c r="D1327" s="13" t="s">
        <v>76</v>
      </c>
      <c r="E1327" s="43" t="s">
        <v>26</v>
      </c>
      <c r="F1327" s="13" t="s">
        <v>185</v>
      </c>
      <c r="G1327" s="13" t="s">
        <v>189</v>
      </c>
    </row>
    <row r="1328" spans="1:7" ht="15" customHeight="1">
      <c r="A1328" s="13">
        <v>1460</v>
      </c>
      <c r="B1328" s="10" t="s">
        <v>1406</v>
      </c>
      <c r="C1328" s="43">
        <v>7</v>
      </c>
      <c r="D1328" s="13" t="s">
        <v>76</v>
      </c>
      <c r="E1328" s="43" t="s">
        <v>11</v>
      </c>
      <c r="F1328" s="13" t="s">
        <v>185</v>
      </c>
      <c r="G1328" s="13" t="s">
        <v>186</v>
      </c>
    </row>
    <row r="1329" spans="1:7" ht="15" customHeight="1">
      <c r="A1329" s="13">
        <v>1461</v>
      </c>
      <c r="B1329" s="10" t="s">
        <v>1407</v>
      </c>
      <c r="C1329" s="43">
        <v>7</v>
      </c>
      <c r="D1329" s="13" t="s">
        <v>76</v>
      </c>
      <c r="E1329" s="43" t="s">
        <v>11</v>
      </c>
      <c r="F1329" s="13" t="s">
        <v>185</v>
      </c>
      <c r="G1329" s="13" t="s">
        <v>186</v>
      </c>
    </row>
    <row r="1330" spans="1:7" ht="15" customHeight="1">
      <c r="A1330" s="13">
        <v>1462</v>
      </c>
      <c r="B1330" s="10" t="s">
        <v>1408</v>
      </c>
      <c r="C1330" s="43">
        <v>7</v>
      </c>
      <c r="D1330" s="13" t="s">
        <v>76</v>
      </c>
      <c r="E1330" s="43" t="s">
        <v>26</v>
      </c>
      <c r="F1330" s="13" t="s">
        <v>185</v>
      </c>
      <c r="G1330" s="13" t="s">
        <v>189</v>
      </c>
    </row>
    <row r="1331" spans="1:7" ht="15" customHeight="1">
      <c r="A1331" s="13">
        <v>1463</v>
      </c>
      <c r="B1331" s="10" t="s">
        <v>1409</v>
      </c>
      <c r="C1331" s="43">
        <v>8</v>
      </c>
      <c r="D1331" s="13" t="s">
        <v>76</v>
      </c>
      <c r="E1331" s="43" t="s">
        <v>11</v>
      </c>
      <c r="F1331" s="13" t="s">
        <v>185</v>
      </c>
      <c r="G1331" s="13" t="s">
        <v>186</v>
      </c>
    </row>
    <row r="1332" spans="1:7" ht="15" customHeight="1">
      <c r="A1332" s="13">
        <v>1464</v>
      </c>
      <c r="B1332" s="10" t="s">
        <v>1410</v>
      </c>
      <c r="C1332" s="43">
        <v>8</v>
      </c>
      <c r="D1332" s="13" t="s">
        <v>76</v>
      </c>
      <c r="E1332" s="43" t="s">
        <v>26</v>
      </c>
      <c r="F1332" s="13" t="s">
        <v>185</v>
      </c>
      <c r="G1332" s="13" t="s">
        <v>189</v>
      </c>
    </row>
    <row r="1333" spans="1:7" ht="15" customHeight="1">
      <c r="A1333" s="13">
        <v>1465</v>
      </c>
      <c r="B1333" s="10" t="s">
        <v>1411</v>
      </c>
      <c r="C1333" s="43">
        <v>8</v>
      </c>
      <c r="D1333" s="13" t="s">
        <v>76</v>
      </c>
      <c r="E1333" s="43" t="s">
        <v>26</v>
      </c>
      <c r="F1333" s="13" t="s">
        <v>185</v>
      </c>
      <c r="G1333" s="13" t="s">
        <v>189</v>
      </c>
    </row>
    <row r="1334" spans="1:7" ht="15" customHeight="1">
      <c r="A1334" s="13">
        <v>1466</v>
      </c>
      <c r="B1334" s="10" t="s">
        <v>1412</v>
      </c>
      <c r="C1334" s="43">
        <v>8</v>
      </c>
      <c r="D1334" s="13" t="s">
        <v>76</v>
      </c>
      <c r="E1334" s="43" t="s">
        <v>11</v>
      </c>
      <c r="F1334" s="13" t="s">
        <v>185</v>
      </c>
      <c r="G1334" s="13" t="s">
        <v>186</v>
      </c>
    </row>
    <row r="1335" spans="1:7" ht="15" customHeight="1">
      <c r="A1335" s="13">
        <v>1467</v>
      </c>
      <c r="B1335" s="10" t="s">
        <v>1413</v>
      </c>
      <c r="C1335" s="43">
        <v>8</v>
      </c>
      <c r="D1335" s="13" t="s">
        <v>76</v>
      </c>
      <c r="E1335" s="43" t="s">
        <v>11</v>
      </c>
      <c r="F1335" s="13" t="s">
        <v>185</v>
      </c>
      <c r="G1335" s="13" t="s">
        <v>186</v>
      </c>
    </row>
    <row r="1336" spans="1:7" ht="15" customHeight="1">
      <c r="A1336" s="13">
        <v>1470</v>
      </c>
      <c r="B1336" s="10" t="s">
        <v>1414</v>
      </c>
      <c r="C1336" s="13">
        <v>1</v>
      </c>
      <c r="D1336" s="13" t="s">
        <v>65</v>
      </c>
      <c r="E1336" s="13" t="s">
        <v>26</v>
      </c>
      <c r="F1336" s="13" t="s">
        <v>12</v>
      </c>
      <c r="G1336" s="13" t="s">
        <v>27</v>
      </c>
    </row>
    <row r="1337" spans="1:7" ht="15" customHeight="1">
      <c r="A1337" s="13">
        <v>1471</v>
      </c>
      <c r="B1337" s="10" t="s">
        <v>1415</v>
      </c>
      <c r="C1337" s="13">
        <v>1</v>
      </c>
      <c r="D1337" s="13" t="s">
        <v>65</v>
      </c>
      <c r="E1337" s="13" t="s">
        <v>26</v>
      </c>
      <c r="F1337" s="13" t="s">
        <v>12</v>
      </c>
      <c r="G1337" s="13" t="s">
        <v>27</v>
      </c>
    </row>
    <row r="1338" spans="1:7" ht="15" customHeight="1">
      <c r="A1338" s="13">
        <v>1472</v>
      </c>
      <c r="B1338" s="10" t="s">
        <v>1416</v>
      </c>
      <c r="C1338" s="13" t="s">
        <v>139</v>
      </c>
      <c r="D1338" s="13" t="s">
        <v>65</v>
      </c>
      <c r="E1338" s="13" t="s">
        <v>11</v>
      </c>
      <c r="F1338" s="13" t="s">
        <v>12</v>
      </c>
      <c r="G1338" s="13" t="s">
        <v>13</v>
      </c>
    </row>
    <row r="1339" spans="1:7" ht="15" customHeight="1">
      <c r="A1339" s="13">
        <v>1473</v>
      </c>
      <c r="B1339" s="10" t="s">
        <v>1417</v>
      </c>
      <c r="C1339" s="13">
        <v>2</v>
      </c>
      <c r="D1339" s="13" t="s">
        <v>65</v>
      </c>
      <c r="E1339" s="13" t="s">
        <v>11</v>
      </c>
      <c r="F1339" s="13" t="s">
        <v>12</v>
      </c>
      <c r="G1339" s="13" t="s">
        <v>13</v>
      </c>
    </row>
    <row r="1340" spans="1:7" ht="15" customHeight="1">
      <c r="A1340" s="13">
        <v>1474</v>
      </c>
      <c r="B1340" s="10" t="s">
        <v>1418</v>
      </c>
      <c r="C1340" s="13" t="s">
        <v>139</v>
      </c>
      <c r="D1340" s="13" t="s">
        <v>65</v>
      </c>
      <c r="E1340" s="13" t="s">
        <v>11</v>
      </c>
      <c r="F1340" s="13" t="s">
        <v>12</v>
      </c>
      <c r="G1340" s="13" t="s">
        <v>13</v>
      </c>
    </row>
    <row r="1341" spans="1:7" ht="15" customHeight="1">
      <c r="A1341" s="13">
        <v>1475</v>
      </c>
      <c r="B1341" s="10" t="s">
        <v>1419</v>
      </c>
      <c r="C1341" s="13">
        <v>3</v>
      </c>
      <c r="D1341" s="13" t="s">
        <v>65</v>
      </c>
      <c r="E1341" s="13" t="s">
        <v>11</v>
      </c>
      <c r="F1341" s="13" t="s">
        <v>12</v>
      </c>
      <c r="G1341" s="13" t="s">
        <v>13</v>
      </c>
    </row>
    <row r="1342" spans="1:7" ht="15" customHeight="1">
      <c r="A1342" s="13">
        <v>1476</v>
      </c>
      <c r="B1342" s="10" t="s">
        <v>1420</v>
      </c>
      <c r="C1342" s="13">
        <v>3</v>
      </c>
      <c r="D1342" s="13" t="s">
        <v>65</v>
      </c>
      <c r="E1342" s="13" t="s">
        <v>26</v>
      </c>
      <c r="F1342" s="13" t="s">
        <v>12</v>
      </c>
      <c r="G1342" s="13" t="s">
        <v>27</v>
      </c>
    </row>
    <row r="1343" spans="1:7" ht="15" customHeight="1">
      <c r="A1343" s="13">
        <v>1477</v>
      </c>
      <c r="B1343" s="10" t="s">
        <v>1421</v>
      </c>
      <c r="C1343" s="13">
        <v>3</v>
      </c>
      <c r="D1343" s="13" t="s">
        <v>65</v>
      </c>
      <c r="E1343" s="13" t="s">
        <v>11</v>
      </c>
      <c r="F1343" s="13" t="s">
        <v>12</v>
      </c>
      <c r="G1343" s="13" t="s">
        <v>13</v>
      </c>
    </row>
    <row r="1344" spans="1:7" ht="15" customHeight="1">
      <c r="A1344" s="13">
        <v>1478</v>
      </c>
      <c r="B1344" s="10" t="s">
        <v>1422</v>
      </c>
      <c r="C1344" s="13">
        <v>1</v>
      </c>
      <c r="D1344" s="13" t="s">
        <v>65</v>
      </c>
      <c r="E1344" s="13" t="s">
        <v>26</v>
      </c>
      <c r="F1344" s="13" t="s">
        <v>12</v>
      </c>
      <c r="G1344" s="13" t="s">
        <v>27</v>
      </c>
    </row>
    <row r="1345" spans="1:7" ht="15" customHeight="1">
      <c r="A1345" s="13">
        <v>1479</v>
      </c>
      <c r="B1345" s="10" t="s">
        <v>1423</v>
      </c>
      <c r="C1345" s="13">
        <v>3</v>
      </c>
      <c r="D1345" s="13" t="s">
        <v>65</v>
      </c>
      <c r="E1345" s="13" t="s">
        <v>11</v>
      </c>
      <c r="F1345" s="13" t="s">
        <v>12</v>
      </c>
      <c r="G1345" s="13" t="s">
        <v>13</v>
      </c>
    </row>
    <row r="1346" spans="1:7" ht="15" customHeight="1">
      <c r="A1346" s="13">
        <v>1480</v>
      </c>
      <c r="B1346" s="10" t="s">
        <v>1424</v>
      </c>
      <c r="C1346" s="13" t="s">
        <v>139</v>
      </c>
      <c r="D1346" s="13" t="s">
        <v>65</v>
      </c>
      <c r="E1346" s="13" t="s">
        <v>11</v>
      </c>
      <c r="F1346" s="13" t="s">
        <v>12</v>
      </c>
      <c r="G1346" s="13" t="s">
        <v>13</v>
      </c>
    </row>
    <row r="1347" spans="1:7" ht="15" customHeight="1">
      <c r="A1347" s="13">
        <v>1481</v>
      </c>
      <c r="B1347" s="10" t="s">
        <v>1425</v>
      </c>
      <c r="C1347" s="13">
        <v>4</v>
      </c>
      <c r="D1347" s="13" t="s">
        <v>65</v>
      </c>
      <c r="E1347" s="13" t="s">
        <v>11</v>
      </c>
      <c r="F1347" s="13" t="s">
        <v>12</v>
      </c>
      <c r="G1347" s="13" t="s">
        <v>13</v>
      </c>
    </row>
    <row r="1348" spans="1:7" ht="15" customHeight="1">
      <c r="A1348" s="13">
        <v>1482</v>
      </c>
      <c r="B1348" s="10" t="s">
        <v>1426</v>
      </c>
      <c r="C1348" s="13" t="s">
        <v>139</v>
      </c>
      <c r="D1348" s="13" t="s">
        <v>65</v>
      </c>
      <c r="E1348" s="13" t="s">
        <v>11</v>
      </c>
      <c r="F1348" s="13" t="s">
        <v>12</v>
      </c>
      <c r="G1348" s="13" t="s">
        <v>13</v>
      </c>
    </row>
    <row r="1349" spans="1:7" ht="15" customHeight="1">
      <c r="A1349" s="13">
        <v>1483</v>
      </c>
      <c r="B1349" s="10" t="s">
        <v>1427</v>
      </c>
      <c r="C1349" s="13">
        <v>4</v>
      </c>
      <c r="D1349" s="13" t="s">
        <v>65</v>
      </c>
      <c r="E1349" s="13" t="s">
        <v>11</v>
      </c>
      <c r="F1349" s="13" t="s">
        <v>12</v>
      </c>
      <c r="G1349" s="13" t="s">
        <v>13</v>
      </c>
    </row>
    <row r="1350" spans="1:7" ht="15" customHeight="1">
      <c r="A1350" s="13">
        <v>1484</v>
      </c>
      <c r="B1350" s="10" t="s">
        <v>1428</v>
      </c>
      <c r="C1350" s="13">
        <v>2</v>
      </c>
      <c r="D1350" s="13" t="s">
        <v>65</v>
      </c>
      <c r="E1350" s="13" t="s">
        <v>26</v>
      </c>
      <c r="F1350" s="13" t="s">
        <v>12</v>
      </c>
      <c r="G1350" s="13" t="s">
        <v>27</v>
      </c>
    </row>
    <row r="1351" spans="1:7" ht="15" customHeight="1">
      <c r="A1351" s="13">
        <v>1485</v>
      </c>
      <c r="B1351" s="10" t="s">
        <v>1429</v>
      </c>
      <c r="C1351" s="13">
        <v>4</v>
      </c>
      <c r="D1351" s="13" t="s">
        <v>65</v>
      </c>
      <c r="E1351" s="13" t="s">
        <v>26</v>
      </c>
      <c r="F1351" s="13" t="s">
        <v>12</v>
      </c>
      <c r="G1351" s="13" t="s">
        <v>27</v>
      </c>
    </row>
    <row r="1352" spans="1:7" ht="15" customHeight="1">
      <c r="A1352" s="13">
        <v>1486</v>
      </c>
      <c r="B1352" s="10" t="s">
        <v>1430</v>
      </c>
      <c r="C1352" s="13">
        <v>2</v>
      </c>
      <c r="D1352" s="13" t="s">
        <v>65</v>
      </c>
      <c r="E1352" s="13" t="s">
        <v>26</v>
      </c>
      <c r="F1352" s="13" t="s">
        <v>12</v>
      </c>
      <c r="G1352" s="13" t="s">
        <v>27</v>
      </c>
    </row>
    <row r="1353" spans="1:7" ht="15" customHeight="1">
      <c r="A1353" s="13">
        <v>1487</v>
      </c>
      <c r="B1353" s="10" t="s">
        <v>1431</v>
      </c>
      <c r="C1353" s="13" t="s">
        <v>139</v>
      </c>
      <c r="D1353" s="13" t="s">
        <v>65</v>
      </c>
      <c r="E1353" s="13" t="s">
        <v>26</v>
      </c>
      <c r="F1353" s="13" t="s">
        <v>12</v>
      </c>
      <c r="G1353" s="13" t="s">
        <v>27</v>
      </c>
    </row>
    <row r="1354" spans="1:7" ht="15" customHeight="1">
      <c r="A1354" s="13">
        <v>1488</v>
      </c>
      <c r="B1354" s="10" t="s">
        <v>1432</v>
      </c>
      <c r="C1354" s="13">
        <v>3</v>
      </c>
      <c r="D1354" s="13" t="s">
        <v>65</v>
      </c>
      <c r="E1354" s="13" t="s">
        <v>11</v>
      </c>
      <c r="F1354" s="13" t="s">
        <v>12</v>
      </c>
      <c r="G1354" s="13" t="s">
        <v>13</v>
      </c>
    </row>
    <row r="1355" spans="1:7" ht="15" customHeight="1">
      <c r="A1355" s="13">
        <v>1489</v>
      </c>
      <c r="B1355" s="10" t="s">
        <v>1433</v>
      </c>
      <c r="C1355" s="13">
        <v>3</v>
      </c>
      <c r="D1355" s="13" t="s">
        <v>65</v>
      </c>
      <c r="E1355" s="13" t="s">
        <v>26</v>
      </c>
      <c r="F1355" s="13" t="s">
        <v>12</v>
      </c>
      <c r="G1355" s="13" t="s">
        <v>27</v>
      </c>
    </row>
    <row r="1356" spans="1:7" ht="15" customHeight="1">
      <c r="A1356" s="13">
        <v>1490</v>
      </c>
      <c r="B1356" s="10" t="s">
        <v>1434</v>
      </c>
      <c r="C1356" s="13">
        <v>2</v>
      </c>
      <c r="D1356" s="13" t="s">
        <v>65</v>
      </c>
      <c r="E1356" s="13" t="s">
        <v>11</v>
      </c>
      <c r="F1356" s="13" t="s">
        <v>12</v>
      </c>
      <c r="G1356" s="13" t="s">
        <v>13</v>
      </c>
    </row>
    <row r="1357" spans="1:7" ht="15" customHeight="1">
      <c r="A1357" s="13">
        <v>1491</v>
      </c>
      <c r="B1357" s="10" t="s">
        <v>1435</v>
      </c>
      <c r="C1357" s="13">
        <v>4</v>
      </c>
      <c r="D1357" s="13" t="s">
        <v>65</v>
      </c>
      <c r="E1357" s="13" t="s">
        <v>26</v>
      </c>
      <c r="F1357" s="13" t="s">
        <v>12</v>
      </c>
      <c r="G1357" s="13" t="s">
        <v>27</v>
      </c>
    </row>
    <row r="1358" spans="1:7" ht="15" customHeight="1">
      <c r="A1358" s="13">
        <v>1492</v>
      </c>
      <c r="B1358" s="10" t="s">
        <v>1436</v>
      </c>
      <c r="C1358" s="13">
        <v>1</v>
      </c>
      <c r="D1358" s="13" t="s">
        <v>65</v>
      </c>
      <c r="E1358" s="13" t="s">
        <v>26</v>
      </c>
      <c r="F1358" s="13" t="s">
        <v>12</v>
      </c>
      <c r="G1358" s="13" t="s">
        <v>27</v>
      </c>
    </row>
    <row r="1359" spans="1:7" ht="15" customHeight="1">
      <c r="A1359" s="13">
        <v>1493</v>
      </c>
      <c r="B1359" s="10" t="s">
        <v>1437</v>
      </c>
      <c r="C1359" s="13">
        <v>2</v>
      </c>
      <c r="D1359" s="13" t="s">
        <v>65</v>
      </c>
      <c r="E1359" s="13" t="s">
        <v>26</v>
      </c>
      <c r="F1359" s="13" t="s">
        <v>12</v>
      </c>
      <c r="G1359" s="13" t="s">
        <v>27</v>
      </c>
    </row>
    <row r="1360" spans="1:7" ht="15" customHeight="1">
      <c r="A1360" s="13">
        <v>1494</v>
      </c>
      <c r="B1360" s="10" t="s">
        <v>1438</v>
      </c>
      <c r="C1360" s="13">
        <v>3</v>
      </c>
      <c r="D1360" s="13" t="s">
        <v>65</v>
      </c>
      <c r="E1360" s="13" t="s">
        <v>26</v>
      </c>
      <c r="F1360" s="13" t="s">
        <v>12</v>
      </c>
      <c r="G1360" s="13" t="s">
        <v>27</v>
      </c>
    </row>
    <row r="1361" spans="1:7" ht="15" customHeight="1">
      <c r="A1361" s="13">
        <v>1495</v>
      </c>
      <c r="B1361" s="10" t="s">
        <v>1439</v>
      </c>
      <c r="C1361" s="13">
        <v>2</v>
      </c>
      <c r="D1361" s="13" t="s">
        <v>65</v>
      </c>
      <c r="E1361" s="13" t="s">
        <v>26</v>
      </c>
      <c r="F1361" s="13" t="s">
        <v>12</v>
      </c>
      <c r="G1361" s="13" t="s">
        <v>27</v>
      </c>
    </row>
    <row r="1362" spans="1:7" ht="15" customHeight="1">
      <c r="A1362" s="13">
        <v>1496</v>
      </c>
      <c r="B1362" s="10" t="s">
        <v>1440</v>
      </c>
      <c r="C1362" s="13">
        <v>2</v>
      </c>
      <c r="D1362" s="13" t="s">
        <v>65</v>
      </c>
      <c r="E1362" s="13" t="s">
        <v>26</v>
      </c>
      <c r="F1362" s="13" t="s">
        <v>12</v>
      </c>
      <c r="G1362" s="13" t="s">
        <v>27</v>
      </c>
    </row>
    <row r="1363" spans="1:7" ht="15" customHeight="1">
      <c r="A1363" s="13">
        <v>1497</v>
      </c>
      <c r="B1363" s="10" t="s">
        <v>1441</v>
      </c>
      <c r="C1363" s="13">
        <v>4</v>
      </c>
      <c r="D1363" s="13" t="s">
        <v>65</v>
      </c>
      <c r="E1363" s="13" t="s">
        <v>11</v>
      </c>
      <c r="F1363" s="13" t="s">
        <v>12</v>
      </c>
      <c r="G1363" s="13" t="s">
        <v>13</v>
      </c>
    </row>
    <row r="1364" spans="1:7" ht="15" customHeight="1">
      <c r="A1364" s="13">
        <v>1498</v>
      </c>
      <c r="B1364" s="10" t="s">
        <v>1442</v>
      </c>
      <c r="C1364" s="13">
        <v>1</v>
      </c>
      <c r="D1364" s="13" t="s">
        <v>65</v>
      </c>
      <c r="E1364" s="13" t="s">
        <v>11</v>
      </c>
      <c r="F1364" s="13" t="s">
        <v>12</v>
      </c>
      <c r="G1364" s="13" t="s">
        <v>13</v>
      </c>
    </row>
    <row r="1365" spans="1:7" ht="15" customHeight="1">
      <c r="A1365" s="13">
        <v>1499</v>
      </c>
      <c r="B1365" s="10" t="s">
        <v>1443</v>
      </c>
      <c r="C1365" s="13">
        <v>1</v>
      </c>
      <c r="D1365" s="13" t="s">
        <v>65</v>
      </c>
      <c r="E1365" s="13" t="s">
        <v>11</v>
      </c>
      <c r="F1365" s="13" t="s">
        <v>12</v>
      </c>
      <c r="G1365" s="13" t="s">
        <v>13</v>
      </c>
    </row>
    <row r="1366" spans="1:7" ht="15" customHeight="1">
      <c r="A1366" s="13">
        <v>1500</v>
      </c>
      <c r="B1366" s="10" t="s">
        <v>1444</v>
      </c>
      <c r="C1366" s="13">
        <v>1</v>
      </c>
      <c r="D1366" s="13" t="s">
        <v>65</v>
      </c>
      <c r="E1366" s="13" t="s">
        <v>26</v>
      </c>
      <c r="F1366" s="13" t="s">
        <v>12</v>
      </c>
      <c r="G1366" s="13" t="s">
        <v>27</v>
      </c>
    </row>
    <row r="1367" spans="1:7" ht="15" customHeight="1">
      <c r="A1367" s="13">
        <v>1501</v>
      </c>
      <c r="B1367" s="10" t="s">
        <v>1445</v>
      </c>
      <c r="C1367" s="13" t="s">
        <v>139</v>
      </c>
      <c r="D1367" s="13" t="s">
        <v>65</v>
      </c>
      <c r="E1367" s="13" t="s">
        <v>26</v>
      </c>
      <c r="F1367" s="13" t="s">
        <v>12</v>
      </c>
      <c r="G1367" s="13" t="s">
        <v>27</v>
      </c>
    </row>
    <row r="1368" spans="1:7" ht="15" customHeight="1">
      <c r="A1368" s="13">
        <v>1502</v>
      </c>
      <c r="B1368" s="10" t="s">
        <v>1446</v>
      </c>
      <c r="C1368" s="13">
        <v>3</v>
      </c>
      <c r="D1368" s="44" t="s">
        <v>65</v>
      </c>
      <c r="E1368" s="13" t="s">
        <v>11</v>
      </c>
      <c r="F1368" s="13" t="s">
        <v>12</v>
      </c>
      <c r="G1368" s="13" t="s">
        <v>13</v>
      </c>
    </row>
    <row r="1369" spans="1:7" ht="15" customHeight="1">
      <c r="A1369" s="13">
        <v>1503</v>
      </c>
      <c r="B1369" s="10" t="s">
        <v>1447</v>
      </c>
      <c r="C1369" s="13">
        <v>2</v>
      </c>
      <c r="D1369" s="13" t="s">
        <v>65</v>
      </c>
      <c r="E1369" s="13" t="s">
        <v>26</v>
      </c>
      <c r="F1369" s="13" t="s">
        <v>12</v>
      </c>
      <c r="G1369" s="13" t="s">
        <v>27</v>
      </c>
    </row>
    <row r="1370" spans="1:7" ht="15" customHeight="1">
      <c r="A1370" s="13">
        <v>1504</v>
      </c>
      <c r="B1370" s="10" t="s">
        <v>1448</v>
      </c>
      <c r="C1370" s="13" t="s">
        <v>139</v>
      </c>
      <c r="D1370" s="13" t="s">
        <v>65</v>
      </c>
      <c r="E1370" s="13" t="s">
        <v>26</v>
      </c>
      <c r="F1370" s="13" t="s">
        <v>12</v>
      </c>
      <c r="G1370" s="13" t="s">
        <v>27</v>
      </c>
    </row>
    <row r="1371" spans="1:7" ht="15" customHeight="1">
      <c r="A1371" s="13">
        <v>1505</v>
      </c>
      <c r="B1371" s="10" t="s">
        <v>1449</v>
      </c>
      <c r="C1371" s="13" t="s">
        <v>139</v>
      </c>
      <c r="D1371" s="13" t="s">
        <v>65</v>
      </c>
      <c r="E1371" s="13" t="s">
        <v>26</v>
      </c>
      <c r="F1371" s="13" t="s">
        <v>12</v>
      </c>
      <c r="G1371" s="13" t="s">
        <v>27</v>
      </c>
    </row>
    <row r="1372" spans="1:7" ht="15" customHeight="1">
      <c r="A1372" s="13">
        <v>1506</v>
      </c>
      <c r="B1372" s="10" t="s">
        <v>1450</v>
      </c>
      <c r="C1372" s="13">
        <v>1</v>
      </c>
      <c r="D1372" s="13" t="s">
        <v>65</v>
      </c>
      <c r="E1372" s="13" t="s">
        <v>26</v>
      </c>
      <c r="F1372" s="13" t="s">
        <v>12</v>
      </c>
      <c r="G1372" s="13" t="s">
        <v>27</v>
      </c>
    </row>
    <row r="1373" spans="1:7" ht="15" customHeight="1">
      <c r="A1373" s="13">
        <v>1507</v>
      </c>
      <c r="B1373" s="10" t="s">
        <v>1451</v>
      </c>
      <c r="C1373" s="13">
        <v>3</v>
      </c>
      <c r="D1373" s="13" t="s">
        <v>65</v>
      </c>
      <c r="E1373" s="13" t="s">
        <v>11</v>
      </c>
      <c r="F1373" s="13" t="s">
        <v>12</v>
      </c>
      <c r="G1373" s="13" t="s">
        <v>13</v>
      </c>
    </row>
    <row r="1374" spans="1:7" ht="15" customHeight="1">
      <c r="A1374" s="13">
        <v>1508</v>
      </c>
      <c r="B1374" s="10" t="s">
        <v>1452</v>
      </c>
      <c r="C1374" s="13">
        <v>1</v>
      </c>
      <c r="D1374" s="13" t="s">
        <v>65</v>
      </c>
      <c r="E1374" s="13" t="s">
        <v>26</v>
      </c>
      <c r="F1374" s="13" t="s">
        <v>12</v>
      </c>
      <c r="G1374" s="13" t="s">
        <v>27</v>
      </c>
    </row>
    <row r="1375" spans="1:7" ht="15" customHeight="1">
      <c r="A1375" s="13">
        <v>1509</v>
      </c>
      <c r="B1375" s="10" t="s">
        <v>1453</v>
      </c>
      <c r="C1375" s="13">
        <v>3</v>
      </c>
      <c r="D1375" s="13" t="s">
        <v>65</v>
      </c>
      <c r="E1375" s="13" t="s">
        <v>26</v>
      </c>
      <c r="F1375" s="13" t="s">
        <v>12</v>
      </c>
      <c r="G1375" s="13" t="s">
        <v>27</v>
      </c>
    </row>
    <row r="1376" spans="1:7" ht="15" customHeight="1">
      <c r="A1376" s="13">
        <v>1510</v>
      </c>
      <c r="B1376" s="10" t="s">
        <v>1454</v>
      </c>
      <c r="C1376" s="13" t="s">
        <v>139</v>
      </c>
      <c r="D1376" s="13" t="s">
        <v>65</v>
      </c>
      <c r="E1376" s="13" t="s">
        <v>11</v>
      </c>
      <c r="F1376" s="13" t="s">
        <v>12</v>
      </c>
      <c r="G1376" s="13" t="s">
        <v>13</v>
      </c>
    </row>
    <row r="1377" spans="1:7" ht="15" customHeight="1">
      <c r="A1377" s="13">
        <v>1511</v>
      </c>
      <c r="B1377" s="10" t="s">
        <v>1455</v>
      </c>
      <c r="C1377" s="13">
        <v>3</v>
      </c>
      <c r="D1377" s="44" t="s">
        <v>65</v>
      </c>
      <c r="E1377" s="13" t="s">
        <v>26</v>
      </c>
      <c r="F1377" s="13" t="s">
        <v>12</v>
      </c>
      <c r="G1377" s="13" t="s">
        <v>27</v>
      </c>
    </row>
    <row r="1378" spans="1:7" ht="15" customHeight="1">
      <c r="A1378" s="13">
        <v>1512</v>
      </c>
      <c r="B1378" s="10" t="s">
        <v>1456</v>
      </c>
      <c r="C1378" s="13">
        <v>1</v>
      </c>
      <c r="D1378" s="13" t="s">
        <v>65</v>
      </c>
      <c r="E1378" s="13" t="s">
        <v>26</v>
      </c>
      <c r="F1378" s="13" t="s">
        <v>12</v>
      </c>
      <c r="G1378" s="13" t="s">
        <v>27</v>
      </c>
    </row>
    <row r="1379" spans="1:7" ht="15" customHeight="1">
      <c r="A1379" s="13">
        <v>1513</v>
      </c>
      <c r="B1379" s="10" t="s">
        <v>1457</v>
      </c>
      <c r="C1379" s="13">
        <v>4</v>
      </c>
      <c r="D1379" s="13" t="s">
        <v>65</v>
      </c>
      <c r="E1379" s="13" t="s">
        <v>11</v>
      </c>
      <c r="F1379" s="13" t="s">
        <v>12</v>
      </c>
      <c r="G1379" s="13" t="s">
        <v>13</v>
      </c>
    </row>
    <row r="1380" spans="1:7" ht="15" customHeight="1">
      <c r="A1380" s="13">
        <v>1514</v>
      </c>
      <c r="B1380" s="10" t="s">
        <v>1458</v>
      </c>
      <c r="C1380" s="13" t="s">
        <v>139</v>
      </c>
      <c r="D1380" s="13" t="s">
        <v>65</v>
      </c>
      <c r="E1380" s="13" t="s">
        <v>26</v>
      </c>
      <c r="F1380" s="13" t="s">
        <v>12</v>
      </c>
      <c r="G1380" s="13" t="s">
        <v>27</v>
      </c>
    </row>
    <row r="1381" spans="1:7" ht="15" customHeight="1">
      <c r="A1381" s="13">
        <v>1515</v>
      </c>
      <c r="B1381" s="10" t="s">
        <v>1459</v>
      </c>
      <c r="C1381" s="13" t="s">
        <v>139</v>
      </c>
      <c r="D1381" s="13" t="s">
        <v>65</v>
      </c>
      <c r="E1381" s="13" t="s">
        <v>11</v>
      </c>
      <c r="F1381" s="13" t="s">
        <v>12</v>
      </c>
      <c r="G1381" s="13" t="s">
        <v>13</v>
      </c>
    </row>
    <row r="1382" spans="1:7" ht="15" customHeight="1">
      <c r="A1382" s="13">
        <v>1516</v>
      </c>
      <c r="B1382" s="10" t="s">
        <v>1460</v>
      </c>
      <c r="C1382" s="13">
        <v>3</v>
      </c>
      <c r="D1382" s="13" t="s">
        <v>65</v>
      </c>
      <c r="E1382" s="13" t="s">
        <v>11</v>
      </c>
      <c r="F1382" s="13" t="s">
        <v>12</v>
      </c>
      <c r="G1382" s="13" t="s">
        <v>13</v>
      </c>
    </row>
    <row r="1383" spans="1:7" ht="15" customHeight="1">
      <c r="A1383" s="13">
        <v>1517</v>
      </c>
      <c r="B1383" s="10" t="s">
        <v>1461</v>
      </c>
      <c r="C1383" s="13" t="s">
        <v>139</v>
      </c>
      <c r="D1383" s="13" t="s">
        <v>65</v>
      </c>
      <c r="E1383" s="13" t="s">
        <v>11</v>
      </c>
      <c r="F1383" s="13" t="s">
        <v>12</v>
      </c>
      <c r="G1383" s="13" t="s">
        <v>13</v>
      </c>
    </row>
    <row r="1384" spans="1:7" ht="15" customHeight="1">
      <c r="A1384" s="13">
        <v>1518</v>
      </c>
      <c r="B1384" s="10" t="s">
        <v>1462</v>
      </c>
      <c r="C1384" s="13">
        <v>3</v>
      </c>
      <c r="D1384" s="13" t="s">
        <v>65</v>
      </c>
      <c r="E1384" s="13" t="s">
        <v>26</v>
      </c>
      <c r="F1384" s="13" t="s">
        <v>12</v>
      </c>
      <c r="G1384" s="13" t="s">
        <v>27</v>
      </c>
    </row>
    <row r="1385" spans="1:7" ht="15" customHeight="1">
      <c r="A1385" s="13">
        <v>1519</v>
      </c>
      <c r="B1385" s="10" t="s">
        <v>1463</v>
      </c>
      <c r="C1385" s="13">
        <v>4</v>
      </c>
      <c r="D1385" s="13" t="s">
        <v>65</v>
      </c>
      <c r="E1385" s="13" t="s">
        <v>11</v>
      </c>
      <c r="F1385" s="13" t="s">
        <v>12</v>
      </c>
      <c r="G1385" s="13" t="s">
        <v>13</v>
      </c>
    </row>
    <row r="1386" spans="1:7" ht="15" customHeight="1">
      <c r="A1386" s="13">
        <v>1520</v>
      </c>
      <c r="B1386" s="10" t="s">
        <v>1400</v>
      </c>
      <c r="C1386" s="13">
        <v>1</v>
      </c>
      <c r="D1386" s="13" t="s">
        <v>65</v>
      </c>
      <c r="E1386" s="13" t="s">
        <v>26</v>
      </c>
      <c r="F1386" s="13" t="s">
        <v>12</v>
      </c>
      <c r="G1386" s="13" t="s">
        <v>27</v>
      </c>
    </row>
    <row r="1387" spans="1:7" ht="15" customHeight="1">
      <c r="A1387" s="13">
        <v>1521</v>
      </c>
      <c r="B1387" s="10" t="s">
        <v>1464</v>
      </c>
      <c r="C1387" s="13">
        <v>1</v>
      </c>
      <c r="D1387" s="13" t="s">
        <v>65</v>
      </c>
      <c r="E1387" s="13" t="s">
        <v>11</v>
      </c>
      <c r="F1387" s="13" t="s">
        <v>12</v>
      </c>
      <c r="G1387" s="13" t="s">
        <v>13</v>
      </c>
    </row>
    <row r="1388" spans="1:7" ht="15" customHeight="1">
      <c r="A1388" s="13">
        <v>1522</v>
      </c>
      <c r="B1388" s="10" t="s">
        <v>1465</v>
      </c>
      <c r="C1388" s="13">
        <v>4</v>
      </c>
      <c r="D1388" s="13" t="s">
        <v>65</v>
      </c>
      <c r="E1388" s="13" t="s">
        <v>11</v>
      </c>
      <c r="F1388" s="13" t="s">
        <v>12</v>
      </c>
      <c r="G1388" s="13" t="s">
        <v>13</v>
      </c>
    </row>
    <row r="1389" spans="1:7" ht="15" customHeight="1">
      <c r="A1389" s="13">
        <v>1523</v>
      </c>
      <c r="B1389" s="10" t="s">
        <v>1466</v>
      </c>
      <c r="C1389" s="13" t="s">
        <v>139</v>
      </c>
      <c r="D1389" s="13" t="s">
        <v>65</v>
      </c>
      <c r="E1389" s="13" t="s">
        <v>11</v>
      </c>
      <c r="F1389" s="13" t="s">
        <v>12</v>
      </c>
      <c r="G1389" s="13" t="s">
        <v>13</v>
      </c>
    </row>
    <row r="1390" spans="1:7" ht="15" customHeight="1">
      <c r="A1390" s="13">
        <v>1524</v>
      </c>
      <c r="B1390" s="10" t="s">
        <v>1467</v>
      </c>
      <c r="C1390" s="13">
        <v>1</v>
      </c>
      <c r="D1390" s="13" t="s">
        <v>65</v>
      </c>
      <c r="E1390" s="13" t="s">
        <v>11</v>
      </c>
      <c r="F1390" s="13" t="s">
        <v>12</v>
      </c>
      <c r="G1390" s="13" t="s">
        <v>13</v>
      </c>
    </row>
    <row r="1391" spans="1:7" ht="15" customHeight="1">
      <c r="A1391" s="13">
        <v>1525</v>
      </c>
      <c r="B1391" s="10" t="s">
        <v>1468</v>
      </c>
      <c r="C1391" s="13">
        <v>5</v>
      </c>
      <c r="D1391" s="13" t="s">
        <v>65</v>
      </c>
      <c r="E1391" s="13" t="s">
        <v>11</v>
      </c>
      <c r="F1391" s="13" t="s">
        <v>149</v>
      </c>
      <c r="G1391" s="13" t="s">
        <v>150</v>
      </c>
    </row>
    <row r="1392" spans="1:7" ht="15" customHeight="1">
      <c r="A1392" s="13">
        <v>1526</v>
      </c>
      <c r="B1392" s="10" t="s">
        <v>1469</v>
      </c>
      <c r="C1392" s="13">
        <v>6</v>
      </c>
      <c r="D1392" s="13" t="s">
        <v>65</v>
      </c>
      <c r="E1392" s="13" t="s">
        <v>11</v>
      </c>
      <c r="F1392" s="13" t="s">
        <v>149</v>
      </c>
      <c r="G1392" s="13" t="s">
        <v>150</v>
      </c>
    </row>
    <row r="1393" spans="1:7" ht="15" customHeight="1">
      <c r="A1393" s="13">
        <v>1527</v>
      </c>
      <c r="B1393" s="10" t="s">
        <v>1470</v>
      </c>
      <c r="C1393" s="13">
        <v>5</v>
      </c>
      <c r="D1393" s="13" t="s">
        <v>65</v>
      </c>
      <c r="E1393" s="13" t="s">
        <v>11</v>
      </c>
      <c r="F1393" s="13" t="s">
        <v>149</v>
      </c>
      <c r="G1393" s="13" t="s">
        <v>150</v>
      </c>
    </row>
    <row r="1394" spans="1:7" ht="15" customHeight="1">
      <c r="A1394" s="13">
        <v>1528</v>
      </c>
      <c r="B1394" s="10" t="s">
        <v>1471</v>
      </c>
      <c r="C1394" s="13">
        <v>5</v>
      </c>
      <c r="D1394" s="13" t="s">
        <v>65</v>
      </c>
      <c r="E1394" s="13" t="s">
        <v>26</v>
      </c>
      <c r="F1394" s="13" t="s">
        <v>149</v>
      </c>
      <c r="G1394" s="13" t="s">
        <v>152</v>
      </c>
    </row>
    <row r="1395" spans="1:7" ht="15" customHeight="1">
      <c r="A1395" s="13">
        <v>1529</v>
      </c>
      <c r="B1395" s="10" t="s">
        <v>1472</v>
      </c>
      <c r="C1395" s="13">
        <v>6</v>
      </c>
      <c r="D1395" s="13" t="s">
        <v>65</v>
      </c>
      <c r="E1395" s="13" t="s">
        <v>26</v>
      </c>
      <c r="F1395" s="13" t="s">
        <v>149</v>
      </c>
      <c r="G1395" s="13" t="s">
        <v>152</v>
      </c>
    </row>
    <row r="1396" spans="1:7" ht="15" customHeight="1">
      <c r="A1396" s="13">
        <v>1530</v>
      </c>
      <c r="B1396" s="10" t="s">
        <v>1473</v>
      </c>
      <c r="C1396" s="13">
        <v>5</v>
      </c>
      <c r="D1396" s="13" t="s">
        <v>65</v>
      </c>
      <c r="E1396" s="13" t="s">
        <v>26</v>
      </c>
      <c r="F1396" s="13" t="s">
        <v>149</v>
      </c>
      <c r="G1396" s="13" t="s">
        <v>152</v>
      </c>
    </row>
    <row r="1397" spans="1:7" ht="15" customHeight="1">
      <c r="A1397" s="13">
        <v>1531</v>
      </c>
      <c r="B1397" s="10" t="s">
        <v>1474</v>
      </c>
      <c r="C1397" s="13">
        <v>5</v>
      </c>
      <c r="D1397" s="13" t="s">
        <v>65</v>
      </c>
      <c r="E1397" s="13" t="s">
        <v>11</v>
      </c>
      <c r="F1397" s="13" t="s">
        <v>149</v>
      </c>
      <c r="G1397" s="13" t="s">
        <v>150</v>
      </c>
    </row>
    <row r="1398" spans="1:7" ht="15" customHeight="1">
      <c r="A1398" s="13">
        <v>1532</v>
      </c>
      <c r="B1398" s="10" t="s">
        <v>1475</v>
      </c>
      <c r="C1398" s="13">
        <v>5</v>
      </c>
      <c r="D1398" s="13" t="s">
        <v>65</v>
      </c>
      <c r="E1398" s="13" t="s">
        <v>26</v>
      </c>
      <c r="F1398" s="13" t="s">
        <v>149</v>
      </c>
      <c r="G1398" s="13" t="s">
        <v>152</v>
      </c>
    </row>
    <row r="1399" spans="1:7" ht="15" customHeight="1">
      <c r="A1399" s="13">
        <v>1533</v>
      </c>
      <c r="B1399" s="10" t="s">
        <v>1476</v>
      </c>
      <c r="C1399" s="13">
        <v>5</v>
      </c>
      <c r="D1399" s="13" t="s">
        <v>65</v>
      </c>
      <c r="E1399" s="13" t="s">
        <v>26</v>
      </c>
      <c r="F1399" s="13" t="s">
        <v>149</v>
      </c>
      <c r="G1399" s="13" t="s">
        <v>152</v>
      </c>
    </row>
    <row r="1400" spans="1:7" ht="15" customHeight="1">
      <c r="A1400" s="13">
        <v>1534</v>
      </c>
      <c r="B1400" s="10" t="s">
        <v>1477</v>
      </c>
      <c r="C1400" s="13">
        <v>6</v>
      </c>
      <c r="D1400" s="13" t="s">
        <v>65</v>
      </c>
      <c r="E1400" s="13" t="s">
        <v>26</v>
      </c>
      <c r="F1400" s="13" t="s">
        <v>149</v>
      </c>
      <c r="G1400" s="13" t="s">
        <v>152</v>
      </c>
    </row>
    <row r="1401" spans="1:7" ht="15" customHeight="1">
      <c r="A1401" s="13">
        <v>1535</v>
      </c>
      <c r="B1401" s="10" t="s">
        <v>1478</v>
      </c>
      <c r="C1401" s="13">
        <v>5</v>
      </c>
      <c r="D1401" s="13" t="s">
        <v>65</v>
      </c>
      <c r="E1401" s="13" t="s">
        <v>11</v>
      </c>
      <c r="F1401" s="13" t="s">
        <v>149</v>
      </c>
      <c r="G1401" s="13" t="s">
        <v>150</v>
      </c>
    </row>
    <row r="1402" spans="1:7" ht="15" customHeight="1">
      <c r="A1402" s="13">
        <v>1536</v>
      </c>
      <c r="B1402" s="10" t="s">
        <v>1479</v>
      </c>
      <c r="C1402" s="13">
        <v>6</v>
      </c>
      <c r="D1402" s="13" t="s">
        <v>65</v>
      </c>
      <c r="E1402" s="13" t="s">
        <v>26</v>
      </c>
      <c r="F1402" s="13" t="s">
        <v>149</v>
      </c>
      <c r="G1402" s="13" t="s">
        <v>152</v>
      </c>
    </row>
    <row r="1403" spans="1:7" ht="15" customHeight="1">
      <c r="A1403" s="13">
        <v>1537</v>
      </c>
      <c r="B1403" s="10" t="s">
        <v>1480</v>
      </c>
      <c r="C1403" s="13">
        <v>6</v>
      </c>
      <c r="D1403" s="13" t="s">
        <v>65</v>
      </c>
      <c r="E1403" s="13" t="s">
        <v>11</v>
      </c>
      <c r="F1403" s="13" t="s">
        <v>149</v>
      </c>
      <c r="G1403" s="13" t="s">
        <v>150</v>
      </c>
    </row>
    <row r="1404" spans="1:7" ht="15" customHeight="1">
      <c r="A1404" s="13">
        <v>1538</v>
      </c>
      <c r="B1404" s="10" t="s">
        <v>1481</v>
      </c>
      <c r="C1404" s="13">
        <v>5</v>
      </c>
      <c r="D1404" s="13" t="s">
        <v>65</v>
      </c>
      <c r="E1404" s="13" t="s">
        <v>11</v>
      </c>
      <c r="F1404" s="13" t="s">
        <v>149</v>
      </c>
      <c r="G1404" s="13" t="s">
        <v>150</v>
      </c>
    </row>
    <row r="1405" spans="1:7" ht="15" customHeight="1">
      <c r="A1405" s="13">
        <v>1539</v>
      </c>
      <c r="B1405" s="10" t="s">
        <v>1482</v>
      </c>
      <c r="C1405" s="13">
        <v>6</v>
      </c>
      <c r="D1405" s="13" t="s">
        <v>65</v>
      </c>
      <c r="E1405" s="13" t="s">
        <v>26</v>
      </c>
      <c r="F1405" s="13" t="s">
        <v>149</v>
      </c>
      <c r="G1405" s="13" t="s">
        <v>152</v>
      </c>
    </row>
    <row r="1406" spans="1:7" ht="15" customHeight="1">
      <c r="A1406" s="13">
        <v>1540</v>
      </c>
      <c r="B1406" s="10" t="s">
        <v>1483</v>
      </c>
      <c r="C1406" s="13">
        <v>5</v>
      </c>
      <c r="D1406" s="13" t="s">
        <v>65</v>
      </c>
      <c r="E1406" s="13" t="s">
        <v>11</v>
      </c>
      <c r="F1406" s="13" t="s">
        <v>149</v>
      </c>
      <c r="G1406" s="13" t="s">
        <v>150</v>
      </c>
    </row>
    <row r="1407" spans="1:7" ht="15" customHeight="1">
      <c r="A1407" s="13">
        <v>1541</v>
      </c>
      <c r="B1407" s="10" t="s">
        <v>1484</v>
      </c>
      <c r="C1407" s="13">
        <v>7</v>
      </c>
      <c r="D1407" s="13" t="s">
        <v>65</v>
      </c>
      <c r="E1407" s="13" t="s">
        <v>11</v>
      </c>
      <c r="F1407" s="13" t="s">
        <v>185</v>
      </c>
      <c r="G1407" s="13" t="s">
        <v>186</v>
      </c>
    </row>
    <row r="1408" spans="1:7" ht="15" customHeight="1">
      <c r="A1408" s="13">
        <v>1542</v>
      </c>
      <c r="B1408" s="10" t="s">
        <v>1485</v>
      </c>
      <c r="C1408" s="13">
        <v>8</v>
      </c>
      <c r="D1408" s="13" t="s">
        <v>65</v>
      </c>
      <c r="E1408" s="13" t="s">
        <v>11</v>
      </c>
      <c r="F1408" s="13" t="s">
        <v>185</v>
      </c>
      <c r="G1408" s="13" t="s">
        <v>186</v>
      </c>
    </row>
    <row r="1409" spans="1:7" ht="15" customHeight="1">
      <c r="A1409" s="13">
        <v>1543</v>
      </c>
      <c r="B1409" s="10" t="s">
        <v>1486</v>
      </c>
      <c r="C1409" s="13">
        <v>7</v>
      </c>
      <c r="D1409" s="13" t="s">
        <v>65</v>
      </c>
      <c r="E1409" s="13" t="s">
        <v>11</v>
      </c>
      <c r="F1409" s="13" t="s">
        <v>185</v>
      </c>
      <c r="G1409" s="13" t="s">
        <v>186</v>
      </c>
    </row>
    <row r="1410" spans="1:7" ht="15" customHeight="1">
      <c r="A1410" s="13">
        <v>1544</v>
      </c>
      <c r="B1410" s="10" t="s">
        <v>1487</v>
      </c>
      <c r="C1410" s="13">
        <v>8</v>
      </c>
      <c r="D1410" s="13" t="s">
        <v>65</v>
      </c>
      <c r="E1410" s="13" t="s">
        <v>26</v>
      </c>
      <c r="F1410" s="13" t="s">
        <v>185</v>
      </c>
      <c r="G1410" s="13" t="s">
        <v>189</v>
      </c>
    </row>
    <row r="1411" spans="1:7" ht="15" customHeight="1">
      <c r="A1411" s="13">
        <v>1545</v>
      </c>
      <c r="B1411" s="10" t="s">
        <v>1488</v>
      </c>
      <c r="C1411" s="13">
        <v>7</v>
      </c>
      <c r="D1411" s="13" t="s">
        <v>65</v>
      </c>
      <c r="E1411" s="13" t="s">
        <v>11</v>
      </c>
      <c r="F1411" s="13" t="s">
        <v>185</v>
      </c>
      <c r="G1411" s="13" t="s">
        <v>186</v>
      </c>
    </row>
    <row r="1412" spans="1:7" ht="15" customHeight="1">
      <c r="A1412" s="13">
        <v>1546</v>
      </c>
      <c r="B1412" s="10" t="s">
        <v>1489</v>
      </c>
      <c r="C1412" s="13">
        <v>7</v>
      </c>
      <c r="D1412" s="13" t="s">
        <v>65</v>
      </c>
      <c r="E1412" s="13" t="s">
        <v>26</v>
      </c>
      <c r="F1412" s="13" t="s">
        <v>185</v>
      </c>
      <c r="G1412" s="13" t="s">
        <v>189</v>
      </c>
    </row>
    <row r="1413" spans="1:7" ht="15" customHeight="1">
      <c r="A1413" s="13">
        <v>1547</v>
      </c>
      <c r="B1413" s="10" t="s">
        <v>1490</v>
      </c>
      <c r="C1413" s="13">
        <v>7</v>
      </c>
      <c r="D1413" s="13" t="s">
        <v>65</v>
      </c>
      <c r="E1413" s="13" t="s">
        <v>26</v>
      </c>
      <c r="F1413" s="13" t="s">
        <v>185</v>
      </c>
      <c r="G1413" s="13" t="s">
        <v>189</v>
      </c>
    </row>
    <row r="1414" spans="1:7" ht="15" customHeight="1">
      <c r="A1414" s="13">
        <v>1548</v>
      </c>
      <c r="B1414" s="10" t="s">
        <v>1491</v>
      </c>
      <c r="C1414" s="13">
        <v>8</v>
      </c>
      <c r="D1414" s="13" t="s">
        <v>65</v>
      </c>
      <c r="E1414" s="13" t="s">
        <v>11</v>
      </c>
      <c r="F1414" s="13" t="s">
        <v>185</v>
      </c>
      <c r="G1414" s="13" t="s">
        <v>186</v>
      </c>
    </row>
    <row r="1415" spans="1:7" ht="15" customHeight="1">
      <c r="A1415" s="13">
        <v>1549</v>
      </c>
      <c r="B1415" s="10" t="s">
        <v>1492</v>
      </c>
      <c r="C1415" s="13">
        <v>4</v>
      </c>
      <c r="D1415" s="13" t="s">
        <v>65</v>
      </c>
      <c r="E1415" s="13" t="s">
        <v>26</v>
      </c>
      <c r="F1415" s="13" t="s">
        <v>12</v>
      </c>
      <c r="G1415" s="13" t="s">
        <v>27</v>
      </c>
    </row>
    <row r="1416" spans="1:7" ht="15" customHeight="1">
      <c r="A1416" s="13">
        <v>1550</v>
      </c>
      <c r="B1416" s="10" t="s">
        <v>1493</v>
      </c>
      <c r="C1416" s="13">
        <v>4</v>
      </c>
      <c r="D1416" s="13" t="s">
        <v>65</v>
      </c>
      <c r="E1416" s="13" t="s">
        <v>26</v>
      </c>
      <c r="F1416" s="13" t="s">
        <v>12</v>
      </c>
      <c r="G1416" s="13" t="s">
        <v>27</v>
      </c>
    </row>
    <row r="1417" spans="1:7" ht="15" customHeight="1">
      <c r="A1417" s="13">
        <v>1551</v>
      </c>
      <c r="B1417" s="10" t="s">
        <v>1494</v>
      </c>
      <c r="C1417" s="13">
        <v>5</v>
      </c>
      <c r="D1417" s="13" t="s">
        <v>65</v>
      </c>
      <c r="E1417" s="45" t="s">
        <v>11</v>
      </c>
      <c r="F1417" s="13" t="s">
        <v>149</v>
      </c>
      <c r="G1417" s="13" t="s">
        <v>150</v>
      </c>
    </row>
    <row r="1418" spans="1:7" ht="15" customHeight="1">
      <c r="A1418" s="13">
        <v>1552</v>
      </c>
      <c r="B1418" s="10" t="s">
        <v>1495</v>
      </c>
      <c r="C1418" s="13">
        <v>6</v>
      </c>
      <c r="D1418" s="13" t="s">
        <v>65</v>
      </c>
      <c r="E1418" s="13" t="s">
        <v>11</v>
      </c>
      <c r="F1418" s="13" t="s">
        <v>149</v>
      </c>
      <c r="G1418" s="13" t="s">
        <v>150</v>
      </c>
    </row>
    <row r="1419" spans="1:7" ht="15" customHeight="1">
      <c r="A1419" s="13">
        <v>1560</v>
      </c>
      <c r="B1419" s="10" t="s">
        <v>1496</v>
      </c>
      <c r="C1419" s="13">
        <v>0</v>
      </c>
      <c r="D1419" s="13" t="s">
        <v>73</v>
      </c>
      <c r="E1419" s="13" t="s">
        <v>11</v>
      </c>
      <c r="F1419" s="13" t="s">
        <v>12</v>
      </c>
      <c r="G1419" s="13" t="s">
        <v>13</v>
      </c>
    </row>
    <row r="1420" spans="1:7" ht="15" customHeight="1">
      <c r="A1420" s="13">
        <v>1561</v>
      </c>
      <c r="B1420" s="10" t="s">
        <v>1497</v>
      </c>
      <c r="C1420" s="13">
        <v>1</v>
      </c>
      <c r="D1420" s="13" t="s">
        <v>73</v>
      </c>
      <c r="E1420" s="13" t="s">
        <v>11</v>
      </c>
      <c r="F1420" s="13" t="s">
        <v>12</v>
      </c>
      <c r="G1420" s="13" t="s">
        <v>13</v>
      </c>
    </row>
    <row r="1421" spans="1:7" ht="15" customHeight="1">
      <c r="A1421" s="13">
        <v>1562</v>
      </c>
      <c r="B1421" s="10" t="s">
        <v>1498</v>
      </c>
      <c r="C1421" s="13">
        <v>2</v>
      </c>
      <c r="D1421" s="13" t="s">
        <v>73</v>
      </c>
      <c r="E1421" s="13" t="s">
        <v>11</v>
      </c>
      <c r="F1421" s="13" t="s">
        <v>12</v>
      </c>
      <c r="G1421" s="13" t="s">
        <v>13</v>
      </c>
    </row>
    <row r="1422" spans="1:7" ht="15" customHeight="1">
      <c r="A1422" s="13">
        <v>1563</v>
      </c>
      <c r="B1422" s="10" t="s">
        <v>1499</v>
      </c>
      <c r="C1422" s="13">
        <v>2</v>
      </c>
      <c r="D1422" s="13" t="s">
        <v>73</v>
      </c>
      <c r="E1422" s="13" t="s">
        <v>11</v>
      </c>
      <c r="F1422" s="13" t="s">
        <v>12</v>
      </c>
      <c r="G1422" s="13" t="s">
        <v>13</v>
      </c>
    </row>
    <row r="1423" spans="1:7" ht="15" customHeight="1">
      <c r="A1423" s="13">
        <v>1564</v>
      </c>
      <c r="B1423" s="10" t="s">
        <v>1500</v>
      </c>
      <c r="C1423" s="13">
        <v>2</v>
      </c>
      <c r="D1423" s="13" t="s">
        <v>73</v>
      </c>
      <c r="E1423" s="13" t="s">
        <v>11</v>
      </c>
      <c r="F1423" s="13" t="s">
        <v>12</v>
      </c>
      <c r="G1423" s="13" t="s">
        <v>13</v>
      </c>
    </row>
    <row r="1424" spans="1:7" ht="15" customHeight="1">
      <c r="A1424" s="13">
        <v>1565</v>
      </c>
      <c r="B1424" s="10" t="s">
        <v>1501</v>
      </c>
      <c r="C1424" s="13">
        <v>3</v>
      </c>
      <c r="D1424" s="13" t="s">
        <v>73</v>
      </c>
      <c r="E1424" s="13" t="s">
        <v>11</v>
      </c>
      <c r="F1424" s="13" t="s">
        <v>12</v>
      </c>
      <c r="G1424" s="13" t="s">
        <v>13</v>
      </c>
    </row>
    <row r="1425" spans="1:7" ht="15" customHeight="1">
      <c r="A1425" s="13">
        <v>1566</v>
      </c>
      <c r="B1425" s="10" t="s">
        <v>1502</v>
      </c>
      <c r="C1425" s="13">
        <v>3</v>
      </c>
      <c r="D1425" s="13" t="s">
        <v>73</v>
      </c>
      <c r="E1425" s="13" t="s">
        <v>11</v>
      </c>
      <c r="F1425" s="13" t="s">
        <v>12</v>
      </c>
      <c r="G1425" s="13" t="s">
        <v>13</v>
      </c>
    </row>
    <row r="1426" spans="1:7" ht="15" customHeight="1">
      <c r="A1426" s="13">
        <v>1567</v>
      </c>
      <c r="B1426" s="10" t="s">
        <v>1503</v>
      </c>
      <c r="C1426" s="13">
        <v>4</v>
      </c>
      <c r="D1426" s="13" t="s">
        <v>73</v>
      </c>
      <c r="E1426" s="13" t="s">
        <v>11</v>
      </c>
      <c r="F1426" s="13" t="s">
        <v>12</v>
      </c>
      <c r="G1426" s="13" t="s">
        <v>13</v>
      </c>
    </row>
    <row r="1427" spans="1:7" ht="15" customHeight="1">
      <c r="A1427" s="13">
        <v>1568</v>
      </c>
      <c r="B1427" s="10" t="s">
        <v>1504</v>
      </c>
      <c r="C1427" s="13">
        <v>4</v>
      </c>
      <c r="D1427" s="13" t="s">
        <v>73</v>
      </c>
      <c r="E1427" s="13" t="s">
        <v>11</v>
      </c>
      <c r="F1427" s="13" t="s">
        <v>12</v>
      </c>
      <c r="G1427" s="13" t="s">
        <v>13</v>
      </c>
    </row>
    <row r="1428" spans="1:7" ht="15" customHeight="1">
      <c r="A1428" s="13">
        <v>1569</v>
      </c>
      <c r="B1428" s="10" t="s">
        <v>1505</v>
      </c>
      <c r="C1428" s="13">
        <v>0</v>
      </c>
      <c r="D1428" s="13" t="s">
        <v>73</v>
      </c>
      <c r="E1428" s="13" t="s">
        <v>26</v>
      </c>
      <c r="F1428" s="13" t="s">
        <v>12</v>
      </c>
      <c r="G1428" s="13" t="s">
        <v>27</v>
      </c>
    </row>
    <row r="1429" spans="1:7" ht="15" customHeight="1">
      <c r="A1429" s="13">
        <v>1570</v>
      </c>
      <c r="B1429" s="10" t="s">
        <v>1506</v>
      </c>
      <c r="C1429" s="13">
        <v>0</v>
      </c>
      <c r="D1429" s="13" t="s">
        <v>73</v>
      </c>
      <c r="E1429" s="13" t="s">
        <v>26</v>
      </c>
      <c r="F1429" s="13" t="s">
        <v>12</v>
      </c>
      <c r="G1429" s="13" t="s">
        <v>27</v>
      </c>
    </row>
    <row r="1430" spans="1:7" ht="15" customHeight="1">
      <c r="A1430" s="13">
        <v>1571</v>
      </c>
      <c r="B1430" s="10" t="s">
        <v>1507</v>
      </c>
      <c r="C1430" s="13">
        <v>1</v>
      </c>
      <c r="D1430" s="13" t="s">
        <v>73</v>
      </c>
      <c r="E1430" s="13" t="s">
        <v>26</v>
      </c>
      <c r="F1430" s="13" t="s">
        <v>12</v>
      </c>
      <c r="G1430" s="13" t="s">
        <v>27</v>
      </c>
    </row>
    <row r="1431" spans="1:7" ht="15" customHeight="1">
      <c r="A1431" s="13">
        <v>1572</v>
      </c>
      <c r="B1431" s="10" t="s">
        <v>1508</v>
      </c>
      <c r="C1431" s="13">
        <v>2</v>
      </c>
      <c r="D1431" s="13" t="s">
        <v>73</v>
      </c>
      <c r="E1431" s="13" t="s">
        <v>26</v>
      </c>
      <c r="F1431" s="13" t="s">
        <v>12</v>
      </c>
      <c r="G1431" s="13" t="s">
        <v>27</v>
      </c>
    </row>
    <row r="1432" spans="1:7" ht="15" customHeight="1">
      <c r="A1432" s="13">
        <v>1573</v>
      </c>
      <c r="B1432" s="10" t="s">
        <v>1509</v>
      </c>
      <c r="C1432" s="13">
        <v>2</v>
      </c>
      <c r="D1432" s="13" t="s">
        <v>73</v>
      </c>
      <c r="E1432" s="13" t="s">
        <v>26</v>
      </c>
      <c r="F1432" s="13" t="s">
        <v>12</v>
      </c>
      <c r="G1432" s="13" t="s">
        <v>27</v>
      </c>
    </row>
    <row r="1433" spans="1:7" ht="15" customHeight="1">
      <c r="A1433" s="13">
        <v>1574</v>
      </c>
      <c r="B1433" s="10" t="s">
        <v>1510</v>
      </c>
      <c r="C1433" s="43">
        <v>2</v>
      </c>
      <c r="D1433" s="13" t="s">
        <v>73</v>
      </c>
      <c r="E1433" s="43" t="s">
        <v>26</v>
      </c>
      <c r="F1433" s="13" t="s">
        <v>12</v>
      </c>
      <c r="G1433" s="13" t="s">
        <v>27</v>
      </c>
    </row>
    <row r="1434" spans="1:7" ht="15" customHeight="1">
      <c r="A1434" s="13">
        <v>1575</v>
      </c>
      <c r="B1434" s="10" t="s">
        <v>1511</v>
      </c>
      <c r="C1434" s="13">
        <v>3</v>
      </c>
      <c r="D1434" s="13" t="s">
        <v>73</v>
      </c>
      <c r="E1434" s="13" t="s">
        <v>26</v>
      </c>
      <c r="F1434" s="13" t="s">
        <v>12</v>
      </c>
      <c r="G1434" s="13" t="s">
        <v>27</v>
      </c>
    </row>
    <row r="1435" spans="1:7" ht="15" customHeight="1">
      <c r="A1435" s="13">
        <v>1576</v>
      </c>
      <c r="B1435" s="10" t="s">
        <v>1512</v>
      </c>
      <c r="C1435" s="43">
        <v>3</v>
      </c>
      <c r="D1435" s="13" t="s">
        <v>73</v>
      </c>
      <c r="E1435" s="43" t="s">
        <v>26</v>
      </c>
      <c r="F1435" s="13" t="s">
        <v>12</v>
      </c>
      <c r="G1435" s="13" t="s">
        <v>27</v>
      </c>
    </row>
    <row r="1436" spans="1:7" ht="15" customHeight="1">
      <c r="A1436" s="13">
        <v>1577</v>
      </c>
      <c r="B1436" s="10" t="s">
        <v>1513</v>
      </c>
      <c r="C1436" s="43">
        <v>4</v>
      </c>
      <c r="D1436" s="13" t="s">
        <v>73</v>
      </c>
      <c r="E1436" s="43" t="s">
        <v>26</v>
      </c>
      <c r="F1436" s="13" t="s">
        <v>12</v>
      </c>
      <c r="G1436" s="13" t="s">
        <v>27</v>
      </c>
    </row>
    <row r="1437" spans="1:7" ht="15" customHeight="1">
      <c r="A1437" s="13">
        <v>1578</v>
      </c>
      <c r="B1437" s="10" t="s">
        <v>1514</v>
      </c>
      <c r="C1437" s="13">
        <v>5</v>
      </c>
      <c r="D1437" s="13" t="s">
        <v>73</v>
      </c>
      <c r="E1437" s="13" t="s">
        <v>26</v>
      </c>
      <c r="F1437" s="13" t="s">
        <v>12</v>
      </c>
      <c r="G1437" s="13" t="s">
        <v>27</v>
      </c>
    </row>
    <row r="1438" spans="1:7" ht="15" customHeight="1">
      <c r="A1438" s="13">
        <v>1579</v>
      </c>
      <c r="B1438" s="10" t="s">
        <v>1515</v>
      </c>
      <c r="C1438" s="13">
        <v>5</v>
      </c>
      <c r="D1438" s="13" t="s">
        <v>73</v>
      </c>
      <c r="E1438" s="13" t="s">
        <v>11</v>
      </c>
      <c r="F1438" s="13" t="s">
        <v>149</v>
      </c>
      <c r="G1438" s="13" t="s">
        <v>150</v>
      </c>
    </row>
    <row r="1439" spans="1:7" ht="15" customHeight="1">
      <c r="A1439" s="13">
        <v>1580</v>
      </c>
      <c r="B1439" s="10" t="s">
        <v>1516</v>
      </c>
      <c r="C1439" s="13">
        <v>5</v>
      </c>
      <c r="D1439" s="13" t="s">
        <v>73</v>
      </c>
      <c r="E1439" s="13" t="s">
        <v>11</v>
      </c>
      <c r="F1439" s="13" t="s">
        <v>149</v>
      </c>
      <c r="G1439" s="13" t="s">
        <v>150</v>
      </c>
    </row>
    <row r="1440" spans="1:7" ht="15" customHeight="1">
      <c r="A1440" s="13">
        <v>1581</v>
      </c>
      <c r="B1440" s="10" t="s">
        <v>1517</v>
      </c>
      <c r="C1440" s="13">
        <v>6</v>
      </c>
      <c r="D1440" s="13" t="s">
        <v>73</v>
      </c>
      <c r="E1440" s="13" t="s">
        <v>11</v>
      </c>
      <c r="F1440" s="13" t="s">
        <v>149</v>
      </c>
      <c r="G1440" s="13" t="s">
        <v>150</v>
      </c>
    </row>
    <row r="1441" spans="1:7" ht="15" customHeight="1">
      <c r="A1441" s="13">
        <v>1582</v>
      </c>
      <c r="B1441" s="10" t="s">
        <v>1518</v>
      </c>
      <c r="C1441" s="13">
        <v>6</v>
      </c>
      <c r="D1441" s="13" t="s">
        <v>73</v>
      </c>
      <c r="E1441" s="13" t="s">
        <v>11</v>
      </c>
      <c r="F1441" s="13" t="s">
        <v>149</v>
      </c>
      <c r="G1441" s="13" t="s">
        <v>150</v>
      </c>
    </row>
    <row r="1442" spans="1:7" ht="15" customHeight="1">
      <c r="A1442" s="13">
        <v>1583</v>
      </c>
      <c r="B1442" s="10" t="s">
        <v>1519</v>
      </c>
      <c r="C1442" s="13">
        <v>6</v>
      </c>
      <c r="D1442" s="13" t="s">
        <v>73</v>
      </c>
      <c r="E1442" s="13" t="s">
        <v>11</v>
      </c>
      <c r="F1442" s="13" t="s">
        <v>149</v>
      </c>
      <c r="G1442" s="13" t="s">
        <v>150</v>
      </c>
    </row>
    <row r="1443" spans="1:7" ht="15" customHeight="1">
      <c r="A1443" s="13">
        <v>1584</v>
      </c>
      <c r="B1443" s="10" t="s">
        <v>1520</v>
      </c>
      <c r="C1443" s="13">
        <v>6</v>
      </c>
      <c r="D1443" s="13" t="s">
        <v>73</v>
      </c>
      <c r="E1443" s="13" t="s">
        <v>11</v>
      </c>
      <c r="F1443" s="13" t="s">
        <v>149</v>
      </c>
      <c r="G1443" s="13" t="s">
        <v>150</v>
      </c>
    </row>
    <row r="1444" spans="1:7" ht="15" customHeight="1">
      <c r="A1444" s="13">
        <v>1585</v>
      </c>
      <c r="B1444" s="10" t="s">
        <v>1521</v>
      </c>
      <c r="C1444" s="13">
        <v>6</v>
      </c>
      <c r="D1444" s="13" t="s">
        <v>73</v>
      </c>
      <c r="E1444" s="13" t="s">
        <v>11</v>
      </c>
      <c r="F1444" s="13" t="s">
        <v>149</v>
      </c>
      <c r="G1444" s="13" t="s">
        <v>150</v>
      </c>
    </row>
    <row r="1445" spans="1:7" ht="15" customHeight="1">
      <c r="A1445" s="13">
        <v>1586</v>
      </c>
      <c r="B1445" s="10" t="s">
        <v>1522</v>
      </c>
      <c r="C1445" s="13">
        <v>5</v>
      </c>
      <c r="D1445" s="13" t="s">
        <v>73</v>
      </c>
      <c r="E1445" s="13" t="s">
        <v>26</v>
      </c>
      <c r="F1445" s="13" t="s">
        <v>149</v>
      </c>
      <c r="G1445" s="13" t="s">
        <v>152</v>
      </c>
    </row>
    <row r="1446" spans="1:7" ht="15" customHeight="1">
      <c r="A1446" s="13">
        <v>1587</v>
      </c>
      <c r="B1446" s="10" t="s">
        <v>1523</v>
      </c>
      <c r="C1446" s="13">
        <v>6</v>
      </c>
      <c r="D1446" s="13" t="s">
        <v>73</v>
      </c>
      <c r="E1446" s="13" t="s">
        <v>26</v>
      </c>
      <c r="F1446" s="13" t="s">
        <v>149</v>
      </c>
      <c r="G1446" s="13" t="s">
        <v>152</v>
      </c>
    </row>
    <row r="1447" spans="1:7" ht="15" customHeight="1">
      <c r="A1447" s="13">
        <v>1588</v>
      </c>
      <c r="B1447" s="10" t="s">
        <v>1524</v>
      </c>
      <c r="C1447" s="13">
        <v>6</v>
      </c>
      <c r="D1447" s="13" t="s">
        <v>73</v>
      </c>
      <c r="E1447" s="13" t="s">
        <v>26</v>
      </c>
      <c r="F1447" s="13" t="s">
        <v>149</v>
      </c>
      <c r="G1447" s="13" t="s">
        <v>152</v>
      </c>
    </row>
    <row r="1448" spans="1:7" ht="15" customHeight="1">
      <c r="A1448" s="13">
        <v>1589</v>
      </c>
      <c r="B1448" s="10" t="s">
        <v>1525</v>
      </c>
      <c r="C1448" s="43">
        <v>6</v>
      </c>
      <c r="D1448" s="13" t="s">
        <v>73</v>
      </c>
      <c r="E1448" s="43" t="s">
        <v>26</v>
      </c>
      <c r="F1448" s="13" t="s">
        <v>149</v>
      </c>
      <c r="G1448" s="13" t="s">
        <v>152</v>
      </c>
    </row>
    <row r="1449" spans="1:7" ht="15" customHeight="1">
      <c r="A1449" s="13">
        <v>1590</v>
      </c>
      <c r="B1449" s="10" t="s">
        <v>1526</v>
      </c>
      <c r="C1449" s="13">
        <v>7</v>
      </c>
      <c r="D1449" s="13" t="s">
        <v>73</v>
      </c>
      <c r="E1449" s="13" t="s">
        <v>11</v>
      </c>
      <c r="F1449" s="13" t="s">
        <v>185</v>
      </c>
      <c r="G1449" s="13" t="s">
        <v>186</v>
      </c>
    </row>
    <row r="1450" spans="1:7" ht="15" customHeight="1">
      <c r="A1450" s="13">
        <v>1591</v>
      </c>
      <c r="B1450" s="10" t="s">
        <v>1527</v>
      </c>
      <c r="C1450" s="13">
        <v>8</v>
      </c>
      <c r="D1450" s="13" t="s">
        <v>73</v>
      </c>
      <c r="E1450" s="13" t="s">
        <v>11</v>
      </c>
      <c r="F1450" s="13" t="s">
        <v>185</v>
      </c>
      <c r="G1450" s="13" t="s">
        <v>186</v>
      </c>
    </row>
    <row r="1451" spans="1:7" ht="15" customHeight="1">
      <c r="A1451" s="13">
        <v>1592</v>
      </c>
      <c r="B1451" s="10" t="s">
        <v>1528</v>
      </c>
      <c r="C1451" s="13">
        <v>7</v>
      </c>
      <c r="D1451" s="13" t="s">
        <v>73</v>
      </c>
      <c r="E1451" s="13" t="s">
        <v>26</v>
      </c>
      <c r="F1451" s="13" t="s">
        <v>185</v>
      </c>
      <c r="G1451" s="13" t="s">
        <v>189</v>
      </c>
    </row>
    <row r="1452" spans="1:7" ht="15" customHeight="1">
      <c r="A1452" s="13">
        <v>1593</v>
      </c>
      <c r="B1452" s="10" t="s">
        <v>1529</v>
      </c>
      <c r="C1452" s="13">
        <v>8</v>
      </c>
      <c r="D1452" s="13" t="s">
        <v>73</v>
      </c>
      <c r="E1452" s="13" t="s">
        <v>26</v>
      </c>
      <c r="F1452" s="13" t="s">
        <v>185</v>
      </c>
      <c r="G1452" s="13" t="s">
        <v>189</v>
      </c>
    </row>
    <row r="1453" spans="1:7" ht="15" customHeight="1">
      <c r="A1453" s="13">
        <v>1594</v>
      </c>
      <c r="B1453" s="10" t="s">
        <v>1530</v>
      </c>
      <c r="C1453" s="13">
        <v>8</v>
      </c>
      <c r="D1453" s="13" t="s">
        <v>73</v>
      </c>
      <c r="E1453" s="13" t="s">
        <v>26</v>
      </c>
      <c r="F1453" s="13" t="s">
        <v>185</v>
      </c>
      <c r="G1453" s="13" t="s">
        <v>189</v>
      </c>
    </row>
  </sheetData>
  <pageMargins left="1.2" right="1.2" top="0.25" bottom="0.25" header="0" footer="0"/>
  <pageSetup orientation="portrait"/>
  <rowBreaks count="1" manualBreakCount="1">
    <brk id="2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975"/>
  <sheetViews>
    <sheetView workbookViewId="0">
      <pane ySplit="1" topLeftCell="A17" activePane="bottomLeft" state="frozen"/>
      <selection pane="bottomLeft" activeCell="G21" sqref="G21"/>
    </sheetView>
  </sheetViews>
  <sheetFormatPr defaultColWidth="14.42578125" defaultRowHeight="15" customHeight="1"/>
  <cols>
    <col min="1" max="1" width="19.42578125" customWidth="1"/>
    <col min="2" max="2" width="8.425781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26" ht="14.25" customHeight="1">
      <c r="A1" s="91" t="s">
        <v>1571</v>
      </c>
      <c r="B1" s="91" t="s">
        <v>1532</v>
      </c>
      <c r="C1" s="91" t="s">
        <v>1537</v>
      </c>
      <c r="D1" s="91" t="s">
        <v>1548</v>
      </c>
      <c r="E1" s="91" t="s">
        <v>1534</v>
      </c>
      <c r="F1" s="91" t="s">
        <v>1</v>
      </c>
      <c r="G1" s="91" t="s">
        <v>3</v>
      </c>
      <c r="H1" s="91" t="s">
        <v>1536</v>
      </c>
      <c r="I1" s="91" t="s">
        <v>2</v>
      </c>
      <c r="J1" s="91" t="s">
        <v>5</v>
      </c>
      <c r="K1" s="91" t="s">
        <v>1538</v>
      </c>
      <c r="L1" s="91" t="s">
        <v>1539</v>
      </c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</row>
    <row r="2" spans="1:26" ht="14.25" customHeight="1">
      <c r="A2" s="86" t="s">
        <v>1572</v>
      </c>
      <c r="B2" s="80">
        <v>1</v>
      </c>
      <c r="C2" s="80" t="s">
        <v>1843</v>
      </c>
      <c r="D2" s="68"/>
      <c r="E2" s="80">
        <v>595</v>
      </c>
      <c r="F2" s="66" t="str">
        <f>+VLOOKUP(E2,Participants!$A$1:$F$1600,2,FALSE)</f>
        <v>Jack Davison</v>
      </c>
      <c r="G2" s="66" t="str">
        <f>+VLOOKUP(E2,Participants!$A$1:$F$1600,4,FALSE)</f>
        <v>BFS</v>
      </c>
      <c r="H2" s="66" t="str">
        <f>+VLOOKUP(E2,Participants!$A$1:$F$1600,5,FALSE)</f>
        <v>M</v>
      </c>
      <c r="I2" s="66">
        <f>+VLOOKUP(E2,Participants!$A$1:$F$1600,3,FALSE)</f>
        <v>6</v>
      </c>
      <c r="J2" s="66" t="str">
        <f>+VLOOKUP(E2,Participants!$A$1:$G$1600,7,FALSE)</f>
        <v>JV BOYS</v>
      </c>
      <c r="K2" s="66">
        <v>1</v>
      </c>
      <c r="L2" s="66">
        <v>10</v>
      </c>
    </row>
    <row r="3" spans="1:26" ht="14.25" customHeight="1">
      <c r="A3" s="86" t="s">
        <v>1572</v>
      </c>
      <c r="B3" s="80">
        <v>1</v>
      </c>
      <c r="C3" s="80" t="s">
        <v>1844</v>
      </c>
      <c r="D3" s="68"/>
      <c r="E3" s="80">
        <v>1052</v>
      </c>
      <c r="F3" s="66" t="str">
        <f>+VLOOKUP(E3,Participants!$A$1:$F$1600,2,FALSE)</f>
        <v>Jack Steineman</v>
      </c>
      <c r="G3" s="66" t="str">
        <f>+VLOOKUP(E3,Participants!$A$1:$F$1600,4,FALSE)</f>
        <v>KIL</v>
      </c>
      <c r="H3" s="66" t="str">
        <f>+VLOOKUP(E3,Participants!$A$1:$F$1600,5,FALSE)</f>
        <v>M</v>
      </c>
      <c r="I3" s="66">
        <f>+VLOOKUP(E3,Participants!$A$1:$F$1600,3,FALSE)</f>
        <v>6</v>
      </c>
      <c r="J3" s="66" t="str">
        <f>+VLOOKUP(E3,Participants!$A$1:$G$1600,7,FALSE)</f>
        <v>JV BOYS</v>
      </c>
      <c r="K3" s="66">
        <v>2</v>
      </c>
      <c r="L3" s="66">
        <v>8</v>
      </c>
    </row>
    <row r="4" spans="1:26" ht="14.25" customHeight="1">
      <c r="A4" s="86" t="s">
        <v>1572</v>
      </c>
      <c r="B4" s="80">
        <v>1</v>
      </c>
      <c r="C4" s="80" t="s">
        <v>1848</v>
      </c>
      <c r="D4" s="68"/>
      <c r="E4" s="80">
        <v>593</v>
      </c>
      <c r="F4" s="66" t="str">
        <f>+VLOOKUP(E4,Participants!$A$1:$F$1600,2,FALSE)</f>
        <v>Ethan Hiserodt</v>
      </c>
      <c r="G4" s="66" t="str">
        <f>+VLOOKUP(E4,Participants!$A$1:$F$1600,4,FALSE)</f>
        <v>BFS</v>
      </c>
      <c r="H4" s="66" t="str">
        <f>+VLOOKUP(E4,Participants!$A$1:$F$1600,5,FALSE)</f>
        <v>M</v>
      </c>
      <c r="I4" s="66">
        <f>+VLOOKUP(E4,Participants!$A$1:$F$1600,3,FALSE)</f>
        <v>6</v>
      </c>
      <c r="J4" s="66" t="str">
        <f>+VLOOKUP(E4,Participants!$A$1:$G$1600,7,FALSE)</f>
        <v>JV BOYS</v>
      </c>
      <c r="K4" s="66">
        <v>3</v>
      </c>
      <c r="L4" s="66">
        <v>6</v>
      </c>
    </row>
    <row r="5" spans="1:26" ht="14.25" customHeight="1">
      <c r="A5" s="86" t="s">
        <v>1572</v>
      </c>
      <c r="B5" s="80">
        <v>1</v>
      </c>
      <c r="C5" s="80" t="s">
        <v>1851</v>
      </c>
      <c r="D5" s="68"/>
      <c r="E5" s="80">
        <v>1587</v>
      </c>
      <c r="F5" s="66" t="str">
        <f>+VLOOKUP(E5,Participants!$A$1:$F$1600,2,FALSE)</f>
        <v>Jacob Birchok</v>
      </c>
      <c r="G5" s="66" t="str">
        <f>+VLOOKUP(E5,Participants!$A$1:$F$1600,4,FALSE)</f>
        <v>GRE</v>
      </c>
      <c r="H5" s="66" t="str">
        <f>+VLOOKUP(E5,Participants!$A$1:$F$1600,5,FALSE)</f>
        <v>M</v>
      </c>
      <c r="I5" s="66">
        <f>+VLOOKUP(E5,Participants!$A$1:$F$1600,3,FALSE)</f>
        <v>6</v>
      </c>
      <c r="J5" s="66" t="str">
        <f>+VLOOKUP(E5,Participants!$A$1:$G$1600,7,FALSE)</f>
        <v>JV BOYS</v>
      </c>
      <c r="K5" s="66">
        <v>4</v>
      </c>
      <c r="L5" s="66">
        <v>5</v>
      </c>
    </row>
    <row r="6" spans="1:26" ht="14.25" customHeight="1">
      <c r="A6" s="86" t="s">
        <v>1572</v>
      </c>
      <c r="B6" s="80">
        <v>1</v>
      </c>
      <c r="C6" s="80" t="s">
        <v>1852</v>
      </c>
      <c r="D6" s="68"/>
      <c r="E6" s="80">
        <v>1456</v>
      </c>
      <c r="F6" s="66" t="str">
        <f>+VLOOKUP(E6,Participants!$A$1:$F$1600,2,FALSE)</f>
        <v>Drew Weifenbaugh</v>
      </c>
      <c r="G6" s="66" t="str">
        <f>+VLOOKUP(E6,Participants!$A$1:$F$1600,4,FALSE)</f>
        <v>BCS</v>
      </c>
      <c r="H6" s="66" t="str">
        <f>+VLOOKUP(E6,Participants!$A$1:$F$1600,5,FALSE)</f>
        <v>M</v>
      </c>
      <c r="I6" s="66">
        <f>+VLOOKUP(E6,Participants!$A$1:$F$1600,3,FALSE)</f>
        <v>6</v>
      </c>
      <c r="J6" s="66" t="str">
        <f>+VLOOKUP(E6,Participants!$A$1:$G$1600,7,FALSE)</f>
        <v>JV BOYS</v>
      </c>
      <c r="K6" s="66">
        <v>5</v>
      </c>
      <c r="L6" s="66">
        <v>4</v>
      </c>
    </row>
    <row r="7" spans="1:26" ht="14.25" customHeight="1">
      <c r="A7" s="86"/>
      <c r="B7" s="81"/>
      <c r="C7" s="81"/>
      <c r="D7" s="68"/>
      <c r="E7" s="81"/>
      <c r="F7" s="66"/>
      <c r="G7" s="66"/>
      <c r="H7" s="66"/>
      <c r="I7" s="66"/>
      <c r="J7" s="66"/>
      <c r="K7" s="66"/>
      <c r="L7" s="66"/>
    </row>
    <row r="8" spans="1:26" ht="14.25" customHeight="1">
      <c r="A8" s="86" t="s">
        <v>1572</v>
      </c>
      <c r="B8" s="80">
        <v>1</v>
      </c>
      <c r="C8" s="80" t="s">
        <v>1846</v>
      </c>
      <c r="D8" s="68"/>
      <c r="E8" s="80">
        <v>587</v>
      </c>
      <c r="F8" s="66" t="str">
        <f>+VLOOKUP(E8,Participants!$A$1:$F$1600,2,FALSE)</f>
        <v>Caroline Sell</v>
      </c>
      <c r="G8" s="66" t="str">
        <f>+VLOOKUP(E8,Participants!$A$1:$F$1600,4,FALSE)</f>
        <v>BFS</v>
      </c>
      <c r="H8" s="66" t="str">
        <f>+VLOOKUP(E8,Participants!$A$1:$F$1600,5,FALSE)</f>
        <v>F</v>
      </c>
      <c r="I8" s="66">
        <f>+VLOOKUP(E8,Participants!$A$1:$F$1600,3,FALSE)</f>
        <v>6</v>
      </c>
      <c r="J8" s="66" t="str">
        <f>+VLOOKUP(E8,Participants!$A$1:$G$1600,7,FALSE)</f>
        <v>JV GIRLS</v>
      </c>
      <c r="K8" s="66">
        <v>1</v>
      </c>
      <c r="L8" s="66">
        <v>10</v>
      </c>
    </row>
    <row r="9" spans="1:26" ht="14.25" customHeight="1">
      <c r="A9" s="86" t="s">
        <v>1572</v>
      </c>
      <c r="B9" s="80">
        <v>1</v>
      </c>
      <c r="C9" s="80" t="s">
        <v>1847</v>
      </c>
      <c r="D9" s="68"/>
      <c r="E9" s="80">
        <v>781</v>
      </c>
      <c r="F9" s="66" t="str">
        <f>+VLOOKUP(E9,Participants!$A$1:$F$1600,2,FALSE)</f>
        <v>Josie Donahue</v>
      </c>
      <c r="G9" s="66" t="str">
        <f>+VLOOKUP(E9,Participants!$A$1:$F$1600,4,FALSE)</f>
        <v>AAC</v>
      </c>
      <c r="H9" s="66" t="str">
        <f>+VLOOKUP(E9,Participants!$A$1:$F$1600,5,FALSE)</f>
        <v>F</v>
      </c>
      <c r="I9" s="66">
        <f>+VLOOKUP(E9,Participants!$A$1:$F$1600,3,FALSE)</f>
        <v>5</v>
      </c>
      <c r="J9" s="66" t="str">
        <f>+VLOOKUP(E9,Participants!$A$1:$G$1600,7,FALSE)</f>
        <v>JV GIRLS</v>
      </c>
      <c r="K9" s="66">
        <v>2</v>
      </c>
      <c r="L9" s="66">
        <v>8</v>
      </c>
    </row>
    <row r="10" spans="1:26" ht="14.25" customHeight="1">
      <c r="A10" s="86" t="s">
        <v>1572</v>
      </c>
      <c r="B10" s="80">
        <v>1</v>
      </c>
      <c r="C10" s="80" t="s">
        <v>1849</v>
      </c>
      <c r="D10" s="68"/>
      <c r="E10" s="80">
        <v>584</v>
      </c>
      <c r="F10" s="66" t="str">
        <f>+VLOOKUP(E10,Participants!$A$1:$F$1600,2,FALSE)</f>
        <v>Lily Narvett</v>
      </c>
      <c r="G10" s="66" t="str">
        <f>+VLOOKUP(E10,Participants!$A$1:$F$1600,4,FALSE)</f>
        <v>BFS</v>
      </c>
      <c r="H10" s="66" t="str">
        <f>+VLOOKUP(E10,Participants!$A$1:$F$1600,5,FALSE)</f>
        <v>F</v>
      </c>
      <c r="I10" s="66">
        <f>+VLOOKUP(E10,Participants!$A$1:$F$1600,3,FALSE)</f>
        <v>6</v>
      </c>
      <c r="J10" s="66" t="str">
        <f>+VLOOKUP(E10,Participants!$A$1:$G$1600,7,FALSE)</f>
        <v>JV GIRLS</v>
      </c>
      <c r="K10" s="66">
        <v>3</v>
      </c>
      <c r="L10" s="66">
        <v>6</v>
      </c>
    </row>
    <row r="11" spans="1:26" ht="14.25" customHeight="1">
      <c r="A11" s="86" t="s">
        <v>1572</v>
      </c>
      <c r="B11" s="80">
        <v>1</v>
      </c>
      <c r="C11" s="80" t="s">
        <v>1853</v>
      </c>
      <c r="D11" s="68"/>
      <c r="E11" s="80">
        <v>1457</v>
      </c>
      <c r="F11" s="66" t="str">
        <f>+VLOOKUP(E11,Participants!$A$1:$F$1600,2,FALSE)</f>
        <v>Kendall Stewart</v>
      </c>
      <c r="G11" s="66" t="str">
        <f>+VLOOKUP(E11,Participants!$A$1:$F$1600,4,FALSE)</f>
        <v>BCS</v>
      </c>
      <c r="H11" s="66" t="str">
        <f>+VLOOKUP(E11,Participants!$A$1:$F$1600,5,FALSE)</f>
        <v>F</v>
      </c>
      <c r="I11" s="66">
        <f>+VLOOKUP(E11,Participants!$A$1:$F$1600,3,FALSE)</f>
        <v>6</v>
      </c>
      <c r="J11" s="66" t="str">
        <f>+VLOOKUP(E11,Participants!$A$1:$G$1600,7,FALSE)</f>
        <v>JV GIRLS</v>
      </c>
      <c r="K11" s="66">
        <v>4</v>
      </c>
      <c r="L11" s="66">
        <v>5</v>
      </c>
    </row>
    <row r="12" spans="1:26" ht="14.25" customHeight="1">
      <c r="A12" s="86" t="s">
        <v>1572</v>
      </c>
      <c r="B12" s="80">
        <v>1</v>
      </c>
      <c r="C12" s="80" t="s">
        <v>1854</v>
      </c>
      <c r="D12" s="68"/>
      <c r="E12" s="80">
        <v>1041</v>
      </c>
      <c r="F12" s="66" t="str">
        <f>+VLOOKUP(E12,Participants!$A$1:$F$1600,2,FALSE)</f>
        <v>Anna Morris</v>
      </c>
      <c r="G12" s="66" t="str">
        <f>+VLOOKUP(E12,Participants!$A$1:$F$1600,4,FALSE)</f>
        <v>KIL</v>
      </c>
      <c r="H12" s="66" t="str">
        <f>+VLOOKUP(E12,Participants!$A$1:$F$1600,5,FALSE)</f>
        <v>F</v>
      </c>
      <c r="I12" s="66">
        <f>+VLOOKUP(E12,Participants!$A$1:$F$1600,3,FALSE)</f>
        <v>6</v>
      </c>
      <c r="J12" s="66" t="str">
        <f>+VLOOKUP(E12,Participants!$A$1:$G$1600,7,FALSE)</f>
        <v>JV GIRLS</v>
      </c>
      <c r="K12" s="66">
        <v>5</v>
      </c>
      <c r="L12" s="66">
        <v>4</v>
      </c>
    </row>
    <row r="13" spans="1:26" ht="14.25" customHeight="1">
      <c r="A13" s="86" t="s">
        <v>1572</v>
      </c>
      <c r="B13" s="80">
        <v>1</v>
      </c>
      <c r="C13" s="80" t="s">
        <v>1855</v>
      </c>
      <c r="D13" s="68"/>
      <c r="E13" s="80">
        <v>791</v>
      </c>
      <c r="F13" s="66" t="str">
        <f>+VLOOKUP(E13,Participants!$A$1:$F$1600,2,FALSE)</f>
        <v>Jacqui Whitsel</v>
      </c>
      <c r="G13" s="66" t="str">
        <f>+VLOOKUP(E13,Participants!$A$1:$F$1600,4,FALSE)</f>
        <v>AAC</v>
      </c>
      <c r="H13" s="66" t="str">
        <f>+VLOOKUP(E13,Participants!$A$1:$F$1600,5,FALSE)</f>
        <v>F</v>
      </c>
      <c r="I13" s="66">
        <f>+VLOOKUP(E13,Participants!$A$1:$F$1600,3,FALSE)</f>
        <v>5</v>
      </c>
      <c r="J13" s="66" t="str">
        <f>+VLOOKUP(E13,Participants!$A$1:$G$1600,7,FALSE)</f>
        <v>JV GIRLS</v>
      </c>
      <c r="K13" s="66">
        <v>6</v>
      </c>
      <c r="L13" s="66">
        <v>3</v>
      </c>
    </row>
    <row r="14" spans="1:26" ht="21">
      <c r="A14" s="86" t="s">
        <v>1572</v>
      </c>
      <c r="B14" s="80">
        <v>1</v>
      </c>
      <c r="C14" s="80" t="s">
        <v>1856</v>
      </c>
      <c r="D14" s="68"/>
      <c r="E14" s="80">
        <v>1040</v>
      </c>
      <c r="F14" s="66" t="str">
        <f>+VLOOKUP(E14,Participants!$A$1:$F$1600,2,FALSE)</f>
        <v>Anna Jones</v>
      </c>
      <c r="G14" s="66" t="str">
        <f>+VLOOKUP(E14,Participants!$A$1:$F$1600,4,FALSE)</f>
        <v>KIL</v>
      </c>
      <c r="H14" s="66" t="str">
        <f>+VLOOKUP(E14,Participants!$A$1:$F$1600,5,FALSE)</f>
        <v>F</v>
      </c>
      <c r="I14" s="66">
        <f>+VLOOKUP(E14,Participants!$A$1:$F$1600,3,FALSE)</f>
        <v>6</v>
      </c>
      <c r="J14" s="66" t="str">
        <f>+VLOOKUP(E14,Participants!$A$1:$G$1600,7,FALSE)</f>
        <v>JV GIRLS</v>
      </c>
      <c r="K14" s="66">
        <v>7</v>
      </c>
      <c r="L14" s="66">
        <v>2</v>
      </c>
    </row>
    <row r="15" spans="1:26" ht="21">
      <c r="A15" s="86"/>
      <c r="B15" s="81"/>
      <c r="C15" s="81"/>
      <c r="D15" s="68"/>
      <c r="E15" s="81"/>
      <c r="F15" s="66"/>
      <c r="G15" s="66"/>
      <c r="H15" s="66"/>
      <c r="I15" s="66"/>
      <c r="J15" s="66"/>
      <c r="K15" s="66"/>
      <c r="L15" s="66"/>
    </row>
    <row r="16" spans="1:26" ht="14.25" customHeight="1">
      <c r="A16" s="86" t="s">
        <v>1572</v>
      </c>
      <c r="B16" s="80">
        <v>1</v>
      </c>
      <c r="C16" s="80" t="s">
        <v>1839</v>
      </c>
      <c r="D16" s="68"/>
      <c r="E16" s="80">
        <v>230</v>
      </c>
      <c r="F16" s="66" t="str">
        <f>+VLOOKUP(E16,Participants!$A$1:$F$1600,2,FALSE)</f>
        <v>Bruce Goodman</v>
      </c>
      <c r="G16" s="66" t="str">
        <f>+VLOOKUP(E16,Participants!$A$1:$F$1600,4,FALSE)</f>
        <v>AMA</v>
      </c>
      <c r="H16" s="66" t="str">
        <f>+VLOOKUP(E16,Participants!$A$1:$F$1600,5,FALSE)</f>
        <v>M</v>
      </c>
      <c r="I16" s="66">
        <f>+VLOOKUP(E16,Participants!$A$1:$F$1600,3,FALSE)</f>
        <v>8</v>
      </c>
      <c r="J16" s="66" t="str">
        <f>+VLOOKUP(E16,Participants!$A$1:$G$1600,7,FALSE)</f>
        <v>VARSITY BOYS</v>
      </c>
      <c r="K16" s="66">
        <v>1</v>
      </c>
      <c r="L16" s="66">
        <v>10</v>
      </c>
    </row>
    <row r="17" spans="1:24" ht="14.25" customHeight="1">
      <c r="A17" s="86" t="s">
        <v>1572</v>
      </c>
      <c r="B17" s="80">
        <v>1</v>
      </c>
      <c r="C17" s="80" t="s">
        <v>1840</v>
      </c>
      <c r="D17" s="68"/>
      <c r="E17" s="80">
        <v>615</v>
      </c>
      <c r="F17" s="66" t="str">
        <f>+VLOOKUP(E17,Participants!$A$1:$F$1600,2,FALSE)</f>
        <v>Justin Peoples</v>
      </c>
      <c r="G17" s="66" t="str">
        <f>+VLOOKUP(E17,Participants!$A$1:$F$1600,4,FALSE)</f>
        <v>BFS</v>
      </c>
      <c r="H17" s="66" t="str">
        <f>+VLOOKUP(E17,Participants!$A$1:$F$1600,5,FALSE)</f>
        <v>M</v>
      </c>
      <c r="I17" s="66">
        <f>+VLOOKUP(E17,Participants!$A$1:$F$1600,3,FALSE)</f>
        <v>8</v>
      </c>
      <c r="J17" s="66" t="str">
        <f>+VLOOKUP(E17,Participants!$A$1:$G$1600,7,FALSE)</f>
        <v>VARSITY BOYS</v>
      </c>
      <c r="K17" s="66">
        <v>2</v>
      </c>
      <c r="L17" s="66">
        <v>8</v>
      </c>
    </row>
    <row r="18" spans="1:24" ht="14.25" customHeight="1">
      <c r="A18" s="86" t="s">
        <v>1572</v>
      </c>
      <c r="B18" s="80">
        <v>1</v>
      </c>
      <c r="C18" s="80" t="s">
        <v>1841</v>
      </c>
      <c r="D18" s="68"/>
      <c r="E18" s="80">
        <v>1459</v>
      </c>
      <c r="F18" s="66" t="str">
        <f>+VLOOKUP(E18,Participants!$A$1:$F$1600,2,FALSE)</f>
        <v>Brendan Eicher</v>
      </c>
      <c r="G18" s="66" t="str">
        <f>+VLOOKUP(E18,Participants!$A$1:$F$1600,4,FALSE)</f>
        <v>BCS</v>
      </c>
      <c r="H18" s="66" t="str">
        <f>+VLOOKUP(E18,Participants!$A$1:$F$1600,5,FALSE)</f>
        <v>M</v>
      </c>
      <c r="I18" s="66">
        <f>+VLOOKUP(E18,Participants!$A$1:$F$1600,3,FALSE)</f>
        <v>7</v>
      </c>
      <c r="J18" s="66" t="str">
        <f>+VLOOKUP(E18,Participants!$A$1:$G$1600,7,FALSE)</f>
        <v>VARSITY BOYS</v>
      </c>
      <c r="K18" s="66">
        <v>3</v>
      </c>
      <c r="L18" s="66">
        <v>6</v>
      </c>
    </row>
    <row r="19" spans="1:24" ht="14.25" customHeight="1">
      <c r="A19" s="86" t="s">
        <v>1572</v>
      </c>
      <c r="B19" s="80">
        <v>1</v>
      </c>
      <c r="C19" s="80" t="s">
        <v>1842</v>
      </c>
      <c r="D19" s="68"/>
      <c r="E19" s="80">
        <v>1084</v>
      </c>
      <c r="F19" s="66" t="str">
        <f>+VLOOKUP(E19,Participants!$A$1:$F$1600,2,FALSE)</f>
        <v>Tyler Carroll</v>
      </c>
      <c r="G19" s="66" t="str">
        <f>+VLOOKUP(E19,Participants!$A$1:$F$1600,4,FALSE)</f>
        <v>KIL</v>
      </c>
      <c r="H19" s="66" t="str">
        <f>+VLOOKUP(E19,Participants!$A$1:$F$1600,5,FALSE)</f>
        <v>M</v>
      </c>
      <c r="I19" s="66">
        <f>+VLOOKUP(E19,Participants!$A$1:$F$1600,3,FALSE)</f>
        <v>8</v>
      </c>
      <c r="J19" s="66" t="str">
        <f>+VLOOKUP(E19,Participants!$A$1:$G$1600,7,FALSE)</f>
        <v>VARSITY BOYS</v>
      </c>
      <c r="K19" s="66">
        <v>4</v>
      </c>
      <c r="L19" s="66">
        <v>5</v>
      </c>
    </row>
    <row r="20" spans="1:24" ht="14.25" customHeight="1">
      <c r="A20" s="86" t="s">
        <v>1572</v>
      </c>
      <c r="B20" s="80">
        <v>1</v>
      </c>
      <c r="C20" s="80" t="s">
        <v>1845</v>
      </c>
      <c r="D20" s="68"/>
      <c r="E20" s="80">
        <v>1085</v>
      </c>
      <c r="F20" s="66" t="str">
        <f>+VLOOKUP(E20,Participants!$A$1:$F$1600,2,FALSE)</f>
        <v>James Baker</v>
      </c>
      <c r="G20" s="66" t="str">
        <f>+VLOOKUP(E20,Participants!$A$1:$F$1600,4,FALSE)</f>
        <v>KIL</v>
      </c>
      <c r="H20" s="66" t="str">
        <f>+VLOOKUP(E20,Participants!$A$1:$F$1600,5,FALSE)</f>
        <v>M</v>
      </c>
      <c r="I20" s="66">
        <f>+VLOOKUP(E20,Participants!$A$1:$F$1600,3,FALSE)</f>
        <v>8</v>
      </c>
      <c r="J20" s="66" t="str">
        <f>+VLOOKUP(E20,Participants!$A$1:$G$1600,7,FALSE)</f>
        <v>VARSITY BOYS</v>
      </c>
      <c r="K20" s="66">
        <v>5</v>
      </c>
      <c r="L20" s="66">
        <v>4</v>
      </c>
    </row>
    <row r="21" spans="1:24" ht="14.25" customHeight="1">
      <c r="A21" s="86"/>
      <c r="B21" s="81"/>
      <c r="C21" s="81"/>
      <c r="D21" s="68"/>
      <c r="E21" s="81"/>
      <c r="F21" s="66"/>
      <c r="G21" s="66"/>
      <c r="H21" s="66"/>
      <c r="I21" s="66"/>
      <c r="J21" s="66"/>
      <c r="K21" s="66"/>
      <c r="L21" s="66"/>
    </row>
    <row r="22" spans="1:24" ht="14.25" customHeight="1">
      <c r="A22" s="86" t="s">
        <v>1572</v>
      </c>
      <c r="B22" s="80">
        <v>1</v>
      </c>
      <c r="C22" s="80" t="s">
        <v>1850</v>
      </c>
      <c r="D22" s="68"/>
      <c r="E22" s="80">
        <v>1068</v>
      </c>
      <c r="F22" s="66" t="str">
        <f>+VLOOKUP(E22,Participants!$A$1:$F$1600,2,FALSE)</f>
        <v>Arden Flynn</v>
      </c>
      <c r="G22" s="66" t="str">
        <f>+VLOOKUP(E22,Participants!$A$1:$F$1600,4,FALSE)</f>
        <v>KIL</v>
      </c>
      <c r="H22" s="66" t="str">
        <f>+VLOOKUP(E22,Participants!$A$1:$F$1600,5,FALSE)</f>
        <v>F</v>
      </c>
      <c r="I22" s="66">
        <f>+VLOOKUP(E22,Participants!$A$1:$F$1600,3,FALSE)</f>
        <v>8</v>
      </c>
      <c r="J22" s="66" t="str">
        <f>+VLOOKUP(E22,Participants!$A$1:$G$1600,7,FALSE)</f>
        <v>VARSITY GIRLS</v>
      </c>
      <c r="K22" s="66">
        <v>1</v>
      </c>
      <c r="L22" s="66">
        <v>10</v>
      </c>
    </row>
    <row r="23" spans="1:24" ht="14.25" customHeight="1">
      <c r="A23" s="86" t="s">
        <v>1572</v>
      </c>
      <c r="B23" s="80">
        <v>1</v>
      </c>
      <c r="C23" s="80" t="s">
        <v>1857</v>
      </c>
      <c r="D23" s="68"/>
      <c r="E23" s="80">
        <v>1591</v>
      </c>
      <c r="F23" s="66" t="str">
        <f>+VLOOKUP(E23,Participants!$A$1:$F$1600,2,FALSE)</f>
        <v>Mariah Martin</v>
      </c>
      <c r="G23" s="66" t="str">
        <f>+VLOOKUP(E23,Participants!$A$1:$F$1600,4,FALSE)</f>
        <v>GRE</v>
      </c>
      <c r="H23" s="66" t="str">
        <f>+VLOOKUP(E23,Participants!$A$1:$F$1600,5,FALSE)</f>
        <v>F</v>
      </c>
      <c r="I23" s="66">
        <f>+VLOOKUP(E23,Participants!$A$1:$F$1600,3,FALSE)</f>
        <v>8</v>
      </c>
      <c r="J23" s="66" t="str">
        <f>+VLOOKUP(E23,Participants!$A$1:$G$1600,7,FALSE)</f>
        <v>VARSITY GIRLS</v>
      </c>
      <c r="K23" s="66">
        <v>2</v>
      </c>
      <c r="L23" s="66">
        <v>8</v>
      </c>
    </row>
    <row r="24" spans="1:24" ht="14.25" customHeight="1">
      <c r="A24" s="86" t="s">
        <v>1572</v>
      </c>
      <c r="B24" s="80">
        <v>1</v>
      </c>
      <c r="C24" s="80" t="s">
        <v>1858</v>
      </c>
      <c r="D24" s="68"/>
      <c r="E24" s="80">
        <v>1054</v>
      </c>
      <c r="F24" s="66" t="str">
        <f>+VLOOKUP(E24,Participants!$A$1:$F$1600,2,FALSE)</f>
        <v>Anna Scaltz</v>
      </c>
      <c r="G24" s="66" t="str">
        <f>+VLOOKUP(E24,Participants!$A$1:$F$1600,4,FALSE)</f>
        <v>KIL</v>
      </c>
      <c r="H24" s="66" t="str">
        <f>+VLOOKUP(E24,Participants!$A$1:$F$1600,5,FALSE)</f>
        <v>F</v>
      </c>
      <c r="I24" s="66">
        <f>+VLOOKUP(E24,Participants!$A$1:$F$1600,3,FALSE)</f>
        <v>7</v>
      </c>
      <c r="J24" s="66" t="str">
        <f>+VLOOKUP(E24,Participants!$A$1:$G$1600,7,FALSE)</f>
        <v>VARSITY GIRLS</v>
      </c>
      <c r="K24" s="66">
        <v>3</v>
      </c>
      <c r="L24" s="66">
        <v>6</v>
      </c>
    </row>
    <row r="25" spans="1:24" ht="14.25" customHeight="1">
      <c r="A25" s="86" t="s">
        <v>1572</v>
      </c>
      <c r="B25" s="80">
        <v>1</v>
      </c>
      <c r="C25" s="80" t="s">
        <v>1859</v>
      </c>
      <c r="D25" s="68"/>
      <c r="E25" s="80">
        <v>1065</v>
      </c>
      <c r="F25" s="66" t="str">
        <f>+VLOOKUP(E25,Participants!$A$1:$F$1600,2,FALSE)</f>
        <v>Natalie Morris</v>
      </c>
      <c r="G25" s="66" t="str">
        <f>+VLOOKUP(E25,Participants!$A$1:$F$1600,4,FALSE)</f>
        <v>KIL</v>
      </c>
      <c r="H25" s="66" t="str">
        <f>+VLOOKUP(E25,Participants!$A$1:$F$1600,5,FALSE)</f>
        <v>F</v>
      </c>
      <c r="I25" s="66">
        <f>+VLOOKUP(E25,Participants!$A$1:$F$1600,3,FALSE)</f>
        <v>7</v>
      </c>
      <c r="J25" s="66" t="str">
        <f>+VLOOKUP(E25,Participants!$A$1:$G$1600,7,FALSE)</f>
        <v>VARSITY GIRLS</v>
      </c>
      <c r="K25" s="66">
        <v>4</v>
      </c>
      <c r="L25" s="66">
        <v>5</v>
      </c>
    </row>
    <row r="26" spans="1:24" ht="14.25" customHeight="1">
      <c r="B26" s="93"/>
      <c r="E26" s="84"/>
    </row>
    <row r="27" spans="1:24" ht="14.25" customHeight="1">
      <c r="B27" s="93"/>
      <c r="E27" s="84"/>
    </row>
    <row r="28" spans="1:24" ht="14.25" customHeight="1">
      <c r="B28" s="93"/>
      <c r="E28" s="84"/>
    </row>
    <row r="29" spans="1:24" ht="14.25" customHeight="1">
      <c r="B29" s="93"/>
      <c r="E29" s="84"/>
    </row>
    <row r="30" spans="1:24" ht="14.25" customHeight="1">
      <c r="B30" s="93"/>
      <c r="E30" s="84"/>
    </row>
    <row r="31" spans="1:24" ht="14.25" customHeight="1">
      <c r="B31" s="72" t="s">
        <v>8</v>
      </c>
      <c r="C31" s="72" t="s">
        <v>15</v>
      </c>
      <c r="D31" s="72" t="s">
        <v>18</v>
      </c>
      <c r="E31" s="73" t="s">
        <v>21</v>
      </c>
      <c r="F31" s="72" t="s">
        <v>24</v>
      </c>
      <c r="G31" s="72" t="s">
        <v>29</v>
      </c>
      <c r="H31" s="72" t="s">
        <v>32</v>
      </c>
      <c r="I31" s="72" t="s">
        <v>35</v>
      </c>
      <c r="J31" s="72" t="s">
        <v>38</v>
      </c>
      <c r="K31" s="72" t="s">
        <v>41</v>
      </c>
      <c r="L31" s="72" t="s">
        <v>44</v>
      </c>
      <c r="M31" s="72" t="s">
        <v>47</v>
      </c>
      <c r="N31" s="72" t="s">
        <v>50</v>
      </c>
      <c r="O31" s="72" t="s">
        <v>53</v>
      </c>
      <c r="P31" s="72" t="s">
        <v>59</v>
      </c>
      <c r="Q31" s="72" t="s">
        <v>62</v>
      </c>
      <c r="R31" s="72" t="s">
        <v>68</v>
      </c>
      <c r="S31" s="72" t="s">
        <v>10</v>
      </c>
      <c r="T31" s="72" t="s">
        <v>73</v>
      </c>
      <c r="U31" s="72" t="s">
        <v>76</v>
      </c>
      <c r="V31" s="72" t="s">
        <v>79</v>
      </c>
      <c r="W31" s="72" t="s">
        <v>82</v>
      </c>
      <c r="X31" s="72" t="s">
        <v>1546</v>
      </c>
    </row>
    <row r="32" spans="1:24" ht="14.25" customHeight="1">
      <c r="A32" s="64" t="s">
        <v>150</v>
      </c>
      <c r="B32" s="64">
        <f t="shared" ref="B32:K35" si="0">+SUMIFS($L$2:$L$25,$J$2:$J$25,$A32,$G$2:$G$25,B$31)</f>
        <v>0</v>
      </c>
      <c r="C32" s="64">
        <f t="shared" si="0"/>
        <v>0</v>
      </c>
      <c r="D32" s="64">
        <f t="shared" si="0"/>
        <v>0</v>
      </c>
      <c r="E32" s="64">
        <f t="shared" si="0"/>
        <v>0</v>
      </c>
      <c r="F32" s="64">
        <f t="shared" si="0"/>
        <v>0</v>
      </c>
      <c r="G32" s="64">
        <f t="shared" si="0"/>
        <v>16</v>
      </c>
      <c r="H32" s="64">
        <f t="shared" si="0"/>
        <v>0</v>
      </c>
      <c r="I32" s="64">
        <f t="shared" si="0"/>
        <v>6</v>
      </c>
      <c r="J32" s="64">
        <f t="shared" si="0"/>
        <v>0</v>
      </c>
      <c r="K32" s="64">
        <f t="shared" si="0"/>
        <v>0</v>
      </c>
      <c r="L32" s="64">
        <f t="shared" ref="L32:W35" si="1">+SUMIFS($L$2:$L$25,$J$2:$J$25,$A32,$G$2:$G$25,L$31)</f>
        <v>0</v>
      </c>
      <c r="M32" s="64">
        <f t="shared" si="1"/>
        <v>11</v>
      </c>
      <c r="N32" s="64">
        <f t="shared" si="1"/>
        <v>0</v>
      </c>
      <c r="O32" s="64">
        <f t="shared" si="1"/>
        <v>0</v>
      </c>
      <c r="P32" s="64">
        <f t="shared" si="1"/>
        <v>0</v>
      </c>
      <c r="Q32" s="64">
        <f t="shared" si="1"/>
        <v>0</v>
      </c>
      <c r="R32" s="64">
        <f t="shared" si="1"/>
        <v>0</v>
      </c>
      <c r="S32" s="64">
        <f t="shared" si="1"/>
        <v>0</v>
      </c>
      <c r="T32" s="64">
        <f t="shared" si="1"/>
        <v>0</v>
      </c>
      <c r="U32" s="64">
        <f t="shared" si="1"/>
        <v>5</v>
      </c>
      <c r="V32" s="64">
        <f t="shared" si="1"/>
        <v>0</v>
      </c>
      <c r="W32" s="64">
        <f t="shared" si="1"/>
        <v>0</v>
      </c>
      <c r="X32" s="64">
        <f t="shared" ref="X32:X35" si="2">SUM(B32:W32)</f>
        <v>38</v>
      </c>
    </row>
    <row r="33" spans="1:24" ht="14.25" customHeight="1">
      <c r="A33" s="64" t="s">
        <v>152</v>
      </c>
      <c r="B33" s="64">
        <f t="shared" si="0"/>
        <v>0</v>
      </c>
      <c r="C33" s="64">
        <f t="shared" si="0"/>
        <v>0</v>
      </c>
      <c r="D33" s="64">
        <f t="shared" si="0"/>
        <v>0</v>
      </c>
      <c r="E33" s="64">
        <f t="shared" si="0"/>
        <v>0</v>
      </c>
      <c r="F33" s="64">
        <f t="shared" si="0"/>
        <v>0</v>
      </c>
      <c r="G33" s="64">
        <f t="shared" si="0"/>
        <v>16</v>
      </c>
      <c r="H33" s="64">
        <f t="shared" si="0"/>
        <v>0</v>
      </c>
      <c r="I33" s="64">
        <f t="shared" si="0"/>
        <v>8</v>
      </c>
      <c r="J33" s="64">
        <f t="shared" si="0"/>
        <v>0</v>
      </c>
      <c r="K33" s="64">
        <f t="shared" si="0"/>
        <v>0</v>
      </c>
      <c r="L33" s="64">
        <f t="shared" si="1"/>
        <v>0</v>
      </c>
      <c r="M33" s="64">
        <f t="shared" si="1"/>
        <v>0</v>
      </c>
      <c r="N33" s="64">
        <f t="shared" si="1"/>
        <v>0</v>
      </c>
      <c r="O33" s="64">
        <f t="shared" si="1"/>
        <v>0</v>
      </c>
      <c r="P33" s="64">
        <f t="shared" si="1"/>
        <v>0</v>
      </c>
      <c r="Q33" s="64">
        <f t="shared" si="1"/>
        <v>0</v>
      </c>
      <c r="R33" s="64">
        <f t="shared" si="1"/>
        <v>0</v>
      </c>
      <c r="S33" s="64">
        <f t="shared" si="1"/>
        <v>0</v>
      </c>
      <c r="T33" s="64">
        <f t="shared" si="1"/>
        <v>5</v>
      </c>
      <c r="U33" s="64">
        <f t="shared" si="1"/>
        <v>4</v>
      </c>
      <c r="V33" s="64">
        <f t="shared" si="1"/>
        <v>0</v>
      </c>
      <c r="W33" s="64">
        <f t="shared" si="1"/>
        <v>0</v>
      </c>
      <c r="X33" s="64">
        <f t="shared" si="2"/>
        <v>33</v>
      </c>
    </row>
    <row r="34" spans="1:24" ht="14.25" customHeight="1">
      <c r="A34" s="64" t="s">
        <v>186</v>
      </c>
      <c r="B34" s="64">
        <f t="shared" si="0"/>
        <v>0</v>
      </c>
      <c r="C34" s="64">
        <f t="shared" si="0"/>
        <v>0</v>
      </c>
      <c r="D34" s="64">
        <f t="shared" si="0"/>
        <v>0</v>
      </c>
      <c r="E34" s="64">
        <f t="shared" si="0"/>
        <v>0</v>
      </c>
      <c r="F34" s="64">
        <f t="shared" si="0"/>
        <v>0</v>
      </c>
      <c r="G34" s="64">
        <f t="shared" si="0"/>
        <v>0</v>
      </c>
      <c r="H34" s="64">
        <f t="shared" si="0"/>
        <v>0</v>
      </c>
      <c r="I34" s="64">
        <f t="shared" si="0"/>
        <v>21</v>
      </c>
      <c r="J34" s="64">
        <f t="shared" si="0"/>
        <v>0</v>
      </c>
      <c r="K34" s="64">
        <f t="shared" si="0"/>
        <v>0</v>
      </c>
      <c r="L34" s="64">
        <f t="shared" si="1"/>
        <v>0</v>
      </c>
      <c r="M34" s="64">
        <f t="shared" si="1"/>
        <v>0</v>
      </c>
      <c r="N34" s="64">
        <f t="shared" si="1"/>
        <v>0</v>
      </c>
      <c r="O34" s="64">
        <f t="shared" si="1"/>
        <v>0</v>
      </c>
      <c r="P34" s="64">
        <f t="shared" si="1"/>
        <v>0</v>
      </c>
      <c r="Q34" s="64">
        <f t="shared" si="1"/>
        <v>0</v>
      </c>
      <c r="R34" s="64">
        <f t="shared" si="1"/>
        <v>0</v>
      </c>
      <c r="S34" s="64">
        <f t="shared" si="1"/>
        <v>0</v>
      </c>
      <c r="T34" s="64">
        <f t="shared" si="1"/>
        <v>8</v>
      </c>
      <c r="U34" s="64">
        <f t="shared" si="1"/>
        <v>0</v>
      </c>
      <c r="V34" s="64">
        <f t="shared" si="1"/>
        <v>0</v>
      </c>
      <c r="W34" s="64">
        <f t="shared" si="1"/>
        <v>0</v>
      </c>
      <c r="X34" s="64">
        <f t="shared" si="2"/>
        <v>29</v>
      </c>
    </row>
    <row r="35" spans="1:24" ht="14.25" customHeight="1">
      <c r="A35" s="64" t="s">
        <v>189</v>
      </c>
      <c r="B35" s="64">
        <f t="shared" si="0"/>
        <v>0</v>
      </c>
      <c r="C35" s="64">
        <f t="shared" si="0"/>
        <v>0</v>
      </c>
      <c r="D35" s="64">
        <f t="shared" si="0"/>
        <v>0</v>
      </c>
      <c r="E35" s="64">
        <f t="shared" si="0"/>
        <v>0</v>
      </c>
      <c r="F35" s="64">
        <f t="shared" si="0"/>
        <v>0</v>
      </c>
      <c r="G35" s="64">
        <f t="shared" si="0"/>
        <v>8</v>
      </c>
      <c r="H35" s="64">
        <f t="shared" si="0"/>
        <v>0</v>
      </c>
      <c r="I35" s="64">
        <f t="shared" si="0"/>
        <v>9</v>
      </c>
      <c r="J35" s="64">
        <f t="shared" si="0"/>
        <v>0</v>
      </c>
      <c r="K35" s="64">
        <f t="shared" si="0"/>
        <v>0</v>
      </c>
      <c r="L35" s="64">
        <f t="shared" si="1"/>
        <v>0</v>
      </c>
      <c r="M35" s="64">
        <f t="shared" si="1"/>
        <v>0</v>
      </c>
      <c r="N35" s="64">
        <f t="shared" si="1"/>
        <v>0</v>
      </c>
      <c r="O35" s="64">
        <f t="shared" si="1"/>
        <v>0</v>
      </c>
      <c r="P35" s="64">
        <f t="shared" si="1"/>
        <v>10</v>
      </c>
      <c r="Q35" s="64">
        <f t="shared" si="1"/>
        <v>0</v>
      </c>
      <c r="R35" s="64">
        <f t="shared" si="1"/>
        <v>0</v>
      </c>
      <c r="S35" s="64">
        <f t="shared" si="1"/>
        <v>0</v>
      </c>
      <c r="T35" s="64">
        <f t="shared" si="1"/>
        <v>0</v>
      </c>
      <c r="U35" s="64">
        <f t="shared" si="1"/>
        <v>6</v>
      </c>
      <c r="V35" s="64">
        <f t="shared" si="1"/>
        <v>0</v>
      </c>
      <c r="W35" s="64">
        <f t="shared" si="1"/>
        <v>0</v>
      </c>
      <c r="X35" s="64">
        <f t="shared" si="2"/>
        <v>33</v>
      </c>
    </row>
    <row r="36" spans="1:24" ht="14.25" customHeight="1">
      <c r="B36" s="93"/>
      <c r="E36" s="84"/>
    </row>
    <row r="37" spans="1:24" ht="14.25" customHeight="1">
      <c r="B37" s="93"/>
      <c r="E37" s="84"/>
    </row>
    <row r="38" spans="1:24" ht="14.25" customHeight="1">
      <c r="B38" s="93"/>
      <c r="E38" s="84"/>
    </row>
    <row r="39" spans="1:24" ht="14.25" customHeight="1">
      <c r="B39" s="93"/>
      <c r="E39" s="84"/>
    </row>
    <row r="40" spans="1:24" ht="14.25" customHeight="1">
      <c r="B40" s="93"/>
      <c r="E40" s="84"/>
    </row>
    <row r="41" spans="1:24" ht="14.25" customHeight="1">
      <c r="B41" s="93"/>
      <c r="E41" s="84"/>
    </row>
    <row r="42" spans="1:24" ht="14.25" customHeight="1">
      <c r="B42" s="93"/>
      <c r="E42" s="84"/>
    </row>
    <row r="43" spans="1:24" ht="14.25" customHeight="1">
      <c r="B43" s="93"/>
      <c r="E43" s="84"/>
    </row>
    <row r="44" spans="1:24" ht="14.25" customHeight="1">
      <c r="B44" s="93"/>
      <c r="E44" s="84"/>
    </row>
    <row r="45" spans="1:24" ht="14.25" customHeight="1">
      <c r="B45" s="93"/>
      <c r="E45" s="84"/>
    </row>
    <row r="46" spans="1:24" ht="14.25" customHeight="1">
      <c r="B46" s="93"/>
      <c r="E46" s="84"/>
    </row>
    <row r="47" spans="1:24" ht="14.25" customHeight="1">
      <c r="B47" s="93"/>
      <c r="E47" s="84"/>
    </row>
    <row r="48" spans="1:24" ht="14.25" customHeight="1">
      <c r="B48" s="93"/>
      <c r="E48" s="84"/>
    </row>
    <row r="49" spans="2:5" ht="14.25" customHeight="1">
      <c r="B49" s="93"/>
      <c r="E49" s="84"/>
    </row>
    <row r="50" spans="2:5" ht="14.25" customHeight="1">
      <c r="B50" s="93"/>
      <c r="E50" s="84"/>
    </row>
    <row r="51" spans="2:5" ht="14.25" customHeight="1">
      <c r="B51" s="93"/>
      <c r="E51" s="84"/>
    </row>
    <row r="52" spans="2:5" ht="14.25" customHeight="1">
      <c r="B52" s="93"/>
      <c r="E52" s="84"/>
    </row>
    <row r="53" spans="2:5" ht="14.25" customHeight="1">
      <c r="B53" s="93"/>
      <c r="E53" s="84"/>
    </row>
    <row r="54" spans="2:5" ht="14.25" customHeight="1">
      <c r="B54" s="93"/>
      <c r="E54" s="84"/>
    </row>
    <row r="55" spans="2:5" ht="14.25" customHeight="1">
      <c r="B55" s="93"/>
      <c r="E55" s="84"/>
    </row>
    <row r="56" spans="2:5" ht="14.25" customHeight="1">
      <c r="B56" s="93"/>
      <c r="E56" s="84"/>
    </row>
    <row r="57" spans="2:5" ht="14.25" customHeight="1">
      <c r="B57" s="93"/>
      <c r="E57" s="84"/>
    </row>
    <row r="58" spans="2:5" ht="14.25" customHeight="1">
      <c r="B58" s="93"/>
      <c r="E58" s="84"/>
    </row>
    <row r="59" spans="2:5" ht="14.25" customHeight="1">
      <c r="B59" s="93"/>
      <c r="E59" s="84"/>
    </row>
    <row r="60" spans="2:5" ht="14.25" customHeight="1">
      <c r="B60" s="93"/>
      <c r="E60" s="84"/>
    </row>
    <row r="61" spans="2:5" ht="14.25" customHeight="1">
      <c r="B61" s="93"/>
      <c r="E61" s="84"/>
    </row>
    <row r="62" spans="2:5" ht="14.25" customHeight="1">
      <c r="B62" s="93"/>
      <c r="E62" s="84"/>
    </row>
    <row r="63" spans="2:5" ht="14.25" customHeight="1">
      <c r="B63" s="93"/>
      <c r="E63" s="84"/>
    </row>
    <row r="64" spans="2:5" ht="14.25" customHeight="1">
      <c r="B64" s="93"/>
      <c r="E64" s="84"/>
    </row>
    <row r="65" spans="2:5" ht="14.25" customHeight="1">
      <c r="B65" s="93"/>
      <c r="E65" s="84"/>
    </row>
    <row r="66" spans="2:5" ht="14.25" customHeight="1">
      <c r="B66" s="93"/>
      <c r="E66" s="84"/>
    </row>
    <row r="67" spans="2:5" ht="14.25" customHeight="1">
      <c r="B67" s="93"/>
      <c r="E67" s="84"/>
    </row>
    <row r="68" spans="2:5" ht="14.25" customHeight="1">
      <c r="B68" s="93"/>
      <c r="E68" s="84"/>
    </row>
    <row r="69" spans="2:5" ht="14.25" customHeight="1">
      <c r="B69" s="93"/>
      <c r="E69" s="84"/>
    </row>
    <row r="70" spans="2:5" ht="14.25" customHeight="1">
      <c r="B70" s="93"/>
      <c r="E70" s="84"/>
    </row>
    <row r="71" spans="2:5" ht="14.25" customHeight="1">
      <c r="B71" s="93"/>
      <c r="E71" s="84"/>
    </row>
    <row r="72" spans="2:5" ht="14.25" customHeight="1">
      <c r="B72" s="93"/>
      <c r="E72" s="84"/>
    </row>
    <row r="73" spans="2:5" ht="14.25" customHeight="1">
      <c r="B73" s="93"/>
      <c r="E73" s="84"/>
    </row>
    <row r="74" spans="2:5" ht="14.25" customHeight="1">
      <c r="B74" s="93"/>
      <c r="E74" s="84"/>
    </row>
    <row r="75" spans="2:5" ht="14.25" customHeight="1">
      <c r="B75" s="93"/>
      <c r="E75" s="84"/>
    </row>
    <row r="76" spans="2:5" ht="14.25" customHeight="1">
      <c r="B76" s="93"/>
      <c r="E76" s="84"/>
    </row>
    <row r="77" spans="2:5" ht="14.25" customHeight="1">
      <c r="B77" s="93"/>
      <c r="E77" s="84"/>
    </row>
    <row r="78" spans="2:5" ht="14.25" customHeight="1">
      <c r="B78" s="93"/>
      <c r="E78" s="84"/>
    </row>
    <row r="79" spans="2:5" ht="14.25" customHeight="1">
      <c r="B79" s="93"/>
      <c r="E79" s="84"/>
    </row>
    <row r="80" spans="2:5" ht="14.25" customHeight="1">
      <c r="B80" s="93"/>
      <c r="E80" s="84"/>
    </row>
    <row r="81" spans="2:5" ht="14.25" customHeight="1">
      <c r="B81" s="93"/>
      <c r="E81" s="84"/>
    </row>
    <row r="82" spans="2:5" ht="14.25" customHeight="1">
      <c r="B82" s="93"/>
      <c r="E82" s="84"/>
    </row>
    <row r="83" spans="2:5" ht="14.25" customHeight="1">
      <c r="B83" s="93"/>
      <c r="E83" s="84"/>
    </row>
    <row r="84" spans="2:5" ht="14.25" customHeight="1">
      <c r="B84" s="93"/>
      <c r="E84" s="84"/>
    </row>
    <row r="85" spans="2:5" ht="14.25" customHeight="1">
      <c r="B85" s="93"/>
      <c r="E85" s="84"/>
    </row>
    <row r="86" spans="2:5" ht="14.25" customHeight="1">
      <c r="B86" s="93"/>
      <c r="E86" s="84"/>
    </row>
    <row r="87" spans="2:5" ht="14.25" customHeight="1">
      <c r="B87" s="93"/>
      <c r="E87" s="84"/>
    </row>
    <row r="88" spans="2:5" ht="14.25" customHeight="1">
      <c r="B88" s="93"/>
      <c r="E88" s="84"/>
    </row>
    <row r="89" spans="2:5" ht="14.25" customHeight="1">
      <c r="B89" s="93"/>
      <c r="E89" s="84"/>
    </row>
    <row r="90" spans="2:5" ht="14.25" customHeight="1">
      <c r="B90" s="93"/>
      <c r="E90" s="84"/>
    </row>
    <row r="91" spans="2:5" ht="14.25" customHeight="1">
      <c r="B91" s="93"/>
      <c r="E91" s="84"/>
    </row>
    <row r="92" spans="2:5" ht="14.25" customHeight="1">
      <c r="B92" s="93"/>
      <c r="E92" s="84"/>
    </row>
    <row r="93" spans="2:5" ht="14.25" customHeight="1">
      <c r="B93" s="93"/>
      <c r="E93" s="84"/>
    </row>
    <row r="94" spans="2:5" ht="14.25" customHeight="1">
      <c r="B94" s="93"/>
      <c r="E94" s="84"/>
    </row>
    <row r="95" spans="2:5" ht="14.25" customHeight="1">
      <c r="B95" s="93"/>
      <c r="E95" s="84"/>
    </row>
    <row r="96" spans="2:5" ht="14.25" customHeight="1">
      <c r="B96" s="93"/>
      <c r="E96" s="84"/>
    </row>
    <row r="97" spans="2:5" ht="14.25" customHeight="1">
      <c r="B97" s="93"/>
      <c r="E97" s="84"/>
    </row>
    <row r="98" spans="2:5" ht="14.25" customHeight="1">
      <c r="B98" s="93"/>
      <c r="E98" s="84"/>
    </row>
    <row r="99" spans="2:5" ht="14.25" customHeight="1">
      <c r="B99" s="93"/>
      <c r="E99" s="84"/>
    </row>
    <row r="100" spans="2:5" ht="14.25" customHeight="1">
      <c r="B100" s="93"/>
      <c r="E100" s="84"/>
    </row>
    <row r="101" spans="2:5" ht="14.25" customHeight="1">
      <c r="B101" s="93"/>
      <c r="E101" s="84"/>
    </row>
    <row r="102" spans="2:5" ht="14.25" customHeight="1">
      <c r="B102" s="93"/>
      <c r="E102" s="84"/>
    </row>
    <row r="103" spans="2:5" ht="14.25" customHeight="1">
      <c r="B103" s="93"/>
      <c r="E103" s="84"/>
    </row>
    <row r="104" spans="2:5" ht="14.25" customHeight="1">
      <c r="B104" s="93"/>
      <c r="E104" s="84"/>
    </row>
    <row r="105" spans="2:5" ht="14.25" customHeight="1">
      <c r="B105" s="93"/>
      <c r="E105" s="84"/>
    </row>
    <row r="106" spans="2:5" ht="14.25" customHeight="1">
      <c r="B106" s="93"/>
      <c r="E106" s="84"/>
    </row>
    <row r="107" spans="2:5" ht="14.25" customHeight="1">
      <c r="B107" s="93"/>
      <c r="E107" s="84"/>
    </row>
    <row r="108" spans="2:5" ht="14.25" customHeight="1">
      <c r="B108" s="93"/>
      <c r="E108" s="84"/>
    </row>
    <row r="109" spans="2:5" ht="14.25" customHeight="1">
      <c r="B109" s="93"/>
      <c r="E109" s="84"/>
    </row>
    <row r="110" spans="2:5" ht="14.25" customHeight="1">
      <c r="B110" s="93"/>
      <c r="E110" s="84"/>
    </row>
    <row r="111" spans="2:5" ht="14.25" customHeight="1">
      <c r="B111" s="93"/>
      <c r="E111" s="84"/>
    </row>
    <row r="112" spans="2:5" ht="14.25" customHeight="1">
      <c r="B112" s="93"/>
      <c r="E112" s="84"/>
    </row>
    <row r="113" spans="2:5" ht="14.25" customHeight="1">
      <c r="B113" s="93"/>
      <c r="E113" s="84"/>
    </row>
    <row r="114" spans="2:5" ht="14.25" customHeight="1">
      <c r="B114" s="93"/>
      <c r="E114" s="84"/>
    </row>
    <row r="115" spans="2:5" ht="14.25" customHeight="1">
      <c r="B115" s="93"/>
      <c r="E115" s="84"/>
    </row>
    <row r="116" spans="2:5" ht="14.25" customHeight="1">
      <c r="B116" s="93"/>
      <c r="E116" s="84"/>
    </row>
    <row r="117" spans="2:5" ht="14.25" customHeight="1">
      <c r="B117" s="93"/>
      <c r="E117" s="84"/>
    </row>
    <row r="118" spans="2:5" ht="14.25" customHeight="1">
      <c r="B118" s="93"/>
      <c r="E118" s="84"/>
    </row>
    <row r="119" spans="2:5" ht="14.25" customHeight="1">
      <c r="B119" s="93"/>
      <c r="E119" s="84"/>
    </row>
    <row r="120" spans="2:5" ht="14.25" customHeight="1">
      <c r="B120" s="93"/>
      <c r="E120" s="84"/>
    </row>
    <row r="121" spans="2:5" ht="14.25" customHeight="1">
      <c r="B121" s="93"/>
      <c r="E121" s="84"/>
    </row>
    <row r="122" spans="2:5" ht="14.25" customHeight="1">
      <c r="B122" s="93"/>
      <c r="E122" s="84"/>
    </row>
    <row r="123" spans="2:5" ht="14.25" customHeight="1">
      <c r="B123" s="93"/>
      <c r="E123" s="84"/>
    </row>
    <row r="124" spans="2:5" ht="14.25" customHeight="1">
      <c r="B124" s="93"/>
      <c r="E124" s="84"/>
    </row>
    <row r="125" spans="2:5" ht="14.25" customHeight="1">
      <c r="B125" s="93"/>
      <c r="E125" s="84"/>
    </row>
    <row r="126" spans="2:5" ht="14.25" customHeight="1">
      <c r="B126" s="93"/>
      <c r="E126" s="84"/>
    </row>
    <row r="127" spans="2:5" ht="14.25" customHeight="1">
      <c r="B127" s="93"/>
      <c r="E127" s="84"/>
    </row>
    <row r="128" spans="2:5" ht="14.25" customHeight="1">
      <c r="B128" s="93"/>
      <c r="E128" s="84"/>
    </row>
    <row r="129" spans="2:5" ht="14.25" customHeight="1">
      <c r="B129" s="93"/>
      <c r="E129" s="84"/>
    </row>
    <row r="130" spans="2:5" ht="14.25" customHeight="1">
      <c r="B130" s="93"/>
      <c r="E130" s="84"/>
    </row>
    <row r="131" spans="2:5" ht="14.25" customHeight="1">
      <c r="B131" s="93"/>
      <c r="E131" s="84"/>
    </row>
    <row r="132" spans="2:5" ht="14.25" customHeight="1">
      <c r="B132" s="93"/>
      <c r="E132" s="84"/>
    </row>
    <row r="133" spans="2:5" ht="14.25" customHeight="1">
      <c r="B133" s="93"/>
      <c r="E133" s="84"/>
    </row>
    <row r="134" spans="2:5" ht="14.25" customHeight="1">
      <c r="B134" s="93"/>
      <c r="E134" s="84"/>
    </row>
    <row r="135" spans="2:5" ht="14.25" customHeight="1">
      <c r="B135" s="93"/>
      <c r="E135" s="84"/>
    </row>
    <row r="136" spans="2:5" ht="14.25" customHeight="1">
      <c r="B136" s="93"/>
      <c r="E136" s="84"/>
    </row>
    <row r="137" spans="2:5" ht="14.25" customHeight="1">
      <c r="B137" s="93"/>
      <c r="E137" s="84"/>
    </row>
    <row r="138" spans="2:5" ht="14.25" customHeight="1">
      <c r="B138" s="93"/>
      <c r="E138" s="84"/>
    </row>
    <row r="139" spans="2:5" ht="14.25" customHeight="1">
      <c r="B139" s="93"/>
      <c r="E139" s="84"/>
    </row>
    <row r="140" spans="2:5" ht="14.25" customHeight="1">
      <c r="B140" s="93"/>
      <c r="E140" s="84"/>
    </row>
    <row r="141" spans="2:5" ht="14.25" customHeight="1">
      <c r="B141" s="93"/>
      <c r="E141" s="84"/>
    </row>
    <row r="142" spans="2:5" ht="14.25" customHeight="1">
      <c r="B142" s="93"/>
      <c r="E142" s="84"/>
    </row>
    <row r="143" spans="2:5" ht="14.25" customHeight="1">
      <c r="B143" s="93"/>
      <c r="E143" s="84"/>
    </row>
    <row r="144" spans="2:5" ht="14.25" customHeight="1">
      <c r="B144" s="93"/>
      <c r="E144" s="84"/>
    </row>
    <row r="145" spans="2:5" ht="14.25" customHeight="1">
      <c r="B145" s="93"/>
      <c r="E145" s="84"/>
    </row>
    <row r="146" spans="2:5" ht="14.25" customHeight="1">
      <c r="B146" s="93"/>
      <c r="E146" s="84"/>
    </row>
    <row r="147" spans="2:5" ht="14.25" customHeight="1">
      <c r="B147" s="93"/>
      <c r="E147" s="84"/>
    </row>
    <row r="148" spans="2:5" ht="14.25" customHeight="1">
      <c r="B148" s="93"/>
      <c r="E148" s="84"/>
    </row>
    <row r="149" spans="2:5" ht="14.25" customHeight="1">
      <c r="B149" s="93"/>
      <c r="E149" s="84"/>
    </row>
    <row r="150" spans="2:5" ht="14.25" customHeight="1">
      <c r="B150" s="93"/>
      <c r="E150" s="84"/>
    </row>
    <row r="151" spans="2:5" ht="14.25" customHeight="1">
      <c r="B151" s="93"/>
      <c r="E151" s="84"/>
    </row>
    <row r="152" spans="2:5" ht="14.25" customHeight="1">
      <c r="B152" s="93"/>
      <c r="E152" s="84"/>
    </row>
    <row r="153" spans="2:5" ht="14.25" customHeight="1">
      <c r="B153" s="93"/>
      <c r="E153" s="84"/>
    </row>
    <row r="154" spans="2:5" ht="14.25" customHeight="1">
      <c r="B154" s="93"/>
      <c r="E154" s="84"/>
    </row>
    <row r="155" spans="2:5" ht="14.25" customHeight="1">
      <c r="B155" s="93"/>
      <c r="E155" s="84"/>
    </row>
    <row r="156" spans="2:5" ht="14.25" customHeight="1">
      <c r="B156" s="93"/>
      <c r="E156" s="84"/>
    </row>
    <row r="157" spans="2:5" ht="14.25" customHeight="1">
      <c r="B157" s="93"/>
      <c r="E157" s="84"/>
    </row>
    <row r="158" spans="2:5" ht="14.25" customHeight="1">
      <c r="B158" s="93"/>
      <c r="E158" s="84"/>
    </row>
    <row r="159" spans="2:5" ht="14.25" customHeight="1">
      <c r="B159" s="93"/>
      <c r="E159" s="84"/>
    </row>
    <row r="160" spans="2:5" ht="14.25" customHeight="1">
      <c r="B160" s="93"/>
      <c r="E160" s="84"/>
    </row>
    <row r="161" spans="2:5" ht="14.25" customHeight="1">
      <c r="B161" s="93"/>
      <c r="E161" s="84"/>
    </row>
    <row r="162" spans="2:5" ht="14.25" customHeight="1">
      <c r="B162" s="93"/>
      <c r="E162" s="84"/>
    </row>
    <row r="163" spans="2:5" ht="14.25" customHeight="1">
      <c r="B163" s="93"/>
      <c r="E163" s="84"/>
    </row>
    <row r="164" spans="2:5" ht="14.25" customHeight="1">
      <c r="B164" s="93"/>
      <c r="E164" s="84"/>
    </row>
    <row r="165" spans="2:5" ht="14.25" customHeight="1">
      <c r="B165" s="93"/>
      <c r="E165" s="84"/>
    </row>
    <row r="166" spans="2:5" ht="14.25" customHeight="1">
      <c r="B166" s="93"/>
      <c r="E166" s="84"/>
    </row>
    <row r="167" spans="2:5" ht="14.25" customHeight="1">
      <c r="B167" s="93"/>
      <c r="E167" s="84"/>
    </row>
    <row r="168" spans="2:5" ht="14.25" customHeight="1">
      <c r="B168" s="93"/>
      <c r="E168" s="84"/>
    </row>
    <row r="169" spans="2:5" ht="14.25" customHeight="1">
      <c r="B169" s="93"/>
      <c r="E169" s="84"/>
    </row>
    <row r="170" spans="2:5" ht="14.25" customHeight="1">
      <c r="B170" s="93"/>
      <c r="E170" s="84"/>
    </row>
    <row r="171" spans="2:5" ht="14.25" customHeight="1">
      <c r="B171" s="93"/>
      <c r="E171" s="84"/>
    </row>
    <row r="172" spans="2:5" ht="14.25" customHeight="1">
      <c r="B172" s="93"/>
      <c r="E172" s="84"/>
    </row>
    <row r="173" spans="2:5" ht="14.25" customHeight="1">
      <c r="B173" s="93"/>
      <c r="E173" s="84"/>
    </row>
    <row r="174" spans="2:5" ht="14.25" customHeight="1">
      <c r="B174" s="93"/>
      <c r="E174" s="84"/>
    </row>
    <row r="175" spans="2:5" ht="14.25" customHeight="1">
      <c r="B175" s="93"/>
      <c r="E175" s="84"/>
    </row>
    <row r="176" spans="2:5" ht="14.25" customHeight="1">
      <c r="B176" s="93"/>
      <c r="E176" s="84"/>
    </row>
    <row r="177" spans="1:23" ht="14.25" customHeight="1">
      <c r="B177" s="93"/>
      <c r="E177" s="84"/>
    </row>
    <row r="178" spans="1:23" ht="14.25" customHeight="1">
      <c r="B178" s="93"/>
      <c r="E178" s="84"/>
    </row>
    <row r="179" spans="1:23" ht="14.25" customHeight="1">
      <c r="B179" s="93"/>
      <c r="E179" s="84"/>
    </row>
    <row r="180" spans="1:23" ht="14.25" customHeight="1">
      <c r="B180" s="93"/>
      <c r="E180" s="84"/>
    </row>
    <row r="181" spans="1:23" ht="14.25" customHeight="1">
      <c r="B181" s="93"/>
      <c r="E181" s="84"/>
    </row>
    <row r="182" spans="1:23" ht="14.25" customHeight="1">
      <c r="B182" s="93"/>
      <c r="E182" s="84"/>
    </row>
    <row r="183" spans="1:23" ht="14.25" customHeight="1">
      <c r="B183" s="93"/>
      <c r="E183" s="84"/>
    </row>
    <row r="184" spans="1:23" ht="14.25" customHeight="1">
      <c r="B184" s="93"/>
      <c r="E184" s="84"/>
    </row>
    <row r="185" spans="1:23" ht="14.25" customHeight="1">
      <c r="B185" s="72" t="s">
        <v>47</v>
      </c>
      <c r="C185" s="72" t="s">
        <v>1551</v>
      </c>
      <c r="D185" s="72" t="s">
        <v>38</v>
      </c>
      <c r="E185" s="73" t="s">
        <v>41</v>
      </c>
      <c r="F185" s="72" t="s">
        <v>1552</v>
      </c>
      <c r="G185" s="72" t="s">
        <v>1553</v>
      </c>
      <c r="H185" s="72" t="s">
        <v>1554</v>
      </c>
      <c r="I185" s="72" t="s">
        <v>1555</v>
      </c>
      <c r="J185" s="72" t="s">
        <v>1556</v>
      </c>
      <c r="K185" s="72" t="s">
        <v>1557</v>
      </c>
      <c r="L185" s="72" t="s">
        <v>1558</v>
      </c>
      <c r="M185" s="72" t="s">
        <v>1559</v>
      </c>
      <c r="N185" s="72" t="s">
        <v>1560</v>
      </c>
      <c r="O185" s="72" t="s">
        <v>73</v>
      </c>
      <c r="P185" s="72" t="s">
        <v>8</v>
      </c>
      <c r="Q185" s="72" t="s">
        <v>35</v>
      </c>
      <c r="R185" s="72" t="s">
        <v>10</v>
      </c>
      <c r="S185" s="72" t="s">
        <v>1561</v>
      </c>
      <c r="T185" s="72" t="s">
        <v>1562</v>
      </c>
      <c r="U185" s="72" t="s">
        <v>1563</v>
      </c>
      <c r="V185" s="72" t="s">
        <v>1564</v>
      </c>
      <c r="W185" s="72" t="s">
        <v>1565</v>
      </c>
    </row>
    <row r="186" spans="1:23" ht="14.25" customHeight="1">
      <c r="A186" s="64" t="s">
        <v>109</v>
      </c>
      <c r="B186" s="93" t="e">
        <f t="shared" ref="B186:W186" si="3">+SUMIF(#REF!,B$185,#REF!)</f>
        <v>#REF!</v>
      </c>
      <c r="C186" s="64" t="e">
        <f t="shared" si="3"/>
        <v>#REF!</v>
      </c>
      <c r="D186" s="64" t="e">
        <f t="shared" si="3"/>
        <v>#REF!</v>
      </c>
      <c r="E186" s="64" t="e">
        <f t="shared" si="3"/>
        <v>#REF!</v>
      </c>
      <c r="F186" s="64" t="e">
        <f t="shared" si="3"/>
        <v>#REF!</v>
      </c>
      <c r="G186" s="64" t="e">
        <f t="shared" si="3"/>
        <v>#REF!</v>
      </c>
      <c r="H186" s="64" t="e">
        <f t="shared" si="3"/>
        <v>#REF!</v>
      </c>
      <c r="I186" s="64" t="e">
        <f t="shared" si="3"/>
        <v>#REF!</v>
      </c>
      <c r="J186" s="64" t="e">
        <f t="shared" si="3"/>
        <v>#REF!</v>
      </c>
      <c r="K186" s="64" t="e">
        <f t="shared" si="3"/>
        <v>#REF!</v>
      </c>
      <c r="L186" s="64" t="e">
        <f t="shared" si="3"/>
        <v>#REF!</v>
      </c>
      <c r="M186" s="64" t="e">
        <f t="shared" si="3"/>
        <v>#REF!</v>
      </c>
      <c r="N186" s="64" t="e">
        <f t="shared" si="3"/>
        <v>#REF!</v>
      </c>
      <c r="O186" s="64" t="e">
        <f t="shared" si="3"/>
        <v>#REF!</v>
      </c>
      <c r="P186" s="64" t="e">
        <f t="shared" si="3"/>
        <v>#REF!</v>
      </c>
      <c r="Q186" s="64" t="e">
        <f t="shared" si="3"/>
        <v>#REF!</v>
      </c>
      <c r="R186" s="64" t="e">
        <f t="shared" si="3"/>
        <v>#REF!</v>
      </c>
      <c r="S186" s="64" t="e">
        <f t="shared" si="3"/>
        <v>#REF!</v>
      </c>
      <c r="T186" s="64" t="e">
        <f t="shared" si="3"/>
        <v>#REF!</v>
      </c>
      <c r="U186" s="64" t="e">
        <f t="shared" si="3"/>
        <v>#REF!</v>
      </c>
      <c r="V186" s="64" t="e">
        <f t="shared" si="3"/>
        <v>#REF!</v>
      </c>
      <c r="W186" s="64" t="e">
        <f t="shared" si="3"/>
        <v>#REF!</v>
      </c>
    </row>
    <row r="187" spans="1:23" ht="14.25" customHeight="1">
      <c r="A187" s="64" t="s">
        <v>113</v>
      </c>
      <c r="B187" s="93">
        <f t="shared" ref="B187:W187" si="4">+SUMIF($G$2:$G$9,B$185,$L$2:$L$9)</f>
        <v>8</v>
      </c>
      <c r="C187" s="64">
        <f t="shared" si="4"/>
        <v>0</v>
      </c>
      <c r="D187" s="64">
        <f t="shared" si="4"/>
        <v>0</v>
      </c>
      <c r="E187" s="64">
        <f t="shared" si="4"/>
        <v>0</v>
      </c>
      <c r="F187" s="64">
        <f t="shared" si="4"/>
        <v>0</v>
      </c>
      <c r="G187" s="64">
        <f t="shared" si="4"/>
        <v>0</v>
      </c>
      <c r="H187" s="64">
        <f t="shared" si="4"/>
        <v>0</v>
      </c>
      <c r="I187" s="64">
        <f t="shared" si="4"/>
        <v>0</v>
      </c>
      <c r="J187" s="64">
        <f t="shared" si="4"/>
        <v>0</v>
      </c>
      <c r="K187" s="64">
        <f t="shared" si="4"/>
        <v>0</v>
      </c>
      <c r="L187" s="64">
        <f t="shared" si="4"/>
        <v>0</v>
      </c>
      <c r="M187" s="64">
        <f t="shared" si="4"/>
        <v>0</v>
      </c>
      <c r="N187" s="64">
        <f t="shared" si="4"/>
        <v>0</v>
      </c>
      <c r="O187" s="64">
        <f t="shared" si="4"/>
        <v>5</v>
      </c>
      <c r="P187" s="64">
        <f t="shared" si="4"/>
        <v>0</v>
      </c>
      <c r="Q187" s="64">
        <f t="shared" si="4"/>
        <v>8</v>
      </c>
      <c r="R187" s="64">
        <f t="shared" si="4"/>
        <v>0</v>
      </c>
      <c r="S187" s="64">
        <f t="shared" si="4"/>
        <v>0</v>
      </c>
      <c r="T187" s="64">
        <f t="shared" si="4"/>
        <v>0</v>
      </c>
      <c r="U187" s="64">
        <f t="shared" si="4"/>
        <v>0</v>
      </c>
      <c r="V187" s="64">
        <f t="shared" si="4"/>
        <v>0</v>
      </c>
      <c r="W187" s="64">
        <f t="shared" si="4"/>
        <v>0</v>
      </c>
    </row>
    <row r="188" spans="1:23" ht="14.25" customHeight="1">
      <c r="A188" s="64" t="s">
        <v>107</v>
      </c>
      <c r="B188" s="93" t="e">
        <f t="shared" ref="B188:W188" si="5">+SUMIF(#REF!,B$185,#REF!)</f>
        <v>#REF!</v>
      </c>
      <c r="C188" s="64" t="e">
        <f t="shared" si="5"/>
        <v>#REF!</v>
      </c>
      <c r="D188" s="64" t="e">
        <f t="shared" si="5"/>
        <v>#REF!</v>
      </c>
      <c r="E188" s="64" t="e">
        <f t="shared" si="5"/>
        <v>#REF!</v>
      </c>
      <c r="F188" s="64" t="e">
        <f t="shared" si="5"/>
        <v>#REF!</v>
      </c>
      <c r="G188" s="64" t="e">
        <f t="shared" si="5"/>
        <v>#REF!</v>
      </c>
      <c r="H188" s="64" t="e">
        <f t="shared" si="5"/>
        <v>#REF!</v>
      </c>
      <c r="I188" s="64" t="e">
        <f t="shared" si="5"/>
        <v>#REF!</v>
      </c>
      <c r="J188" s="64" t="e">
        <f t="shared" si="5"/>
        <v>#REF!</v>
      </c>
      <c r="K188" s="64" t="e">
        <f t="shared" si="5"/>
        <v>#REF!</v>
      </c>
      <c r="L188" s="64" t="e">
        <f t="shared" si="5"/>
        <v>#REF!</v>
      </c>
      <c r="M188" s="64" t="e">
        <f t="shared" si="5"/>
        <v>#REF!</v>
      </c>
      <c r="N188" s="64" t="e">
        <f t="shared" si="5"/>
        <v>#REF!</v>
      </c>
      <c r="O188" s="64" t="e">
        <f t="shared" si="5"/>
        <v>#REF!</v>
      </c>
      <c r="P188" s="64" t="e">
        <f t="shared" si="5"/>
        <v>#REF!</v>
      </c>
      <c r="Q188" s="64" t="e">
        <f t="shared" si="5"/>
        <v>#REF!</v>
      </c>
      <c r="R188" s="64" t="e">
        <f t="shared" si="5"/>
        <v>#REF!</v>
      </c>
      <c r="S188" s="64" t="e">
        <f t="shared" si="5"/>
        <v>#REF!</v>
      </c>
      <c r="T188" s="64" t="e">
        <f t="shared" si="5"/>
        <v>#REF!</v>
      </c>
      <c r="U188" s="64" t="e">
        <f t="shared" si="5"/>
        <v>#REF!</v>
      </c>
      <c r="V188" s="64" t="e">
        <f t="shared" si="5"/>
        <v>#REF!</v>
      </c>
      <c r="W188" s="64" t="e">
        <f t="shared" si="5"/>
        <v>#REF!</v>
      </c>
    </row>
    <row r="189" spans="1:23" ht="14.25" customHeight="1">
      <c r="A189" s="64" t="s">
        <v>111</v>
      </c>
      <c r="B189" s="93">
        <f t="shared" ref="B189:W189" si="6">+SUMIF($G$10:$G$25,B$185,$L$10:$L$25)</f>
        <v>3</v>
      </c>
      <c r="C189" s="64">
        <f t="shared" si="6"/>
        <v>0</v>
      </c>
      <c r="D189" s="64">
        <f t="shared" si="6"/>
        <v>0</v>
      </c>
      <c r="E189" s="64">
        <f t="shared" si="6"/>
        <v>0</v>
      </c>
      <c r="F189" s="64">
        <f t="shared" si="6"/>
        <v>0</v>
      </c>
      <c r="G189" s="64">
        <f t="shared" si="6"/>
        <v>0</v>
      </c>
      <c r="H189" s="64">
        <f t="shared" si="6"/>
        <v>0</v>
      </c>
      <c r="I189" s="64">
        <f t="shared" si="6"/>
        <v>0</v>
      </c>
      <c r="J189" s="64">
        <f t="shared" si="6"/>
        <v>0</v>
      </c>
      <c r="K189" s="64">
        <f t="shared" si="6"/>
        <v>0</v>
      </c>
      <c r="L189" s="64">
        <f t="shared" si="6"/>
        <v>0</v>
      </c>
      <c r="M189" s="64">
        <f t="shared" si="6"/>
        <v>0</v>
      </c>
      <c r="N189" s="64">
        <f t="shared" si="6"/>
        <v>0</v>
      </c>
      <c r="O189" s="64">
        <f t="shared" si="6"/>
        <v>8</v>
      </c>
      <c r="P189" s="64">
        <f t="shared" si="6"/>
        <v>0</v>
      </c>
      <c r="Q189" s="64">
        <f t="shared" si="6"/>
        <v>36</v>
      </c>
      <c r="R189" s="64">
        <f t="shared" si="6"/>
        <v>0</v>
      </c>
      <c r="S189" s="64">
        <f t="shared" si="6"/>
        <v>0</v>
      </c>
      <c r="T189" s="64">
        <f t="shared" si="6"/>
        <v>0</v>
      </c>
      <c r="U189" s="64">
        <f t="shared" si="6"/>
        <v>0</v>
      </c>
      <c r="V189" s="64">
        <f t="shared" si="6"/>
        <v>0</v>
      </c>
      <c r="W189" s="64">
        <f t="shared" si="6"/>
        <v>0</v>
      </c>
    </row>
    <row r="190" spans="1:23" ht="14.25" customHeight="1">
      <c r="A190" s="64" t="s">
        <v>1546</v>
      </c>
      <c r="B190" s="93" t="e">
        <f t="shared" ref="B190:W190" si="7">SUM(B186:B189)</f>
        <v>#REF!</v>
      </c>
      <c r="C190" s="64" t="e">
        <f t="shared" si="7"/>
        <v>#REF!</v>
      </c>
      <c r="D190" s="64" t="e">
        <f t="shared" si="7"/>
        <v>#REF!</v>
      </c>
      <c r="E190" s="64" t="e">
        <f t="shared" si="7"/>
        <v>#REF!</v>
      </c>
      <c r="F190" s="64" t="e">
        <f t="shared" si="7"/>
        <v>#REF!</v>
      </c>
      <c r="G190" s="64" t="e">
        <f t="shared" si="7"/>
        <v>#REF!</v>
      </c>
      <c r="H190" s="64" t="e">
        <f t="shared" si="7"/>
        <v>#REF!</v>
      </c>
      <c r="I190" s="64" t="e">
        <f t="shared" si="7"/>
        <v>#REF!</v>
      </c>
      <c r="J190" s="64" t="e">
        <f t="shared" si="7"/>
        <v>#REF!</v>
      </c>
      <c r="K190" s="64" t="e">
        <f t="shared" si="7"/>
        <v>#REF!</v>
      </c>
      <c r="L190" s="64" t="e">
        <f t="shared" si="7"/>
        <v>#REF!</v>
      </c>
      <c r="M190" s="64" t="e">
        <f t="shared" si="7"/>
        <v>#REF!</v>
      </c>
      <c r="N190" s="64" t="e">
        <f t="shared" si="7"/>
        <v>#REF!</v>
      </c>
      <c r="O190" s="64" t="e">
        <f t="shared" si="7"/>
        <v>#REF!</v>
      </c>
      <c r="P190" s="64" t="e">
        <f t="shared" si="7"/>
        <v>#REF!</v>
      </c>
      <c r="Q190" s="64" t="e">
        <f t="shared" si="7"/>
        <v>#REF!</v>
      </c>
      <c r="R190" s="64" t="e">
        <f t="shared" si="7"/>
        <v>#REF!</v>
      </c>
      <c r="S190" s="64" t="e">
        <f t="shared" si="7"/>
        <v>#REF!</v>
      </c>
      <c r="T190" s="64" t="e">
        <f t="shared" si="7"/>
        <v>#REF!</v>
      </c>
      <c r="U190" s="64" t="e">
        <f t="shared" si="7"/>
        <v>#REF!</v>
      </c>
      <c r="V190" s="64" t="e">
        <f t="shared" si="7"/>
        <v>#REF!</v>
      </c>
      <c r="W190" s="64" t="e">
        <f t="shared" si="7"/>
        <v>#REF!</v>
      </c>
    </row>
    <row r="191" spans="1:23" ht="14.25" customHeight="1">
      <c r="B191" s="93"/>
      <c r="E191" s="84"/>
    </row>
    <row r="192" spans="1:23" ht="14.25" customHeight="1">
      <c r="B192" s="93"/>
      <c r="E192" s="84"/>
    </row>
    <row r="193" spans="2:5" ht="14.25" customHeight="1">
      <c r="B193" s="93"/>
      <c r="E193" s="84"/>
    </row>
    <row r="194" spans="2:5" ht="14.25" customHeight="1">
      <c r="B194" s="93"/>
      <c r="E194" s="84"/>
    </row>
    <row r="195" spans="2:5" ht="14.25" customHeight="1">
      <c r="B195" s="93"/>
      <c r="E195" s="84"/>
    </row>
    <row r="196" spans="2:5" ht="14.25" customHeight="1">
      <c r="B196" s="93"/>
      <c r="E196" s="84"/>
    </row>
    <row r="197" spans="2:5" ht="14.25" customHeight="1">
      <c r="B197" s="93"/>
      <c r="E197" s="84"/>
    </row>
    <row r="198" spans="2:5" ht="14.25" customHeight="1">
      <c r="B198" s="93"/>
      <c r="E198" s="84"/>
    </row>
    <row r="199" spans="2:5" ht="14.25" customHeight="1">
      <c r="B199" s="93"/>
      <c r="E199" s="84"/>
    </row>
    <row r="200" spans="2:5" ht="14.25" customHeight="1">
      <c r="B200" s="93"/>
      <c r="E200" s="84"/>
    </row>
    <row r="201" spans="2:5" ht="14.25" customHeight="1">
      <c r="B201" s="93"/>
      <c r="E201" s="84"/>
    </row>
    <row r="202" spans="2:5" ht="14.25" customHeight="1">
      <c r="B202" s="93"/>
      <c r="E202" s="84"/>
    </row>
    <row r="203" spans="2:5" ht="14.25" customHeight="1">
      <c r="B203" s="93"/>
      <c r="E203" s="84"/>
    </row>
    <row r="204" spans="2:5" ht="14.25" customHeight="1">
      <c r="B204" s="93"/>
      <c r="E204" s="84"/>
    </row>
    <row r="205" spans="2:5" ht="14.25" customHeight="1">
      <c r="B205" s="93"/>
      <c r="E205" s="84"/>
    </row>
    <row r="206" spans="2:5" ht="14.25" customHeight="1">
      <c r="B206" s="93"/>
      <c r="E206" s="84"/>
    </row>
    <row r="207" spans="2:5" ht="14.25" customHeight="1">
      <c r="B207" s="93"/>
      <c r="E207" s="84"/>
    </row>
    <row r="208" spans="2:5" ht="14.25" customHeight="1">
      <c r="B208" s="93"/>
      <c r="E208" s="84"/>
    </row>
    <row r="209" spans="2:5" ht="14.25" customHeight="1">
      <c r="B209" s="93"/>
      <c r="E209" s="84"/>
    </row>
    <row r="210" spans="2:5" ht="14.25" customHeight="1">
      <c r="B210" s="93"/>
      <c r="E210" s="84"/>
    </row>
    <row r="211" spans="2:5" ht="14.25" customHeight="1">
      <c r="B211" s="93"/>
      <c r="E211" s="84"/>
    </row>
    <row r="212" spans="2:5" ht="14.25" customHeight="1">
      <c r="B212" s="93"/>
      <c r="E212" s="84"/>
    </row>
    <row r="213" spans="2:5" ht="14.25" customHeight="1">
      <c r="B213" s="93"/>
      <c r="E213" s="84"/>
    </row>
    <row r="214" spans="2:5" ht="14.25" customHeight="1">
      <c r="B214" s="93"/>
      <c r="E214" s="84"/>
    </row>
    <row r="215" spans="2:5" ht="14.25" customHeight="1">
      <c r="B215" s="93"/>
      <c r="E215" s="84"/>
    </row>
    <row r="216" spans="2:5" ht="14.25" customHeight="1">
      <c r="B216" s="93"/>
      <c r="E216" s="84"/>
    </row>
    <row r="217" spans="2:5" ht="14.25" customHeight="1">
      <c r="B217" s="93"/>
      <c r="E217" s="84"/>
    </row>
    <row r="218" spans="2:5" ht="14.25" customHeight="1">
      <c r="B218" s="93"/>
      <c r="E218" s="84"/>
    </row>
    <row r="219" spans="2:5" ht="14.25" customHeight="1">
      <c r="B219" s="93"/>
      <c r="E219" s="84"/>
    </row>
    <row r="220" spans="2:5" ht="14.25" customHeight="1">
      <c r="B220" s="93"/>
      <c r="E220" s="84"/>
    </row>
    <row r="221" spans="2:5" ht="14.25" customHeight="1">
      <c r="B221" s="93"/>
      <c r="E221" s="84"/>
    </row>
    <row r="222" spans="2:5" ht="14.25" customHeight="1">
      <c r="B222" s="93"/>
      <c r="E222" s="84"/>
    </row>
    <row r="223" spans="2:5" ht="14.25" customHeight="1">
      <c r="B223" s="93"/>
      <c r="E223" s="84"/>
    </row>
    <row r="224" spans="2:5" ht="14.25" customHeight="1">
      <c r="B224" s="93"/>
      <c r="E224" s="84"/>
    </row>
    <row r="225" spans="2:5" ht="14.25" customHeight="1">
      <c r="B225" s="93"/>
      <c r="E225" s="84"/>
    </row>
    <row r="226" spans="2:5" ht="14.25" customHeight="1">
      <c r="B226" s="93"/>
      <c r="E226" s="84"/>
    </row>
    <row r="227" spans="2:5" ht="14.25" customHeight="1">
      <c r="B227" s="93"/>
      <c r="E227" s="84"/>
    </row>
    <row r="228" spans="2:5" ht="14.25" customHeight="1">
      <c r="B228" s="93"/>
      <c r="E228" s="84"/>
    </row>
    <row r="229" spans="2:5" ht="14.25" customHeight="1">
      <c r="B229" s="93"/>
      <c r="E229" s="84"/>
    </row>
    <row r="230" spans="2:5" ht="14.25" customHeight="1">
      <c r="B230" s="93"/>
      <c r="E230" s="84"/>
    </row>
    <row r="231" spans="2:5" ht="14.25" customHeight="1">
      <c r="B231" s="93"/>
      <c r="E231" s="84"/>
    </row>
    <row r="232" spans="2:5" ht="14.25" customHeight="1">
      <c r="B232" s="93"/>
      <c r="E232" s="84"/>
    </row>
    <row r="233" spans="2:5" ht="14.25" customHeight="1">
      <c r="B233" s="93"/>
      <c r="E233" s="84"/>
    </row>
    <row r="234" spans="2:5" ht="14.25" customHeight="1">
      <c r="B234" s="93"/>
      <c r="E234" s="84"/>
    </row>
    <row r="235" spans="2:5" ht="14.25" customHeight="1">
      <c r="B235" s="93"/>
      <c r="E235" s="84"/>
    </row>
    <row r="236" spans="2:5" ht="14.25" customHeight="1">
      <c r="B236" s="93"/>
      <c r="E236" s="84"/>
    </row>
    <row r="237" spans="2:5" ht="14.25" customHeight="1">
      <c r="B237" s="93"/>
      <c r="E237" s="84"/>
    </row>
    <row r="238" spans="2:5" ht="14.25" customHeight="1">
      <c r="B238" s="93"/>
      <c r="E238" s="84"/>
    </row>
    <row r="239" spans="2:5" ht="14.25" customHeight="1">
      <c r="B239" s="93"/>
      <c r="E239" s="84"/>
    </row>
    <row r="240" spans="2:5" ht="14.25" customHeight="1">
      <c r="B240" s="93"/>
      <c r="E240" s="84"/>
    </row>
    <row r="241" spans="2:5" ht="14.25" customHeight="1">
      <c r="B241" s="93"/>
      <c r="E241" s="84"/>
    </row>
    <row r="242" spans="2:5" ht="14.25" customHeight="1">
      <c r="B242" s="93"/>
      <c r="E242" s="84"/>
    </row>
    <row r="243" spans="2:5" ht="14.25" customHeight="1">
      <c r="B243" s="93"/>
      <c r="E243" s="84"/>
    </row>
    <row r="244" spans="2:5" ht="14.25" customHeight="1">
      <c r="B244" s="93"/>
      <c r="E244" s="84"/>
    </row>
    <row r="245" spans="2:5" ht="14.25" customHeight="1">
      <c r="B245" s="93"/>
      <c r="E245" s="84"/>
    </row>
    <row r="246" spans="2:5" ht="14.25" customHeight="1">
      <c r="B246" s="93"/>
      <c r="E246" s="84"/>
    </row>
    <row r="247" spans="2:5" ht="14.25" customHeight="1">
      <c r="B247" s="93"/>
      <c r="E247" s="84"/>
    </row>
    <row r="248" spans="2:5" ht="14.25" customHeight="1">
      <c r="B248" s="93"/>
      <c r="E248" s="84"/>
    </row>
    <row r="249" spans="2:5" ht="14.25" customHeight="1">
      <c r="B249" s="93"/>
      <c r="E249" s="84"/>
    </row>
    <row r="250" spans="2:5" ht="14.25" customHeight="1">
      <c r="B250" s="93"/>
      <c r="E250" s="84"/>
    </row>
    <row r="251" spans="2:5" ht="14.25" customHeight="1">
      <c r="B251" s="93"/>
      <c r="E251" s="84"/>
    </row>
    <row r="252" spans="2:5" ht="14.25" customHeight="1">
      <c r="B252" s="93"/>
      <c r="E252" s="84"/>
    </row>
    <row r="253" spans="2:5" ht="14.25" customHeight="1">
      <c r="B253" s="93"/>
      <c r="E253" s="84"/>
    </row>
    <row r="254" spans="2:5" ht="14.25" customHeight="1">
      <c r="B254" s="93"/>
      <c r="E254" s="84"/>
    </row>
    <row r="255" spans="2:5" ht="14.25" customHeight="1">
      <c r="B255" s="93"/>
      <c r="E255" s="84"/>
    </row>
    <row r="256" spans="2:5" ht="14.25" customHeight="1">
      <c r="B256" s="93"/>
      <c r="E256" s="84"/>
    </row>
    <row r="257" spans="2:5" ht="14.25" customHeight="1">
      <c r="B257" s="93"/>
      <c r="E257" s="84"/>
    </row>
    <row r="258" spans="2:5" ht="14.25" customHeight="1">
      <c r="B258" s="93"/>
      <c r="E258" s="84"/>
    </row>
    <row r="259" spans="2:5" ht="14.25" customHeight="1">
      <c r="B259" s="93"/>
      <c r="E259" s="84"/>
    </row>
    <row r="260" spans="2:5" ht="14.25" customHeight="1">
      <c r="B260" s="93"/>
      <c r="E260" s="84"/>
    </row>
    <row r="261" spans="2:5" ht="14.25" customHeight="1">
      <c r="B261" s="93"/>
      <c r="E261" s="84"/>
    </row>
    <row r="262" spans="2:5" ht="14.25" customHeight="1">
      <c r="B262" s="93"/>
      <c r="E262" s="84"/>
    </row>
    <row r="263" spans="2:5" ht="14.25" customHeight="1">
      <c r="B263" s="93"/>
      <c r="E263" s="84"/>
    </row>
    <row r="264" spans="2:5" ht="14.25" customHeight="1">
      <c r="B264" s="93"/>
      <c r="E264" s="84"/>
    </row>
    <row r="265" spans="2:5" ht="14.25" customHeight="1">
      <c r="B265" s="93"/>
      <c r="E265" s="84"/>
    </row>
    <row r="266" spans="2:5" ht="14.25" customHeight="1">
      <c r="B266" s="93"/>
      <c r="E266" s="84"/>
    </row>
    <row r="267" spans="2:5" ht="14.25" customHeight="1">
      <c r="B267" s="93"/>
      <c r="E267" s="84"/>
    </row>
    <row r="268" spans="2:5" ht="14.25" customHeight="1">
      <c r="B268" s="93"/>
      <c r="E268" s="84"/>
    </row>
    <row r="269" spans="2:5" ht="14.25" customHeight="1">
      <c r="B269" s="93"/>
      <c r="E269" s="84"/>
    </row>
    <row r="270" spans="2:5" ht="14.25" customHeight="1">
      <c r="B270" s="93"/>
      <c r="E270" s="84"/>
    </row>
    <row r="271" spans="2:5" ht="14.25" customHeight="1">
      <c r="B271" s="93"/>
      <c r="E271" s="84"/>
    </row>
    <row r="272" spans="2:5" ht="14.25" customHeight="1">
      <c r="B272" s="93"/>
      <c r="E272" s="84"/>
    </row>
    <row r="273" spans="2:5" ht="14.25" customHeight="1">
      <c r="B273" s="93"/>
      <c r="E273" s="84"/>
    </row>
    <row r="274" spans="2:5" ht="14.25" customHeight="1">
      <c r="B274" s="93"/>
      <c r="E274" s="84"/>
    </row>
    <row r="275" spans="2:5" ht="14.25" customHeight="1">
      <c r="B275" s="93"/>
      <c r="E275" s="84"/>
    </row>
    <row r="276" spans="2:5" ht="14.25" customHeight="1">
      <c r="B276" s="93"/>
      <c r="E276" s="84"/>
    </row>
    <row r="277" spans="2:5" ht="14.25" customHeight="1">
      <c r="B277" s="93"/>
      <c r="E277" s="84"/>
    </row>
    <row r="278" spans="2:5" ht="14.25" customHeight="1">
      <c r="B278" s="93"/>
      <c r="E278" s="84"/>
    </row>
    <row r="279" spans="2:5" ht="14.25" customHeight="1">
      <c r="B279" s="93"/>
      <c r="E279" s="84"/>
    </row>
    <row r="280" spans="2:5" ht="14.25" customHeight="1">
      <c r="B280" s="93"/>
      <c r="E280" s="84"/>
    </row>
    <row r="281" spans="2:5" ht="14.25" customHeight="1">
      <c r="B281" s="93"/>
      <c r="E281" s="84"/>
    </row>
    <row r="282" spans="2:5" ht="14.25" customHeight="1">
      <c r="B282" s="93"/>
      <c r="E282" s="84"/>
    </row>
    <row r="283" spans="2:5" ht="14.25" customHeight="1">
      <c r="B283" s="93"/>
      <c r="E283" s="84"/>
    </row>
    <row r="284" spans="2:5" ht="14.25" customHeight="1">
      <c r="B284" s="93"/>
      <c r="E284" s="84"/>
    </row>
    <row r="285" spans="2:5" ht="14.25" customHeight="1">
      <c r="B285" s="93"/>
      <c r="E285" s="84"/>
    </row>
    <row r="286" spans="2:5" ht="14.25" customHeight="1">
      <c r="B286" s="93"/>
      <c r="E286" s="84"/>
    </row>
    <row r="287" spans="2:5" ht="14.25" customHeight="1">
      <c r="B287" s="93"/>
      <c r="E287" s="84"/>
    </row>
    <row r="288" spans="2:5" ht="14.25" customHeight="1">
      <c r="B288" s="93"/>
      <c r="E288" s="84"/>
    </row>
    <row r="289" spans="2:5" ht="14.25" customHeight="1">
      <c r="B289" s="93"/>
      <c r="E289" s="84"/>
    </row>
    <row r="290" spans="2:5" ht="14.25" customHeight="1">
      <c r="B290" s="93"/>
      <c r="E290" s="84"/>
    </row>
    <row r="291" spans="2:5" ht="14.25" customHeight="1">
      <c r="B291" s="93"/>
      <c r="E291" s="84"/>
    </row>
    <row r="292" spans="2:5" ht="14.25" customHeight="1">
      <c r="B292" s="93"/>
      <c r="E292" s="84"/>
    </row>
    <row r="293" spans="2:5" ht="14.25" customHeight="1">
      <c r="B293" s="93"/>
      <c r="E293" s="84"/>
    </row>
    <row r="294" spans="2:5" ht="14.25" customHeight="1">
      <c r="B294" s="93"/>
      <c r="E294" s="84"/>
    </row>
    <row r="295" spans="2:5" ht="14.25" customHeight="1">
      <c r="B295" s="93"/>
      <c r="E295" s="84"/>
    </row>
    <row r="296" spans="2:5" ht="14.25" customHeight="1">
      <c r="B296" s="93"/>
      <c r="E296" s="84"/>
    </row>
    <row r="297" spans="2:5" ht="14.25" customHeight="1">
      <c r="B297" s="93"/>
      <c r="E297" s="84"/>
    </row>
    <row r="298" spans="2:5" ht="14.25" customHeight="1">
      <c r="B298" s="93"/>
      <c r="E298" s="84"/>
    </row>
    <row r="299" spans="2:5" ht="14.25" customHeight="1">
      <c r="B299" s="93"/>
      <c r="E299" s="84"/>
    </row>
    <row r="300" spans="2:5" ht="14.25" customHeight="1">
      <c r="B300" s="93"/>
      <c r="E300" s="84"/>
    </row>
    <row r="301" spans="2:5" ht="14.25" customHeight="1">
      <c r="B301" s="93"/>
      <c r="E301" s="84"/>
    </row>
    <row r="302" spans="2:5" ht="14.25" customHeight="1">
      <c r="B302" s="93"/>
      <c r="E302" s="84"/>
    </row>
    <row r="303" spans="2:5" ht="14.25" customHeight="1">
      <c r="B303" s="93"/>
      <c r="E303" s="84"/>
    </row>
    <row r="304" spans="2:5" ht="14.25" customHeight="1">
      <c r="B304" s="93"/>
      <c r="E304" s="84"/>
    </row>
    <row r="305" spans="2:5" ht="14.25" customHeight="1">
      <c r="B305" s="93"/>
      <c r="E305" s="84"/>
    </row>
    <row r="306" spans="2:5" ht="14.25" customHeight="1">
      <c r="B306" s="93"/>
      <c r="E306" s="84"/>
    </row>
    <row r="307" spans="2:5" ht="14.25" customHeight="1">
      <c r="B307" s="93"/>
      <c r="E307" s="84"/>
    </row>
    <row r="308" spans="2:5" ht="14.25" customHeight="1">
      <c r="B308" s="93"/>
      <c r="E308" s="84"/>
    </row>
    <row r="309" spans="2:5" ht="14.25" customHeight="1">
      <c r="B309" s="93"/>
      <c r="E309" s="84"/>
    </row>
    <row r="310" spans="2:5" ht="14.25" customHeight="1">
      <c r="B310" s="93"/>
      <c r="E310" s="84"/>
    </row>
    <row r="311" spans="2:5" ht="14.25" customHeight="1">
      <c r="B311" s="93"/>
      <c r="E311" s="84"/>
    </row>
    <row r="312" spans="2:5" ht="14.25" customHeight="1">
      <c r="B312" s="93"/>
      <c r="E312" s="84"/>
    </row>
    <row r="313" spans="2:5" ht="14.25" customHeight="1">
      <c r="B313" s="93"/>
      <c r="E313" s="84"/>
    </row>
    <row r="314" spans="2:5" ht="14.25" customHeight="1">
      <c r="B314" s="93"/>
      <c r="E314" s="84"/>
    </row>
    <row r="315" spans="2:5" ht="14.25" customHeight="1">
      <c r="B315" s="93"/>
      <c r="E315" s="84"/>
    </row>
    <row r="316" spans="2:5" ht="14.25" customHeight="1">
      <c r="B316" s="93"/>
      <c r="E316" s="84"/>
    </row>
    <row r="317" spans="2:5" ht="14.25" customHeight="1">
      <c r="B317" s="93"/>
      <c r="E317" s="84"/>
    </row>
    <row r="318" spans="2:5" ht="14.25" customHeight="1">
      <c r="B318" s="93"/>
      <c r="E318" s="84"/>
    </row>
    <row r="319" spans="2:5" ht="14.25" customHeight="1">
      <c r="B319" s="93"/>
      <c r="E319" s="84"/>
    </row>
    <row r="320" spans="2:5" ht="14.25" customHeight="1">
      <c r="B320" s="93"/>
      <c r="E320" s="84"/>
    </row>
    <row r="321" spans="2:5" ht="14.25" customHeight="1">
      <c r="B321" s="93"/>
      <c r="E321" s="84"/>
    </row>
    <row r="322" spans="2:5" ht="14.25" customHeight="1">
      <c r="B322" s="93"/>
      <c r="E322" s="84"/>
    </row>
    <row r="323" spans="2:5" ht="14.25" customHeight="1">
      <c r="B323" s="93"/>
      <c r="E323" s="84"/>
    </row>
    <row r="324" spans="2:5" ht="14.25" customHeight="1">
      <c r="B324" s="93"/>
      <c r="E324" s="84"/>
    </row>
    <row r="325" spans="2:5" ht="14.25" customHeight="1">
      <c r="B325" s="93"/>
      <c r="E325" s="84"/>
    </row>
    <row r="326" spans="2:5" ht="14.25" customHeight="1">
      <c r="B326" s="93"/>
      <c r="E326" s="84"/>
    </row>
    <row r="327" spans="2:5" ht="14.25" customHeight="1">
      <c r="B327" s="93"/>
      <c r="E327" s="84"/>
    </row>
    <row r="328" spans="2:5" ht="14.25" customHeight="1">
      <c r="B328" s="93"/>
      <c r="E328" s="84"/>
    </row>
    <row r="329" spans="2:5" ht="14.25" customHeight="1">
      <c r="B329" s="93"/>
      <c r="E329" s="84"/>
    </row>
    <row r="330" spans="2:5" ht="14.25" customHeight="1">
      <c r="B330" s="93"/>
      <c r="E330" s="84"/>
    </row>
    <row r="331" spans="2:5" ht="14.25" customHeight="1">
      <c r="B331" s="93"/>
      <c r="E331" s="84"/>
    </row>
    <row r="332" spans="2:5" ht="14.25" customHeight="1">
      <c r="B332" s="93"/>
      <c r="E332" s="84"/>
    </row>
    <row r="333" spans="2:5" ht="14.25" customHeight="1">
      <c r="B333" s="93"/>
      <c r="E333" s="84"/>
    </row>
    <row r="334" spans="2:5" ht="14.25" customHeight="1">
      <c r="B334" s="93"/>
      <c r="E334" s="84"/>
    </row>
    <row r="335" spans="2:5" ht="14.25" customHeight="1">
      <c r="B335" s="93"/>
      <c r="E335" s="84"/>
    </row>
    <row r="336" spans="2:5" ht="14.25" customHeight="1">
      <c r="B336" s="93"/>
      <c r="E336" s="84"/>
    </row>
    <row r="337" spans="2:5" ht="14.25" customHeight="1">
      <c r="B337" s="93"/>
      <c r="E337" s="84"/>
    </row>
    <row r="338" spans="2:5" ht="14.25" customHeight="1">
      <c r="B338" s="93"/>
      <c r="E338" s="84"/>
    </row>
    <row r="339" spans="2:5" ht="14.25" customHeight="1">
      <c r="B339" s="93"/>
      <c r="E339" s="84"/>
    </row>
    <row r="340" spans="2:5" ht="14.25" customHeight="1">
      <c r="B340" s="93"/>
      <c r="E340" s="84"/>
    </row>
    <row r="341" spans="2:5" ht="14.25" customHeight="1">
      <c r="B341" s="93"/>
      <c r="E341" s="84"/>
    </row>
    <row r="342" spans="2:5" ht="14.25" customHeight="1">
      <c r="B342" s="93"/>
      <c r="E342" s="84"/>
    </row>
    <row r="343" spans="2:5" ht="14.25" customHeight="1">
      <c r="B343" s="93"/>
      <c r="E343" s="84"/>
    </row>
    <row r="344" spans="2:5" ht="14.25" customHeight="1">
      <c r="B344" s="93"/>
      <c r="E344" s="84"/>
    </row>
    <row r="345" spans="2:5" ht="14.25" customHeight="1">
      <c r="B345" s="93"/>
      <c r="E345" s="84"/>
    </row>
    <row r="346" spans="2:5" ht="14.25" customHeight="1">
      <c r="B346" s="93"/>
      <c r="E346" s="84"/>
    </row>
    <row r="347" spans="2:5" ht="14.25" customHeight="1">
      <c r="B347" s="93"/>
      <c r="E347" s="84"/>
    </row>
    <row r="348" spans="2:5" ht="14.25" customHeight="1">
      <c r="B348" s="93"/>
      <c r="E348" s="84"/>
    </row>
    <row r="349" spans="2:5" ht="14.25" customHeight="1">
      <c r="B349" s="93"/>
      <c r="E349" s="84"/>
    </row>
    <row r="350" spans="2:5" ht="14.25" customHeight="1">
      <c r="B350" s="93"/>
      <c r="E350" s="84"/>
    </row>
    <row r="351" spans="2:5" ht="14.25" customHeight="1">
      <c r="B351" s="93"/>
      <c r="E351" s="84"/>
    </row>
    <row r="352" spans="2:5" ht="14.25" customHeight="1">
      <c r="B352" s="93"/>
      <c r="E352" s="84"/>
    </row>
    <row r="353" spans="2:5" ht="14.25" customHeight="1">
      <c r="B353" s="93"/>
      <c r="E353" s="84"/>
    </row>
    <row r="354" spans="2:5" ht="14.25" customHeight="1">
      <c r="B354" s="93"/>
      <c r="E354" s="84"/>
    </row>
    <row r="355" spans="2:5" ht="14.25" customHeight="1">
      <c r="B355" s="93"/>
      <c r="E355" s="84"/>
    </row>
    <row r="356" spans="2:5" ht="14.25" customHeight="1">
      <c r="B356" s="93"/>
      <c r="E356" s="84"/>
    </row>
    <row r="357" spans="2:5" ht="14.25" customHeight="1">
      <c r="B357" s="93"/>
      <c r="E357" s="84"/>
    </row>
    <row r="358" spans="2:5" ht="14.25" customHeight="1">
      <c r="B358" s="93"/>
      <c r="E358" s="84"/>
    </row>
    <row r="359" spans="2:5" ht="14.25" customHeight="1">
      <c r="B359" s="93"/>
      <c r="E359" s="84"/>
    </row>
    <row r="360" spans="2:5" ht="14.25" customHeight="1">
      <c r="B360" s="93"/>
      <c r="E360" s="84"/>
    </row>
    <row r="361" spans="2:5" ht="14.25" customHeight="1">
      <c r="B361" s="93"/>
      <c r="E361" s="84"/>
    </row>
    <row r="362" spans="2:5" ht="14.25" customHeight="1">
      <c r="B362" s="93"/>
      <c r="E362" s="84"/>
    </row>
    <row r="363" spans="2:5" ht="14.25" customHeight="1">
      <c r="B363" s="93"/>
      <c r="E363" s="84"/>
    </row>
    <row r="364" spans="2:5" ht="14.25" customHeight="1">
      <c r="B364" s="93"/>
      <c r="E364" s="84"/>
    </row>
    <row r="365" spans="2:5" ht="14.25" customHeight="1">
      <c r="B365" s="93"/>
      <c r="E365" s="84"/>
    </row>
    <row r="366" spans="2:5" ht="14.25" customHeight="1">
      <c r="B366" s="93"/>
      <c r="E366" s="84"/>
    </row>
    <row r="367" spans="2:5" ht="14.25" customHeight="1">
      <c r="B367" s="93"/>
      <c r="E367" s="84"/>
    </row>
    <row r="368" spans="2:5" ht="14.25" customHeight="1">
      <c r="B368" s="93"/>
      <c r="E368" s="84"/>
    </row>
    <row r="369" spans="2:5" ht="14.25" customHeight="1">
      <c r="B369" s="93"/>
      <c r="E369" s="84"/>
    </row>
    <row r="370" spans="2:5" ht="14.25" customHeight="1">
      <c r="B370" s="93"/>
      <c r="E370" s="84"/>
    </row>
    <row r="371" spans="2:5" ht="14.25" customHeight="1">
      <c r="B371" s="93"/>
      <c r="E371" s="84"/>
    </row>
    <row r="372" spans="2:5" ht="14.25" customHeight="1">
      <c r="B372" s="93"/>
      <c r="E372" s="84"/>
    </row>
    <row r="373" spans="2:5" ht="14.25" customHeight="1">
      <c r="B373" s="93"/>
      <c r="E373" s="84"/>
    </row>
    <row r="374" spans="2:5" ht="14.25" customHeight="1">
      <c r="B374" s="93"/>
      <c r="E374" s="84"/>
    </row>
    <row r="375" spans="2:5" ht="14.25" customHeight="1">
      <c r="B375" s="93"/>
      <c r="E375" s="84"/>
    </row>
    <row r="376" spans="2:5" ht="14.25" customHeight="1">
      <c r="B376" s="93"/>
      <c r="E376" s="84"/>
    </row>
    <row r="377" spans="2:5" ht="14.25" customHeight="1">
      <c r="B377" s="93"/>
      <c r="E377" s="84"/>
    </row>
    <row r="378" spans="2:5" ht="14.25" customHeight="1">
      <c r="B378" s="93"/>
      <c r="E378" s="84"/>
    </row>
    <row r="379" spans="2:5" ht="14.25" customHeight="1">
      <c r="B379" s="93"/>
      <c r="E379" s="84"/>
    </row>
    <row r="380" spans="2:5" ht="14.25" customHeight="1">
      <c r="B380" s="93"/>
      <c r="E380" s="84"/>
    </row>
    <row r="381" spans="2:5" ht="14.25" customHeight="1">
      <c r="B381" s="93"/>
      <c r="E381" s="84"/>
    </row>
    <row r="382" spans="2:5" ht="14.25" customHeight="1">
      <c r="B382" s="93"/>
      <c r="E382" s="84"/>
    </row>
    <row r="383" spans="2:5" ht="14.25" customHeight="1">
      <c r="B383" s="93"/>
      <c r="E383" s="84"/>
    </row>
    <row r="384" spans="2:5" ht="14.25" customHeight="1">
      <c r="B384" s="93"/>
      <c r="E384" s="84"/>
    </row>
    <row r="385" spans="2:5" ht="14.25" customHeight="1">
      <c r="B385" s="93"/>
      <c r="E385" s="84"/>
    </row>
    <row r="386" spans="2:5" ht="14.25" customHeight="1">
      <c r="B386" s="93"/>
      <c r="E386" s="84"/>
    </row>
    <row r="387" spans="2:5" ht="14.25" customHeight="1">
      <c r="B387" s="93"/>
      <c r="E387" s="84"/>
    </row>
    <row r="388" spans="2:5" ht="14.25" customHeight="1">
      <c r="B388" s="93"/>
      <c r="E388" s="84"/>
    </row>
    <row r="389" spans="2:5" ht="14.25" customHeight="1">
      <c r="B389" s="93"/>
      <c r="E389" s="84"/>
    </row>
    <row r="390" spans="2:5" ht="14.25" customHeight="1">
      <c r="B390" s="93"/>
      <c r="E390" s="84"/>
    </row>
    <row r="391" spans="2:5" ht="15.75" customHeight="1"/>
    <row r="392" spans="2:5" ht="15.75" customHeight="1"/>
    <row r="393" spans="2:5" ht="15.75" customHeight="1"/>
    <row r="394" spans="2:5" ht="15.75" customHeight="1"/>
    <row r="395" spans="2:5" ht="15.75" customHeight="1"/>
    <row r="396" spans="2:5" ht="15.75" customHeight="1"/>
    <row r="397" spans="2:5" ht="15.75" customHeight="1"/>
    <row r="398" spans="2:5" ht="15.75" customHeight="1"/>
    <row r="399" spans="2:5" ht="15.75" customHeight="1"/>
    <row r="400" spans="2:5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</sheetData>
  <sortState xmlns:xlrd2="http://schemas.microsoft.com/office/spreadsheetml/2017/richdata2" ref="B2:L25">
    <sortCondition ref="J2:J25"/>
    <sortCondition ref="C2:C25"/>
  </sortState>
  <pageMargins left="0.75" right="0.75" top="1" bottom="1" header="0" footer="0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964"/>
  <sheetViews>
    <sheetView workbookViewId="0">
      <pane ySplit="2" topLeftCell="A3" activePane="bottomLeft" state="frozen"/>
      <selection pane="bottomLeft" activeCell="C3" sqref="C3:N22"/>
    </sheetView>
  </sheetViews>
  <sheetFormatPr defaultColWidth="14.42578125" defaultRowHeight="15" customHeight="1"/>
  <cols>
    <col min="1" max="1" width="12" customWidth="1"/>
    <col min="2" max="2" width="13.28515625" customWidth="1"/>
    <col min="3" max="4" width="8.42578125" customWidth="1"/>
    <col min="5" max="5" width="9.7109375" customWidth="1"/>
    <col min="6" max="6" width="22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3" width="8.42578125" customWidth="1"/>
    <col min="14" max="14" width="15.7109375" customWidth="1"/>
    <col min="15" max="15" width="8.42578125" customWidth="1"/>
    <col min="16" max="16" width="12.42578125" customWidth="1"/>
    <col min="17" max="17" width="8.42578125" customWidth="1"/>
    <col min="18" max="18" width="12.140625" customWidth="1"/>
    <col min="19" max="19" width="8.42578125" customWidth="1"/>
    <col min="20" max="20" width="11.7109375" customWidth="1"/>
    <col min="21" max="21" width="8.42578125" customWidth="1"/>
    <col min="22" max="22" width="13.7109375" customWidth="1"/>
    <col min="23" max="26" width="8.42578125" customWidth="1"/>
  </cols>
  <sheetData>
    <row r="1" spans="1:26" ht="14.25" customHeight="1">
      <c r="A1" s="47" t="s">
        <v>1573</v>
      </c>
      <c r="B1" s="47"/>
      <c r="C1" s="48"/>
      <c r="D1" s="47"/>
      <c r="E1" s="47"/>
      <c r="F1" s="47"/>
      <c r="G1" s="47"/>
      <c r="H1" s="47"/>
      <c r="I1" s="47"/>
      <c r="J1" s="47"/>
      <c r="K1" s="49"/>
      <c r="L1" s="49"/>
      <c r="M1" s="47"/>
      <c r="N1" s="50"/>
    </row>
    <row r="2" spans="1:26" ht="14.25" customHeight="1">
      <c r="A2" s="51"/>
      <c r="B2" s="51"/>
      <c r="C2" s="52" t="s">
        <v>1532</v>
      </c>
      <c r="D2" s="51"/>
      <c r="E2" s="51" t="s">
        <v>1534</v>
      </c>
      <c r="F2" s="51" t="s">
        <v>1535</v>
      </c>
      <c r="G2" s="51" t="s">
        <v>3</v>
      </c>
      <c r="H2" s="51" t="s">
        <v>1536</v>
      </c>
      <c r="I2" s="51" t="s">
        <v>2</v>
      </c>
      <c r="J2" s="51" t="s">
        <v>5</v>
      </c>
      <c r="K2" s="53" t="s">
        <v>1537</v>
      </c>
      <c r="L2" s="53" t="s">
        <v>1538</v>
      </c>
      <c r="M2" s="51" t="s">
        <v>1539</v>
      </c>
      <c r="N2" s="51" t="s">
        <v>1540</v>
      </c>
      <c r="O2" s="54" t="s">
        <v>1541</v>
      </c>
      <c r="P2" s="54" t="s">
        <v>1535</v>
      </c>
      <c r="Q2" s="54" t="s">
        <v>1542</v>
      </c>
      <c r="R2" s="54" t="s">
        <v>1535</v>
      </c>
      <c r="S2" s="54" t="s">
        <v>1543</v>
      </c>
      <c r="T2" s="54" t="s">
        <v>1535</v>
      </c>
      <c r="U2" s="54" t="s">
        <v>1544</v>
      </c>
      <c r="V2" s="54" t="s">
        <v>1535</v>
      </c>
      <c r="W2" s="55"/>
      <c r="X2" s="55"/>
      <c r="Y2" s="55"/>
      <c r="Z2" s="55"/>
    </row>
    <row r="3" spans="1:26" ht="14.25" customHeight="1">
      <c r="A3" s="56"/>
      <c r="B3" s="97" t="s">
        <v>1573</v>
      </c>
      <c r="C3" s="176">
        <v>1</v>
      </c>
      <c r="D3" s="176">
        <v>1</v>
      </c>
      <c r="E3" s="170">
        <v>595</v>
      </c>
      <c r="F3" s="170" t="str">
        <f>+VLOOKUP(E3,Participants!$A$1:$F$1600,2,FALSE)</f>
        <v>Jack Davison</v>
      </c>
      <c r="G3" s="170" t="str">
        <f>+VLOOKUP(E3,Participants!$A$1:$F$1600,4,FALSE)</f>
        <v>BFS</v>
      </c>
      <c r="H3" s="170" t="str">
        <f>+VLOOKUP(E3,Participants!$A$1:$F$1600,5,FALSE)</f>
        <v>M</v>
      </c>
      <c r="I3" s="170">
        <f>+VLOOKUP(E3,Participants!$A$1:$F$1600,3,FALSE)</f>
        <v>6</v>
      </c>
      <c r="J3" s="170" t="str">
        <f>+VLOOKUP(E3,Participants!$A$1:$G$1600,7,FALSE)</f>
        <v>JV BOYS</v>
      </c>
      <c r="K3" s="180" t="s">
        <v>1868</v>
      </c>
      <c r="L3" s="170">
        <v>1</v>
      </c>
      <c r="M3" s="170">
        <v>10</v>
      </c>
      <c r="N3" s="181" t="str">
        <f>+J3</f>
        <v>JV BOYS</v>
      </c>
      <c r="O3" s="56"/>
      <c r="P3" s="63"/>
      <c r="Q3" s="63" t="e">
        <f>+VLOOKUP(P3,Participants!$A$1:$F$802,2,FALSE)</f>
        <v>#N/A</v>
      </c>
      <c r="R3" s="63"/>
      <c r="S3" s="63" t="e">
        <f>+VLOOKUP(R3,Participants!$A$1:$F$802,2,FALSE)</f>
        <v>#N/A</v>
      </c>
      <c r="T3" s="63"/>
      <c r="U3" s="63" t="e">
        <f>+VLOOKUP(T3,Participants!$A$1:$F$802,2,FALSE)</f>
        <v>#N/A</v>
      </c>
      <c r="V3" s="63"/>
      <c r="W3" s="63" t="e">
        <f>+VLOOKUP(V3,Participants!$A$1:$F$802,2,FALSE)</f>
        <v>#N/A</v>
      </c>
    </row>
    <row r="4" spans="1:26" ht="14.25" customHeight="1">
      <c r="A4" s="56"/>
      <c r="B4" s="97" t="s">
        <v>1573</v>
      </c>
      <c r="C4" s="176">
        <v>1</v>
      </c>
      <c r="D4" s="176">
        <v>4</v>
      </c>
      <c r="E4" s="170">
        <v>200</v>
      </c>
      <c r="F4" s="170" t="str">
        <f>+VLOOKUP(E4,Participants!$A$1:$F$1600,2,FALSE)</f>
        <v>Jacob Sutfin</v>
      </c>
      <c r="G4" s="170" t="str">
        <f>+VLOOKUP(E4,Participants!$A$1:$F$1600,4,FALSE)</f>
        <v>AMA</v>
      </c>
      <c r="H4" s="170" t="str">
        <f>+VLOOKUP(E4,Participants!$A$1:$F$1600,5,FALSE)</f>
        <v>M</v>
      </c>
      <c r="I4" s="170">
        <f>+VLOOKUP(E4,Participants!$A$1:$F$1600,3,FALSE)</f>
        <v>5</v>
      </c>
      <c r="J4" s="170" t="str">
        <f>+VLOOKUP(E4,Participants!$A$1:$G$1600,7,FALSE)</f>
        <v>JV BOYS</v>
      </c>
      <c r="K4" s="180" t="s">
        <v>1871</v>
      </c>
      <c r="L4" s="170">
        <v>2</v>
      </c>
      <c r="M4" s="170">
        <v>8</v>
      </c>
      <c r="N4" s="181" t="str">
        <f>+J4</f>
        <v>JV BOYS</v>
      </c>
      <c r="O4" s="56"/>
      <c r="P4" s="63"/>
      <c r="Q4" s="63" t="e">
        <f>+VLOOKUP(P4,Participants!$A$1:$F$802,2,FALSE)</f>
        <v>#N/A</v>
      </c>
      <c r="R4" s="63"/>
      <c r="S4" s="63" t="e">
        <f>+VLOOKUP(R4,Participants!$A$1:$F$802,2,FALSE)</f>
        <v>#N/A</v>
      </c>
      <c r="T4" s="63"/>
      <c r="U4" s="63" t="e">
        <f>+VLOOKUP(T4,Participants!$A$1:$F$802,2,FALSE)</f>
        <v>#N/A</v>
      </c>
      <c r="V4" s="63"/>
      <c r="W4" s="63" t="e">
        <f>+VLOOKUP(V4,Participants!$A$1:$F$802,2,FALSE)</f>
        <v>#N/A</v>
      </c>
    </row>
    <row r="5" spans="1:26" ht="14.25" customHeight="1">
      <c r="A5" s="56"/>
      <c r="B5" s="97" t="s">
        <v>1573</v>
      </c>
      <c r="C5" s="176">
        <v>1</v>
      </c>
      <c r="D5" s="176">
        <v>6</v>
      </c>
      <c r="E5" s="170">
        <v>1050</v>
      </c>
      <c r="F5" s="170" t="str">
        <f>+VLOOKUP(E5,Participants!$A$1:$F$1600,2,FALSE)</f>
        <v>Jack Croft</v>
      </c>
      <c r="G5" s="170" t="str">
        <f>+VLOOKUP(E5,Participants!$A$1:$F$1600,4,FALSE)</f>
        <v>KIL</v>
      </c>
      <c r="H5" s="170" t="str">
        <f>+VLOOKUP(E5,Participants!$A$1:$F$1600,5,FALSE)</f>
        <v>M</v>
      </c>
      <c r="I5" s="170">
        <f>+VLOOKUP(E5,Participants!$A$1:$F$1600,3,FALSE)</f>
        <v>5</v>
      </c>
      <c r="J5" s="170" t="str">
        <f>+VLOOKUP(E5,Participants!$A$1:$G$1600,7,FALSE)</f>
        <v>JV BOYS</v>
      </c>
      <c r="K5" s="180" t="s">
        <v>1873</v>
      </c>
      <c r="L5" s="170">
        <v>3</v>
      </c>
      <c r="M5" s="170">
        <v>6</v>
      </c>
      <c r="N5" s="181" t="str">
        <f>+J5</f>
        <v>JV BOYS</v>
      </c>
      <c r="O5" s="56"/>
      <c r="P5" s="63"/>
      <c r="Q5" s="63" t="e">
        <f>+VLOOKUP(P5,Participants!$A$1:$F$802,2,FALSE)</f>
        <v>#N/A</v>
      </c>
      <c r="R5" s="63"/>
      <c r="S5" s="63" t="e">
        <f>+VLOOKUP(R5,Participants!$A$1:$F$802,2,FALSE)</f>
        <v>#N/A</v>
      </c>
      <c r="T5" s="63"/>
      <c r="U5" s="63" t="e">
        <f>+VLOOKUP(T5,Participants!$A$1:$F$802,2,FALSE)</f>
        <v>#N/A</v>
      </c>
      <c r="V5" s="63"/>
      <c r="W5" s="63" t="e">
        <f>+VLOOKUP(V5,Participants!$A$1:$F$802,2,FALSE)</f>
        <v>#N/A</v>
      </c>
    </row>
    <row r="6" spans="1:26" ht="14.25" customHeight="1">
      <c r="A6" s="157"/>
      <c r="B6" s="158"/>
      <c r="C6" s="176"/>
      <c r="D6" s="176"/>
      <c r="E6" s="170"/>
      <c r="F6" s="170"/>
      <c r="G6" s="170"/>
      <c r="H6" s="170"/>
      <c r="I6" s="170"/>
      <c r="J6" s="170"/>
      <c r="K6" s="177"/>
      <c r="L6" s="170"/>
      <c r="M6" s="170"/>
      <c r="N6" s="182"/>
      <c r="O6" s="157"/>
      <c r="P6" s="63"/>
      <c r="Q6" s="63"/>
      <c r="R6" s="63"/>
      <c r="S6" s="63"/>
      <c r="T6" s="63"/>
      <c r="U6" s="63"/>
      <c r="V6" s="63"/>
      <c r="W6" s="63"/>
    </row>
    <row r="7" spans="1:26" ht="14.25" customHeight="1">
      <c r="A7" s="56"/>
      <c r="B7" s="97" t="s">
        <v>1573</v>
      </c>
      <c r="C7" s="176">
        <v>1</v>
      </c>
      <c r="D7" s="176">
        <v>2</v>
      </c>
      <c r="E7" s="170">
        <v>588</v>
      </c>
      <c r="F7" s="170" t="str">
        <f>+VLOOKUP(E7,Participants!$A$1:$F$1600,2,FALSE)</f>
        <v>Madeline Sell</v>
      </c>
      <c r="G7" s="170" t="str">
        <f>+VLOOKUP(E7,Participants!$A$1:$F$1600,4,FALSE)</f>
        <v>BFS</v>
      </c>
      <c r="H7" s="170" t="str">
        <f>+VLOOKUP(E7,Participants!$A$1:$F$1600,5,FALSE)</f>
        <v>F</v>
      </c>
      <c r="I7" s="170">
        <f>+VLOOKUP(E7,Participants!$A$1:$F$1600,3,FALSE)</f>
        <v>6</v>
      </c>
      <c r="J7" s="170" t="str">
        <f>+VLOOKUP(E7,Participants!$A$1:$G$1600,7,FALSE)</f>
        <v>JV GIRLS</v>
      </c>
      <c r="K7" s="180" t="s">
        <v>1869</v>
      </c>
      <c r="L7" s="170">
        <v>1</v>
      </c>
      <c r="M7" s="170">
        <v>10</v>
      </c>
      <c r="N7" s="181" t="str">
        <f t="shared" ref="N7:N12" si="0">+J7</f>
        <v>JV GIRLS</v>
      </c>
      <c r="O7" s="56"/>
      <c r="P7" s="63"/>
      <c r="Q7" s="63" t="e">
        <f>+VLOOKUP(P7,Participants!$A$1:$F$802,2,FALSE)</f>
        <v>#N/A</v>
      </c>
      <c r="R7" s="63"/>
      <c r="S7" s="63" t="e">
        <f>+VLOOKUP(R7,Participants!$A$1:$F$802,2,FALSE)</f>
        <v>#N/A</v>
      </c>
      <c r="T7" s="63"/>
      <c r="U7" s="63" t="e">
        <f>+VLOOKUP(T7,Participants!$A$1:$F$802,2,FALSE)</f>
        <v>#N/A</v>
      </c>
      <c r="V7" s="63"/>
      <c r="W7" s="63" t="e">
        <f>+VLOOKUP(V7,Participants!$A$1:$F$802,2,FALSE)</f>
        <v>#N/A</v>
      </c>
    </row>
    <row r="8" spans="1:26" ht="14.25" customHeight="1">
      <c r="A8" s="56"/>
      <c r="B8" s="97" t="s">
        <v>1573</v>
      </c>
      <c r="C8" s="176">
        <v>1</v>
      </c>
      <c r="D8" s="176">
        <v>3</v>
      </c>
      <c r="E8" s="170">
        <v>219</v>
      </c>
      <c r="F8" s="170" t="str">
        <f>+VLOOKUP(E8,Participants!$A$1:$F$1600,2,FALSE)</f>
        <v>Fiona O'Neill</v>
      </c>
      <c r="G8" s="170" t="str">
        <f>+VLOOKUP(E8,Participants!$A$1:$F$1600,4,FALSE)</f>
        <v>AMA</v>
      </c>
      <c r="H8" s="170" t="str">
        <f>+VLOOKUP(E8,Participants!$A$1:$F$1600,5,FALSE)</f>
        <v>F</v>
      </c>
      <c r="I8" s="170">
        <f>+VLOOKUP(E8,Participants!$A$1:$F$1600,3,FALSE)</f>
        <v>6</v>
      </c>
      <c r="J8" s="170" t="str">
        <f>+VLOOKUP(E8,Participants!$A$1:$G$1600,7,FALSE)</f>
        <v>JV GIRLS</v>
      </c>
      <c r="K8" s="180" t="s">
        <v>1870</v>
      </c>
      <c r="L8" s="170">
        <v>2</v>
      </c>
      <c r="M8" s="170">
        <v>8</v>
      </c>
      <c r="N8" s="181" t="str">
        <f t="shared" si="0"/>
        <v>JV GIRLS</v>
      </c>
      <c r="O8" s="56"/>
      <c r="P8" s="63"/>
      <c r="Q8" s="63" t="e">
        <f>+VLOOKUP(P8,Participants!$A$1:$F$802,2,FALSE)</f>
        <v>#N/A</v>
      </c>
      <c r="R8" s="63"/>
      <c r="S8" s="63" t="e">
        <f>+VLOOKUP(R8,Participants!$A$1:$F$802,2,FALSE)</f>
        <v>#N/A</v>
      </c>
      <c r="T8" s="63"/>
      <c r="U8" s="63" t="e">
        <f>+VLOOKUP(T8,Participants!$A$1:$F$802,2,FALSE)</f>
        <v>#N/A</v>
      </c>
      <c r="V8" s="63"/>
      <c r="W8" s="63" t="e">
        <f>+VLOOKUP(V8,Participants!$A$1:$F$802,2,FALSE)</f>
        <v>#N/A</v>
      </c>
    </row>
    <row r="9" spans="1:26" ht="14.25" customHeight="1">
      <c r="A9" s="56"/>
      <c r="B9" s="97" t="s">
        <v>1573</v>
      </c>
      <c r="C9" s="176">
        <v>1</v>
      </c>
      <c r="D9" s="176">
        <v>5</v>
      </c>
      <c r="E9" s="170">
        <v>1041</v>
      </c>
      <c r="F9" s="170" t="str">
        <f>+VLOOKUP(E9,Participants!$A$1:$F$1600,2,FALSE)</f>
        <v>Anna Morris</v>
      </c>
      <c r="G9" s="170" t="str">
        <f>+VLOOKUP(E9,Participants!$A$1:$F$1600,4,FALSE)</f>
        <v>KIL</v>
      </c>
      <c r="H9" s="170" t="str">
        <f>+VLOOKUP(E9,Participants!$A$1:$F$1600,5,FALSE)</f>
        <v>F</v>
      </c>
      <c r="I9" s="170">
        <f>+VLOOKUP(E9,Participants!$A$1:$F$1600,3,FALSE)</f>
        <v>6</v>
      </c>
      <c r="J9" s="170" t="str">
        <f>+VLOOKUP(E9,Participants!$A$1:$G$1600,7,FALSE)</f>
        <v>JV GIRLS</v>
      </c>
      <c r="K9" s="180" t="s">
        <v>1872</v>
      </c>
      <c r="L9" s="170">
        <v>3</v>
      </c>
      <c r="M9" s="170">
        <v>6</v>
      </c>
      <c r="N9" s="181" t="str">
        <f t="shared" si="0"/>
        <v>JV GIRLS</v>
      </c>
      <c r="O9" s="56"/>
      <c r="P9" s="63"/>
      <c r="Q9" s="63" t="e">
        <f>+VLOOKUP(P9,Participants!$A$1:$F$802,2,FALSE)</f>
        <v>#N/A</v>
      </c>
      <c r="R9" s="63"/>
      <c r="S9" s="63" t="e">
        <f>+VLOOKUP(R9,Participants!$A$1:$F$802,2,FALSE)</f>
        <v>#N/A</v>
      </c>
      <c r="T9" s="63"/>
      <c r="U9" s="63" t="e">
        <f>+VLOOKUP(T9,Participants!$A$1:$F$802,2,FALSE)</f>
        <v>#N/A</v>
      </c>
      <c r="V9" s="63"/>
      <c r="W9" s="63" t="e">
        <f>+VLOOKUP(V9,Participants!$A$1:$F$802,2,FALSE)</f>
        <v>#N/A</v>
      </c>
    </row>
    <row r="10" spans="1:26" ht="14.25" customHeight="1">
      <c r="A10" s="56"/>
      <c r="B10" s="97" t="s">
        <v>1573</v>
      </c>
      <c r="C10" s="176">
        <v>1</v>
      </c>
      <c r="D10" s="176">
        <v>7</v>
      </c>
      <c r="E10" s="170">
        <v>976</v>
      </c>
      <c r="F10" s="170" t="str">
        <f>+VLOOKUP(E10,Participants!$A$1:$F$1600,2,FALSE)</f>
        <v>Lila Miros</v>
      </c>
      <c r="G10" s="170" t="str">
        <f>+VLOOKUP(E10,Participants!$A$1:$F$1600,4,FALSE)</f>
        <v>BTA</v>
      </c>
      <c r="H10" s="170" t="str">
        <f>+VLOOKUP(E10,Participants!$A$1:$F$1600,5,FALSE)</f>
        <v>F</v>
      </c>
      <c r="I10" s="170">
        <f>+VLOOKUP(E10,Participants!$A$1:$F$1600,3,FALSE)</f>
        <v>6</v>
      </c>
      <c r="J10" s="170" t="str">
        <f>+VLOOKUP(E10,Participants!$A$1:$G$1600,7,FALSE)</f>
        <v>JV GIRLS</v>
      </c>
      <c r="K10" s="180" t="s">
        <v>1874</v>
      </c>
      <c r="L10" s="170">
        <v>4</v>
      </c>
      <c r="M10" s="170">
        <v>5</v>
      </c>
      <c r="N10" s="181" t="str">
        <f t="shared" si="0"/>
        <v>JV GIRLS</v>
      </c>
      <c r="O10" s="56"/>
      <c r="P10" s="63"/>
      <c r="Q10" s="63" t="e">
        <f>+VLOOKUP(P10,Participants!$A$1:$F$802,2,FALSE)</f>
        <v>#N/A</v>
      </c>
      <c r="R10" s="63"/>
      <c r="S10" s="63" t="e">
        <f>+VLOOKUP(R10,Participants!$A$1:$F$802,2,FALSE)</f>
        <v>#N/A</v>
      </c>
      <c r="T10" s="63"/>
      <c r="U10" s="63" t="e">
        <f>+VLOOKUP(T10,Participants!$A$1:$F$802,2,FALSE)</f>
        <v>#N/A</v>
      </c>
      <c r="V10" s="63"/>
      <c r="W10" s="63" t="e">
        <f>+VLOOKUP(V10,Participants!$A$1:$F$802,2,FALSE)</f>
        <v>#N/A</v>
      </c>
    </row>
    <row r="11" spans="1:26" ht="14.25" customHeight="1">
      <c r="A11" s="56"/>
      <c r="B11" s="97" t="s">
        <v>1573</v>
      </c>
      <c r="C11" s="176">
        <v>1</v>
      </c>
      <c r="D11" s="176">
        <v>8</v>
      </c>
      <c r="E11" s="170">
        <v>1584</v>
      </c>
      <c r="F11" s="170" t="str">
        <f>+VLOOKUP(E11,Participants!$A$1:$F$1600,2,FALSE)</f>
        <v>Lydia Pierce</v>
      </c>
      <c r="G11" s="170" t="str">
        <f>+VLOOKUP(E11,Participants!$A$1:$F$1600,4,FALSE)</f>
        <v>GRE</v>
      </c>
      <c r="H11" s="170" t="str">
        <f>+VLOOKUP(E11,Participants!$A$1:$F$1600,5,FALSE)</f>
        <v>F</v>
      </c>
      <c r="I11" s="170">
        <f>+VLOOKUP(E11,Participants!$A$1:$F$1600,3,FALSE)</f>
        <v>6</v>
      </c>
      <c r="J11" s="170" t="str">
        <f>+VLOOKUP(E11,Participants!$A$1:$G$1600,7,FALSE)</f>
        <v>JV GIRLS</v>
      </c>
      <c r="K11" s="180" t="s">
        <v>1875</v>
      </c>
      <c r="L11" s="170">
        <v>5</v>
      </c>
      <c r="M11" s="170">
        <v>4</v>
      </c>
      <c r="N11" s="181" t="str">
        <f t="shared" si="0"/>
        <v>JV GIRLS</v>
      </c>
      <c r="O11" s="56"/>
      <c r="P11" s="63"/>
      <c r="Q11" s="63" t="e">
        <f>+VLOOKUP(P11,Participants!$A$1:$F$802,2,FALSE)</f>
        <v>#N/A</v>
      </c>
      <c r="R11" s="63"/>
      <c r="S11" s="63" t="e">
        <f>+VLOOKUP(R11,Participants!$A$1:$F$802,2,FALSE)</f>
        <v>#N/A</v>
      </c>
      <c r="T11" s="63"/>
      <c r="U11" s="63" t="e">
        <f>+VLOOKUP(T11,Participants!$A$1:$F$802,2,FALSE)</f>
        <v>#N/A</v>
      </c>
      <c r="V11" s="63"/>
      <c r="W11" s="63" t="e">
        <f>+VLOOKUP(V11,Participants!$A$1:$F$802,2,FALSE)</f>
        <v>#N/A</v>
      </c>
    </row>
    <row r="12" spans="1:26" ht="14.25" customHeight="1">
      <c r="B12" s="97" t="s">
        <v>1573</v>
      </c>
      <c r="C12" s="176">
        <v>1</v>
      </c>
      <c r="D12" s="176">
        <v>1</v>
      </c>
      <c r="E12" s="170">
        <v>811</v>
      </c>
      <c r="F12" s="170" t="str">
        <f>+VLOOKUP(E12,Participants!$A$1:$F$1600,2,FALSE)</f>
        <v>Anna Schellhaas</v>
      </c>
      <c r="G12" s="170" t="str">
        <f>+VLOOKUP(E12,Participants!$A$1:$F$1600,4,FALSE)</f>
        <v>AAC</v>
      </c>
      <c r="H12" s="170" t="str">
        <f>+VLOOKUP(E12,Participants!$A$1:$F$1600,5,FALSE)</f>
        <v>F</v>
      </c>
      <c r="I12" s="170">
        <f>+VLOOKUP(E12,Participants!$A$1:$F$1600,3,FALSE)</f>
        <v>6</v>
      </c>
      <c r="J12" s="170" t="str">
        <f>+VLOOKUP(E12,Participants!$A$1:$G$1600,7,FALSE)</f>
        <v>JV GIRLS</v>
      </c>
      <c r="K12" s="177" t="s">
        <v>1737</v>
      </c>
      <c r="L12" s="170">
        <v>6</v>
      </c>
      <c r="M12" s="170">
        <v>3</v>
      </c>
      <c r="N12" s="179" t="str">
        <f t="shared" si="0"/>
        <v>JV GIRLS</v>
      </c>
      <c r="O12" s="64"/>
      <c r="P12" s="69"/>
      <c r="Q12" s="69" t="e">
        <f>+VLOOKUP(P12,Participants!$A$1:$F$802,2,FALSE)</f>
        <v>#N/A</v>
      </c>
      <c r="R12" s="69"/>
      <c r="S12" s="69" t="e">
        <f>+VLOOKUP(R12,Participants!$A$1:$F$802,2,FALSE)</f>
        <v>#N/A</v>
      </c>
      <c r="T12" s="69"/>
      <c r="U12" s="69" t="e">
        <f>+VLOOKUP(T12,Participants!$A$1:$F$802,2,FALSE)</f>
        <v>#N/A</v>
      </c>
      <c r="V12" s="69"/>
      <c r="W12" s="69" t="e">
        <f>+VLOOKUP(V12,Participants!$A$1:$F$802,2,FALSE)</f>
        <v>#N/A</v>
      </c>
    </row>
    <row r="13" spans="1:26" ht="14.25" customHeight="1">
      <c r="B13" s="158"/>
      <c r="C13" s="176"/>
      <c r="D13" s="176"/>
      <c r="E13" s="170"/>
      <c r="F13" s="170"/>
      <c r="G13" s="170"/>
      <c r="H13" s="170"/>
      <c r="I13" s="170"/>
      <c r="J13" s="170"/>
      <c r="K13" s="177"/>
      <c r="L13" s="170"/>
      <c r="M13" s="170"/>
      <c r="N13" s="179"/>
      <c r="O13" s="64"/>
      <c r="P13" s="69"/>
      <c r="Q13" s="69"/>
      <c r="R13" s="69"/>
      <c r="S13" s="69"/>
      <c r="T13" s="69"/>
      <c r="U13" s="69"/>
      <c r="V13" s="69"/>
      <c r="W13" s="69"/>
    </row>
    <row r="14" spans="1:26" ht="14.25" customHeight="1">
      <c r="A14" s="64"/>
      <c r="B14" s="97" t="s">
        <v>1573</v>
      </c>
      <c r="C14" s="176">
        <v>2</v>
      </c>
      <c r="D14" s="176">
        <v>2</v>
      </c>
      <c r="E14" s="170">
        <v>613</v>
      </c>
      <c r="F14" s="170" t="str">
        <f>+VLOOKUP(E14,Participants!$A$1:$F$1600,2,FALSE)</f>
        <v>Erik Lindenfelser</v>
      </c>
      <c r="G14" s="170" t="str">
        <f>+VLOOKUP(E14,Participants!$A$1:$F$1600,4,FALSE)</f>
        <v>BFS</v>
      </c>
      <c r="H14" s="170" t="str">
        <f>+VLOOKUP(E14,Participants!$A$1:$F$1600,5,FALSE)</f>
        <v>M</v>
      </c>
      <c r="I14" s="170">
        <f>+VLOOKUP(E14,Participants!$A$1:$F$1600,3,FALSE)</f>
        <v>7</v>
      </c>
      <c r="J14" s="170" t="str">
        <f>+VLOOKUP(E14,Participants!$A$1:$G$1600,7,FALSE)</f>
        <v>VARSITY BOYS</v>
      </c>
      <c r="K14" s="177" t="s">
        <v>1876</v>
      </c>
      <c r="L14" s="170">
        <v>1</v>
      </c>
      <c r="M14" s="170">
        <v>10</v>
      </c>
      <c r="N14" s="179" t="str">
        <f>+J14</f>
        <v>VARSITY BOYS</v>
      </c>
      <c r="O14" s="64"/>
      <c r="P14" s="69"/>
      <c r="Q14" s="69" t="e">
        <f>+VLOOKUP(P14,Participants!$A$1:$F$802,2,FALSE)</f>
        <v>#N/A</v>
      </c>
      <c r="R14" s="69"/>
      <c r="S14" s="69" t="e">
        <f>+VLOOKUP(R14,Participants!$A$1:$F$802,2,FALSE)</f>
        <v>#N/A</v>
      </c>
      <c r="T14" s="69"/>
      <c r="U14" s="69" t="e">
        <f>+VLOOKUP(T14,Participants!$A$1:$F$802,2,FALSE)</f>
        <v>#N/A</v>
      </c>
      <c r="V14" s="69"/>
      <c r="W14" s="69" t="e">
        <f>+VLOOKUP(V14,Participants!$A$1:$F$802,2,FALSE)</f>
        <v>#N/A</v>
      </c>
    </row>
    <row r="15" spans="1:26" ht="14.25" customHeight="1">
      <c r="A15" s="64"/>
      <c r="B15" s="97" t="s">
        <v>1573</v>
      </c>
      <c r="C15" s="176">
        <v>2</v>
      </c>
      <c r="D15" s="176">
        <v>3</v>
      </c>
      <c r="E15" s="170">
        <v>226</v>
      </c>
      <c r="F15" s="170" t="str">
        <f>+VLOOKUP(E15,Participants!$A$1:$F$1600,2,FALSE)</f>
        <v>Aaron Daley</v>
      </c>
      <c r="G15" s="170" t="str">
        <f>+VLOOKUP(E15,Participants!$A$1:$F$1600,4,FALSE)</f>
        <v>AMA</v>
      </c>
      <c r="H15" s="170" t="str">
        <f>+VLOOKUP(E15,Participants!$A$1:$F$1600,5,FALSE)</f>
        <v>M</v>
      </c>
      <c r="I15" s="170">
        <f>+VLOOKUP(E15,Participants!$A$1:$F$1600,3,FALSE)</f>
        <v>8</v>
      </c>
      <c r="J15" s="170" t="str">
        <f>+VLOOKUP(E15,Participants!$A$1:$G$1600,7,FALSE)</f>
        <v>VARSITY BOYS</v>
      </c>
      <c r="K15" s="177" t="s">
        <v>1877</v>
      </c>
      <c r="L15" s="170">
        <v>2</v>
      </c>
      <c r="M15" s="170">
        <v>8</v>
      </c>
      <c r="N15" s="179" t="str">
        <f>+J15</f>
        <v>VARSITY BOYS</v>
      </c>
      <c r="O15" s="64"/>
      <c r="P15" s="69"/>
      <c r="Q15" s="69" t="e">
        <f>+VLOOKUP(P15,Participants!$A$1:$F$802,2,FALSE)</f>
        <v>#N/A</v>
      </c>
      <c r="R15" s="69"/>
      <c r="S15" s="69" t="e">
        <f>+VLOOKUP(R15,Participants!$A$1:$F$802,2,FALSE)</f>
        <v>#N/A</v>
      </c>
      <c r="T15" s="69"/>
      <c r="U15" s="69" t="e">
        <f>+VLOOKUP(T15,Participants!$A$1:$F$802,2,FALSE)</f>
        <v>#N/A</v>
      </c>
      <c r="V15" s="69"/>
      <c r="W15" s="69" t="e">
        <f>+VLOOKUP(V15,Participants!$A$1:$F$802,2,FALSE)</f>
        <v>#N/A</v>
      </c>
    </row>
    <row r="16" spans="1:26" ht="14.25" customHeight="1">
      <c r="A16" s="64"/>
      <c r="B16" s="97" t="s">
        <v>1573</v>
      </c>
      <c r="C16" s="176">
        <v>2</v>
      </c>
      <c r="D16" s="176">
        <v>4</v>
      </c>
      <c r="E16" s="170">
        <v>1174</v>
      </c>
      <c r="F16" s="170" t="str">
        <f>+VLOOKUP(E16,Participants!$A$1:$F$1600,2,FALSE)</f>
        <v>Killian O'Halloran</v>
      </c>
      <c r="G16" s="170" t="str">
        <f>+VLOOKUP(E16,Participants!$A$1:$F$1600,4,FALSE)</f>
        <v>JAM</v>
      </c>
      <c r="H16" s="170" t="str">
        <f>+VLOOKUP(E16,Participants!$A$1:$F$1600,5,FALSE)</f>
        <v>M</v>
      </c>
      <c r="I16" s="170">
        <f>+VLOOKUP(E16,Participants!$A$1:$F$1600,3,FALSE)</f>
        <v>7</v>
      </c>
      <c r="J16" s="170" t="str">
        <f>+VLOOKUP(E16,Participants!$A$1:$G$1600,7,FALSE)</f>
        <v>VARSITY BOYS</v>
      </c>
      <c r="K16" s="177" t="s">
        <v>1878</v>
      </c>
      <c r="L16" s="170">
        <v>3</v>
      </c>
      <c r="M16" s="170">
        <v>6</v>
      </c>
      <c r="N16" s="179" t="str">
        <f>+J16</f>
        <v>VARSITY BOYS</v>
      </c>
      <c r="O16" s="64"/>
      <c r="P16" s="69"/>
      <c r="Q16" s="69" t="e">
        <f>+VLOOKUP(P16,Participants!$A$1:$F$802,2,FALSE)</f>
        <v>#N/A</v>
      </c>
      <c r="R16" s="69"/>
      <c r="S16" s="69" t="e">
        <f>+VLOOKUP(R16,Participants!$A$1:$F$802,2,FALSE)</f>
        <v>#N/A</v>
      </c>
      <c r="T16" s="69"/>
      <c r="U16" s="69" t="e">
        <f>+VLOOKUP(T16,Participants!$A$1:$F$802,2,FALSE)</f>
        <v>#N/A</v>
      </c>
      <c r="V16" s="69"/>
      <c r="W16" s="69" t="e">
        <f>+VLOOKUP(V16,Participants!$A$1:$F$802,2,FALSE)</f>
        <v>#N/A</v>
      </c>
    </row>
    <row r="17" spans="1:24" ht="14.25" customHeight="1">
      <c r="A17" s="64"/>
      <c r="B17" s="97" t="s">
        <v>1573</v>
      </c>
      <c r="C17" s="176">
        <v>2</v>
      </c>
      <c r="D17" s="176">
        <v>1</v>
      </c>
      <c r="E17" s="170">
        <v>1080</v>
      </c>
      <c r="F17" s="170" t="str">
        <f>+VLOOKUP(E17,Participants!$A$1:$F$1600,2,FALSE)</f>
        <v>Matthew Liscinsky</v>
      </c>
      <c r="G17" s="170" t="str">
        <f>+VLOOKUP(E17,Participants!$A$1:$F$1600,4,FALSE)</f>
        <v>KIL</v>
      </c>
      <c r="H17" s="170" t="str">
        <f>+VLOOKUP(E17,Participants!$A$1:$F$1600,5,FALSE)</f>
        <v>M</v>
      </c>
      <c r="I17" s="170">
        <f>+VLOOKUP(E17,Participants!$A$1:$F$1600,3,FALSE)</f>
        <v>7</v>
      </c>
      <c r="J17" s="170" t="str">
        <f>+VLOOKUP(E17,Participants!$A$1:$G$1600,7,FALSE)</f>
        <v>VARSITY BOYS</v>
      </c>
      <c r="K17" s="177" t="s">
        <v>1883</v>
      </c>
      <c r="L17" s="170">
        <v>4</v>
      </c>
      <c r="M17" s="170">
        <v>5</v>
      </c>
      <c r="N17" s="178" t="str">
        <f>+J17</f>
        <v>VARSITY BOYS</v>
      </c>
      <c r="O17" s="64"/>
      <c r="P17" s="69"/>
      <c r="Q17" s="69" t="e">
        <f>+VLOOKUP(P17,Participants!$A$1:$F$802,2,FALSE)</f>
        <v>#N/A</v>
      </c>
      <c r="R17" s="69"/>
      <c r="S17" s="69" t="e">
        <f>+VLOOKUP(R17,Participants!$A$1:$F$802,2,FALSE)</f>
        <v>#N/A</v>
      </c>
      <c r="T17" s="69"/>
      <c r="U17" s="69" t="e">
        <f>+VLOOKUP(T17,Participants!$A$1:$F$802,2,FALSE)</f>
        <v>#N/A</v>
      </c>
      <c r="V17" s="69"/>
      <c r="W17" s="69" t="e">
        <f>+VLOOKUP(V17,Participants!$A$1:$F$802,2,FALSE)</f>
        <v>#N/A</v>
      </c>
    </row>
    <row r="18" spans="1:24" ht="14.25" customHeight="1">
      <c r="A18" s="64"/>
      <c r="B18" s="158"/>
      <c r="C18" s="176"/>
      <c r="D18" s="176"/>
      <c r="E18" s="170"/>
      <c r="F18" s="170"/>
      <c r="G18" s="170"/>
      <c r="H18" s="170"/>
      <c r="I18" s="170"/>
      <c r="J18" s="170"/>
      <c r="K18" s="177"/>
      <c r="L18" s="170"/>
      <c r="M18" s="170"/>
      <c r="N18" s="182"/>
      <c r="O18" s="64"/>
      <c r="P18" s="69"/>
      <c r="Q18" s="69"/>
      <c r="R18" s="69"/>
      <c r="S18" s="69"/>
      <c r="T18" s="69"/>
      <c r="U18" s="69"/>
      <c r="V18" s="69"/>
      <c r="W18" s="69"/>
    </row>
    <row r="19" spans="1:24" ht="14.25" customHeight="1">
      <c r="A19" s="64"/>
      <c r="B19" s="97" t="s">
        <v>1573</v>
      </c>
      <c r="C19" s="176">
        <v>2</v>
      </c>
      <c r="D19" s="176">
        <v>5</v>
      </c>
      <c r="E19" s="170">
        <v>1165</v>
      </c>
      <c r="F19" s="170" t="str">
        <f>+VLOOKUP(E19,Participants!$A$1:$F$1600,2,FALSE)</f>
        <v>Charlotte Gauntner</v>
      </c>
      <c r="G19" s="170" t="str">
        <f>+VLOOKUP(E19,Participants!$A$1:$F$1600,4,FALSE)</f>
        <v>JAM</v>
      </c>
      <c r="H19" s="170" t="str">
        <f>+VLOOKUP(E19,Participants!$A$1:$F$1600,5,FALSE)</f>
        <v>F</v>
      </c>
      <c r="I19" s="170">
        <f>+VLOOKUP(E19,Participants!$A$1:$F$1600,3,FALSE)</f>
        <v>8</v>
      </c>
      <c r="J19" s="170" t="str">
        <f>+VLOOKUP(E19,Participants!$A$1:$G$1600,7,FALSE)</f>
        <v>VARSITY GIRLS</v>
      </c>
      <c r="K19" s="177" t="s">
        <v>1879</v>
      </c>
      <c r="L19" s="170">
        <v>1</v>
      </c>
      <c r="M19" s="170">
        <v>10</v>
      </c>
      <c r="N19" s="179" t="str">
        <f>+J19</f>
        <v>VARSITY GIRLS</v>
      </c>
      <c r="O19" s="64"/>
      <c r="P19" s="69"/>
      <c r="Q19" s="69" t="e">
        <f>+VLOOKUP(P19,Participants!$A$1:$F$802,2,FALSE)</f>
        <v>#N/A</v>
      </c>
      <c r="R19" s="69"/>
      <c r="S19" s="69" t="e">
        <f>+VLOOKUP(R19,Participants!$A$1:$F$802,2,FALSE)</f>
        <v>#N/A</v>
      </c>
      <c r="T19" s="69"/>
      <c r="U19" s="69" t="e">
        <f>+VLOOKUP(T19,Participants!$A$1:$F$802,2,FALSE)</f>
        <v>#N/A</v>
      </c>
      <c r="V19" s="69"/>
      <c r="W19" s="69" t="e">
        <f>+VLOOKUP(V19,Participants!$A$1:$F$802,2,FALSE)</f>
        <v>#N/A</v>
      </c>
    </row>
    <row r="20" spans="1:24" ht="14.25" customHeight="1">
      <c r="A20" s="64"/>
      <c r="B20" s="97" t="s">
        <v>1573</v>
      </c>
      <c r="C20" s="176">
        <v>2</v>
      </c>
      <c r="D20" s="176">
        <v>6</v>
      </c>
      <c r="E20" s="170">
        <v>1061</v>
      </c>
      <c r="F20" s="170" t="str">
        <f>+VLOOKUP(E20,Participants!$A$1:$F$1600,2,FALSE)</f>
        <v>Julia Siket</v>
      </c>
      <c r="G20" s="170" t="str">
        <f>+VLOOKUP(E20,Participants!$A$1:$F$1600,4,FALSE)</f>
        <v>KIL</v>
      </c>
      <c r="H20" s="170" t="str">
        <f>+VLOOKUP(E20,Participants!$A$1:$F$1600,5,FALSE)</f>
        <v>F</v>
      </c>
      <c r="I20" s="170">
        <f>+VLOOKUP(E20,Participants!$A$1:$F$1600,3,FALSE)</f>
        <v>7</v>
      </c>
      <c r="J20" s="170" t="str">
        <f>+VLOOKUP(E20,Participants!$A$1:$G$1600,7,FALSE)</f>
        <v>VARSITY GIRLS</v>
      </c>
      <c r="K20" s="177" t="s">
        <v>1880</v>
      </c>
      <c r="L20" s="170">
        <v>2</v>
      </c>
      <c r="M20" s="170">
        <v>8</v>
      </c>
      <c r="N20" s="179" t="str">
        <f>+J20</f>
        <v>VARSITY GIRLS</v>
      </c>
      <c r="O20" s="64"/>
      <c r="P20" s="69"/>
      <c r="Q20" s="69" t="e">
        <f>+VLOOKUP(P20,Participants!$A$1:$F$802,2,FALSE)</f>
        <v>#N/A</v>
      </c>
      <c r="R20" s="69"/>
      <c r="S20" s="69" t="e">
        <f>+VLOOKUP(R20,Participants!$A$1:$F$802,2,FALSE)</f>
        <v>#N/A</v>
      </c>
      <c r="T20" s="69"/>
      <c r="U20" s="69" t="e">
        <f>+VLOOKUP(T20,Participants!$A$1:$F$802,2,FALSE)</f>
        <v>#N/A</v>
      </c>
      <c r="V20" s="69"/>
      <c r="W20" s="69" t="e">
        <f>+VLOOKUP(V20,Participants!$A$1:$F$802,2,FALSE)</f>
        <v>#N/A</v>
      </c>
    </row>
    <row r="21" spans="1:24" ht="14.25" customHeight="1">
      <c r="A21" s="64"/>
      <c r="B21" s="97" t="s">
        <v>1573</v>
      </c>
      <c r="C21" s="176">
        <v>2</v>
      </c>
      <c r="D21" s="176">
        <v>7</v>
      </c>
      <c r="E21" s="170">
        <v>606</v>
      </c>
      <c r="F21" s="170" t="str">
        <f>+VLOOKUP(E21,Participants!$A$1:$F$1600,2,FALSE)</f>
        <v>Audra Lazzara</v>
      </c>
      <c r="G21" s="170" t="str">
        <f>+VLOOKUP(E21,Participants!$A$1:$F$1600,4,FALSE)</f>
        <v>BFS</v>
      </c>
      <c r="H21" s="170" t="str">
        <f>+VLOOKUP(E21,Participants!$A$1:$F$1600,5,FALSE)</f>
        <v>F</v>
      </c>
      <c r="I21" s="170">
        <f>+VLOOKUP(E21,Participants!$A$1:$F$1600,3,FALSE)</f>
        <v>7</v>
      </c>
      <c r="J21" s="170" t="str">
        <f>+VLOOKUP(E21,Participants!$A$1:$G$1600,7,FALSE)</f>
        <v>VARSITY GIRLS</v>
      </c>
      <c r="K21" s="177" t="s">
        <v>1881</v>
      </c>
      <c r="L21" s="170">
        <v>3</v>
      </c>
      <c r="M21" s="170">
        <v>6</v>
      </c>
      <c r="N21" s="179" t="str">
        <f>+J21</f>
        <v>VARSITY GIRLS</v>
      </c>
      <c r="O21" s="64"/>
      <c r="P21" s="69"/>
      <c r="Q21" s="69" t="e">
        <f>+VLOOKUP(P21,Participants!$A$1:$F$802,2,FALSE)</f>
        <v>#N/A</v>
      </c>
      <c r="R21" s="69"/>
      <c r="S21" s="69" t="e">
        <f>+VLOOKUP(R21,Participants!$A$1:$F$802,2,FALSE)</f>
        <v>#N/A</v>
      </c>
      <c r="T21" s="69"/>
      <c r="U21" s="69" t="e">
        <f>+VLOOKUP(T21,Participants!$A$1:$F$802,2,FALSE)</f>
        <v>#N/A</v>
      </c>
      <c r="V21" s="69"/>
      <c r="W21" s="69" t="e">
        <f>+VLOOKUP(V21,Participants!$A$1:$F$802,2,FALSE)</f>
        <v>#N/A</v>
      </c>
    </row>
    <row r="22" spans="1:24" ht="14.25" customHeight="1">
      <c r="A22" s="56"/>
      <c r="B22" s="97" t="s">
        <v>1573</v>
      </c>
      <c r="C22" s="176">
        <v>2</v>
      </c>
      <c r="D22" s="176">
        <v>8</v>
      </c>
      <c r="E22" s="170">
        <v>250</v>
      </c>
      <c r="F22" s="170" t="str">
        <f>+VLOOKUP(E22,Participants!$A$1:$F$1600,2,FALSE)</f>
        <v>Evelyn Smith</v>
      </c>
      <c r="G22" s="170" t="str">
        <f>+VLOOKUP(E22,Participants!$A$1:$F$1600,4,FALSE)</f>
        <v>AMA</v>
      </c>
      <c r="H22" s="170" t="str">
        <f>+VLOOKUP(E22,Participants!$A$1:$F$1600,5,FALSE)</f>
        <v>F</v>
      </c>
      <c r="I22" s="170">
        <f>+VLOOKUP(E22,Participants!$A$1:$F$1600,3,FALSE)</f>
        <v>8</v>
      </c>
      <c r="J22" s="170" t="str">
        <f>+VLOOKUP(E22,Participants!$A$1:$G$1600,7,FALSE)</f>
        <v>VARSITY GIRLS</v>
      </c>
      <c r="K22" s="180" t="s">
        <v>1882</v>
      </c>
      <c r="L22" s="170">
        <v>4</v>
      </c>
      <c r="M22" s="170">
        <v>5</v>
      </c>
      <c r="N22" s="181" t="str">
        <f>+J22</f>
        <v>VARSITY GIRLS</v>
      </c>
      <c r="O22" s="56"/>
      <c r="P22" s="63"/>
      <c r="Q22" s="63" t="e">
        <f>+VLOOKUP(P22,Participants!$A$1:$F$802,2,FALSE)</f>
        <v>#N/A</v>
      </c>
      <c r="R22" s="63"/>
      <c r="S22" s="63" t="e">
        <f>+VLOOKUP(R22,Participants!$A$1:$F$802,2,FALSE)</f>
        <v>#N/A</v>
      </c>
      <c r="T22" s="63"/>
      <c r="U22" s="63" t="e">
        <f>+VLOOKUP(T22,Participants!$A$1:$F$802,2,FALSE)</f>
        <v>#N/A</v>
      </c>
      <c r="V22" s="63"/>
      <c r="W22" s="63" t="e">
        <f>+VLOOKUP(V22,Participants!$A$1:$F$802,2,FALSE)</f>
        <v>#N/A</v>
      </c>
    </row>
    <row r="23" spans="1:24" ht="14.25" customHeight="1">
      <c r="C23" s="70"/>
      <c r="K23" s="71"/>
      <c r="L23" s="71"/>
    </row>
    <row r="24" spans="1:24" ht="14.25" customHeight="1">
      <c r="C24" s="70"/>
      <c r="K24" s="71"/>
      <c r="L24" s="71"/>
    </row>
    <row r="25" spans="1:24" ht="14.25" customHeight="1">
      <c r="C25" s="70"/>
      <c r="K25" s="71"/>
      <c r="L25" s="71"/>
    </row>
    <row r="26" spans="1:24" ht="14.25" customHeight="1">
      <c r="C26" s="70"/>
      <c r="K26" s="71"/>
      <c r="L26" s="71"/>
    </row>
    <row r="27" spans="1:24" ht="14.25" customHeight="1">
      <c r="B27" s="72" t="s">
        <v>8</v>
      </c>
      <c r="C27" s="72" t="s">
        <v>15</v>
      </c>
      <c r="D27" s="72" t="s">
        <v>18</v>
      </c>
      <c r="E27" s="73" t="s">
        <v>21</v>
      </c>
      <c r="F27" s="72" t="s">
        <v>24</v>
      </c>
      <c r="G27" s="72" t="s">
        <v>29</v>
      </c>
      <c r="H27" s="72" t="s">
        <v>32</v>
      </c>
      <c r="I27" s="72" t="s">
        <v>35</v>
      </c>
      <c r="J27" s="72" t="s">
        <v>38</v>
      </c>
      <c r="K27" s="72" t="s">
        <v>41</v>
      </c>
      <c r="L27" s="72" t="s">
        <v>44</v>
      </c>
      <c r="M27" s="72" t="s">
        <v>47</v>
      </c>
      <c r="N27" s="72" t="s">
        <v>50</v>
      </c>
      <c r="O27" s="72" t="s">
        <v>53</v>
      </c>
      <c r="P27" s="72" t="s">
        <v>59</v>
      </c>
      <c r="Q27" s="72" t="s">
        <v>62</v>
      </c>
      <c r="R27" s="72" t="s">
        <v>68</v>
      </c>
      <c r="S27" s="72" t="s">
        <v>10</v>
      </c>
      <c r="T27" s="72" t="s">
        <v>73</v>
      </c>
      <c r="U27" s="72" t="s">
        <v>76</v>
      </c>
      <c r="V27" s="72" t="s">
        <v>79</v>
      </c>
      <c r="W27" s="72" t="s">
        <v>82</v>
      </c>
      <c r="X27" s="72" t="s">
        <v>1546</v>
      </c>
    </row>
    <row r="28" spans="1:24" ht="14.25" customHeight="1">
      <c r="A28" s="64" t="s">
        <v>150</v>
      </c>
      <c r="B28" s="64">
        <f t="shared" ref="B28:K31" si="1">+SUMIFS($M$2:$M$22,$J$2:$J$22,$A28,$G$2:$G$22,B$27)</f>
        <v>0</v>
      </c>
      <c r="C28" s="64">
        <f t="shared" si="1"/>
        <v>0</v>
      </c>
      <c r="D28" s="64">
        <f t="shared" si="1"/>
        <v>5</v>
      </c>
      <c r="E28" s="64">
        <f t="shared" si="1"/>
        <v>0</v>
      </c>
      <c r="F28" s="64">
        <f t="shared" si="1"/>
        <v>0</v>
      </c>
      <c r="G28" s="64">
        <f t="shared" si="1"/>
        <v>10</v>
      </c>
      <c r="H28" s="64">
        <f t="shared" si="1"/>
        <v>0</v>
      </c>
      <c r="I28" s="64">
        <f t="shared" si="1"/>
        <v>6</v>
      </c>
      <c r="J28" s="64">
        <f t="shared" si="1"/>
        <v>0</v>
      </c>
      <c r="K28" s="64">
        <f t="shared" si="1"/>
        <v>0</v>
      </c>
      <c r="L28" s="64">
        <f t="shared" ref="L28:W31" si="2">+SUMIFS($M$2:$M$22,$J$2:$J$22,$A28,$G$2:$G$22,L$27)</f>
        <v>0</v>
      </c>
      <c r="M28" s="64">
        <f t="shared" si="2"/>
        <v>3</v>
      </c>
      <c r="N28" s="64">
        <f t="shared" si="2"/>
        <v>0</v>
      </c>
      <c r="O28" s="64">
        <f t="shared" si="2"/>
        <v>0</v>
      </c>
      <c r="P28" s="64">
        <f t="shared" si="2"/>
        <v>8</v>
      </c>
      <c r="Q28" s="64">
        <f t="shared" si="2"/>
        <v>0</v>
      </c>
      <c r="R28" s="64">
        <f t="shared" si="2"/>
        <v>0</v>
      </c>
      <c r="S28" s="64">
        <f t="shared" si="2"/>
        <v>0</v>
      </c>
      <c r="T28" s="64">
        <f t="shared" si="2"/>
        <v>4</v>
      </c>
      <c r="U28" s="64">
        <f t="shared" si="2"/>
        <v>0</v>
      </c>
      <c r="V28" s="64">
        <f t="shared" si="2"/>
        <v>0</v>
      </c>
      <c r="W28" s="64">
        <f t="shared" si="2"/>
        <v>0</v>
      </c>
      <c r="X28" s="64">
        <f t="shared" ref="X28:X31" si="3">SUM(B28:W28)</f>
        <v>36</v>
      </c>
    </row>
    <row r="29" spans="1:24" ht="14.25" customHeight="1">
      <c r="A29" s="64" t="s">
        <v>152</v>
      </c>
      <c r="B29" s="64">
        <f t="shared" si="1"/>
        <v>0</v>
      </c>
      <c r="C29" s="64">
        <f t="shared" si="1"/>
        <v>0</v>
      </c>
      <c r="D29" s="64">
        <f t="shared" si="1"/>
        <v>0</v>
      </c>
      <c r="E29" s="64">
        <f t="shared" si="1"/>
        <v>0</v>
      </c>
      <c r="F29" s="64">
        <f t="shared" si="1"/>
        <v>0</v>
      </c>
      <c r="G29" s="64">
        <f t="shared" si="1"/>
        <v>10</v>
      </c>
      <c r="H29" s="64">
        <f t="shared" si="1"/>
        <v>0</v>
      </c>
      <c r="I29" s="64">
        <f t="shared" si="1"/>
        <v>6</v>
      </c>
      <c r="J29" s="64">
        <f t="shared" si="1"/>
        <v>0</v>
      </c>
      <c r="K29" s="64">
        <f t="shared" si="1"/>
        <v>0</v>
      </c>
      <c r="L29" s="64">
        <f t="shared" si="2"/>
        <v>0</v>
      </c>
      <c r="M29" s="64">
        <f t="shared" si="2"/>
        <v>0</v>
      </c>
      <c r="N29" s="64">
        <f t="shared" si="2"/>
        <v>0</v>
      </c>
      <c r="O29" s="64">
        <f t="shared" si="2"/>
        <v>0</v>
      </c>
      <c r="P29" s="64">
        <f t="shared" si="2"/>
        <v>8</v>
      </c>
      <c r="Q29" s="64">
        <f t="shared" si="2"/>
        <v>0</v>
      </c>
      <c r="R29" s="64">
        <f t="shared" si="2"/>
        <v>0</v>
      </c>
      <c r="S29" s="64">
        <f t="shared" si="2"/>
        <v>0</v>
      </c>
      <c r="T29" s="64">
        <f t="shared" si="2"/>
        <v>0</v>
      </c>
      <c r="U29" s="64">
        <f t="shared" si="2"/>
        <v>0</v>
      </c>
      <c r="V29" s="64">
        <f t="shared" si="2"/>
        <v>0</v>
      </c>
      <c r="W29" s="64">
        <f t="shared" si="2"/>
        <v>0</v>
      </c>
      <c r="X29" s="64">
        <f t="shared" si="3"/>
        <v>24</v>
      </c>
    </row>
    <row r="30" spans="1:24" ht="14.25" customHeight="1">
      <c r="A30" s="64" t="s">
        <v>186</v>
      </c>
      <c r="B30" s="64">
        <f t="shared" si="1"/>
        <v>10</v>
      </c>
      <c r="C30" s="64">
        <f t="shared" si="1"/>
        <v>0</v>
      </c>
      <c r="D30" s="64">
        <f t="shared" si="1"/>
        <v>0</v>
      </c>
      <c r="E30" s="64">
        <f t="shared" si="1"/>
        <v>0</v>
      </c>
      <c r="F30" s="64">
        <f t="shared" si="1"/>
        <v>0</v>
      </c>
      <c r="G30" s="64">
        <f t="shared" si="1"/>
        <v>6</v>
      </c>
      <c r="H30" s="64">
        <f t="shared" si="1"/>
        <v>0</v>
      </c>
      <c r="I30" s="64">
        <f t="shared" si="1"/>
        <v>8</v>
      </c>
      <c r="J30" s="64">
        <f t="shared" si="1"/>
        <v>0</v>
      </c>
      <c r="K30" s="64">
        <f t="shared" si="1"/>
        <v>0</v>
      </c>
      <c r="L30" s="64">
        <f t="shared" si="2"/>
        <v>0</v>
      </c>
      <c r="M30" s="64">
        <f t="shared" si="2"/>
        <v>0</v>
      </c>
      <c r="N30" s="64">
        <f t="shared" si="2"/>
        <v>0</v>
      </c>
      <c r="O30" s="64">
        <f t="shared" si="2"/>
        <v>0</v>
      </c>
      <c r="P30" s="64">
        <f t="shared" si="2"/>
        <v>5</v>
      </c>
      <c r="Q30" s="64">
        <f t="shared" si="2"/>
        <v>0</v>
      </c>
      <c r="R30" s="64">
        <f t="shared" si="2"/>
        <v>0</v>
      </c>
      <c r="S30" s="64">
        <f t="shared" si="2"/>
        <v>0</v>
      </c>
      <c r="T30" s="64">
        <f t="shared" si="2"/>
        <v>0</v>
      </c>
      <c r="U30" s="64">
        <f t="shared" si="2"/>
        <v>0</v>
      </c>
      <c r="V30" s="64">
        <f t="shared" si="2"/>
        <v>0</v>
      </c>
      <c r="W30" s="64">
        <f t="shared" si="2"/>
        <v>0</v>
      </c>
      <c r="X30" s="64">
        <f t="shared" si="3"/>
        <v>29</v>
      </c>
    </row>
    <row r="31" spans="1:24" ht="14.25" customHeight="1">
      <c r="A31" s="64" t="s">
        <v>189</v>
      </c>
      <c r="B31" s="64">
        <f t="shared" si="1"/>
        <v>6</v>
      </c>
      <c r="C31" s="64">
        <f t="shared" si="1"/>
        <v>0</v>
      </c>
      <c r="D31" s="64">
        <f t="shared" si="1"/>
        <v>0</v>
      </c>
      <c r="E31" s="64">
        <f t="shared" si="1"/>
        <v>0</v>
      </c>
      <c r="F31" s="64">
        <f t="shared" si="1"/>
        <v>0</v>
      </c>
      <c r="G31" s="64">
        <f t="shared" si="1"/>
        <v>10</v>
      </c>
      <c r="H31" s="64">
        <f t="shared" si="1"/>
        <v>0</v>
      </c>
      <c r="I31" s="64">
        <f t="shared" si="1"/>
        <v>5</v>
      </c>
      <c r="J31" s="64">
        <f t="shared" si="1"/>
        <v>0</v>
      </c>
      <c r="K31" s="64">
        <f t="shared" si="1"/>
        <v>0</v>
      </c>
      <c r="L31" s="64">
        <f t="shared" si="2"/>
        <v>0</v>
      </c>
      <c r="M31" s="64">
        <f t="shared" si="2"/>
        <v>0</v>
      </c>
      <c r="N31" s="64">
        <f t="shared" si="2"/>
        <v>0</v>
      </c>
      <c r="O31" s="64">
        <f t="shared" si="2"/>
        <v>0</v>
      </c>
      <c r="P31" s="64">
        <f t="shared" si="2"/>
        <v>8</v>
      </c>
      <c r="Q31" s="64">
        <f t="shared" si="2"/>
        <v>0</v>
      </c>
      <c r="R31" s="64">
        <f t="shared" si="2"/>
        <v>0</v>
      </c>
      <c r="S31" s="64">
        <f t="shared" si="2"/>
        <v>0</v>
      </c>
      <c r="T31" s="64">
        <f t="shared" si="2"/>
        <v>0</v>
      </c>
      <c r="U31" s="64">
        <f t="shared" si="2"/>
        <v>0</v>
      </c>
      <c r="V31" s="64">
        <f t="shared" si="2"/>
        <v>0</v>
      </c>
      <c r="W31" s="64">
        <f t="shared" si="2"/>
        <v>0</v>
      </c>
      <c r="X31" s="64">
        <f t="shared" si="3"/>
        <v>29</v>
      </c>
    </row>
    <row r="32" spans="1:24" ht="14.25" customHeight="1">
      <c r="C32" s="70"/>
      <c r="K32" s="71"/>
      <c r="L32" s="71"/>
    </row>
    <row r="33" spans="3:12" ht="14.25" customHeight="1">
      <c r="C33" s="70"/>
      <c r="K33" s="71"/>
      <c r="L33" s="71"/>
    </row>
    <row r="34" spans="3:12" ht="14.25" customHeight="1">
      <c r="C34" s="70"/>
      <c r="K34" s="71"/>
      <c r="L34" s="71"/>
    </row>
    <row r="35" spans="3:12" ht="14.25" customHeight="1">
      <c r="C35" s="70"/>
      <c r="K35" s="71"/>
      <c r="L35" s="71"/>
    </row>
    <row r="36" spans="3:12" ht="14.25" customHeight="1">
      <c r="C36" s="70"/>
      <c r="K36" s="71"/>
      <c r="L36" s="71"/>
    </row>
    <row r="37" spans="3:12" ht="14.25" customHeight="1">
      <c r="C37" s="70"/>
      <c r="K37" s="71"/>
      <c r="L37" s="71"/>
    </row>
    <row r="38" spans="3:12" ht="14.25" customHeight="1">
      <c r="C38" s="70"/>
      <c r="K38" s="71"/>
      <c r="L38" s="71"/>
    </row>
    <row r="39" spans="3:12" ht="14.25" customHeight="1">
      <c r="C39" s="70"/>
      <c r="K39" s="71"/>
      <c r="L39" s="71"/>
    </row>
    <row r="40" spans="3:12" ht="14.25" customHeight="1">
      <c r="C40" s="70"/>
      <c r="K40" s="71"/>
      <c r="L40" s="71"/>
    </row>
    <row r="41" spans="3:12" ht="14.25" customHeight="1">
      <c r="C41" s="70"/>
      <c r="K41" s="71"/>
      <c r="L41" s="71"/>
    </row>
    <row r="42" spans="3:12" ht="14.25" customHeight="1">
      <c r="C42" s="70"/>
      <c r="K42" s="71"/>
      <c r="L42" s="71"/>
    </row>
    <row r="43" spans="3:12" ht="14.25" customHeight="1">
      <c r="C43" s="70"/>
      <c r="K43" s="71"/>
      <c r="L43" s="71"/>
    </row>
    <row r="44" spans="3:12" ht="14.25" customHeight="1">
      <c r="C44" s="70"/>
      <c r="K44" s="71"/>
      <c r="L44" s="71"/>
    </row>
    <row r="45" spans="3:12" ht="14.25" customHeight="1">
      <c r="C45" s="70"/>
      <c r="K45" s="71"/>
      <c r="L45" s="71"/>
    </row>
    <row r="46" spans="3:12" ht="14.25" customHeight="1">
      <c r="C46" s="70"/>
      <c r="K46" s="71"/>
      <c r="L46" s="71"/>
    </row>
    <row r="47" spans="3:12" ht="14.25" customHeight="1">
      <c r="C47" s="70"/>
      <c r="K47" s="71"/>
      <c r="L47" s="71"/>
    </row>
    <row r="48" spans="3:12" ht="14.25" customHeight="1">
      <c r="C48" s="70"/>
      <c r="K48" s="71"/>
      <c r="L48" s="71"/>
    </row>
    <row r="49" spans="3:12" ht="14.25" customHeight="1">
      <c r="C49" s="70"/>
      <c r="K49" s="71"/>
      <c r="L49" s="71"/>
    </row>
    <row r="50" spans="3:12" ht="14.25" customHeight="1">
      <c r="C50" s="70"/>
      <c r="K50" s="71"/>
      <c r="L50" s="71"/>
    </row>
    <row r="51" spans="3:12" ht="14.25" customHeight="1">
      <c r="C51" s="70"/>
      <c r="K51" s="71"/>
      <c r="L51" s="71"/>
    </row>
    <row r="52" spans="3:12" ht="14.25" customHeight="1">
      <c r="C52" s="70"/>
      <c r="K52" s="71"/>
      <c r="L52" s="71"/>
    </row>
    <row r="53" spans="3:12" ht="14.25" customHeight="1">
      <c r="C53" s="70"/>
      <c r="K53" s="71"/>
      <c r="L53" s="71"/>
    </row>
    <row r="54" spans="3:12" ht="14.25" customHeight="1">
      <c r="C54" s="70"/>
      <c r="K54" s="71"/>
      <c r="L54" s="71"/>
    </row>
    <row r="55" spans="3:12" ht="14.25" customHeight="1">
      <c r="C55" s="70"/>
      <c r="K55" s="71"/>
      <c r="L55" s="71"/>
    </row>
    <row r="56" spans="3:12" ht="14.25" customHeight="1">
      <c r="C56" s="70"/>
      <c r="K56" s="71"/>
      <c r="L56" s="71"/>
    </row>
    <row r="57" spans="3:12" ht="14.25" customHeight="1">
      <c r="C57" s="70"/>
      <c r="K57" s="71"/>
      <c r="L57" s="71"/>
    </row>
    <row r="58" spans="3:12" ht="14.25" customHeight="1">
      <c r="C58" s="70"/>
      <c r="K58" s="71"/>
      <c r="L58" s="71"/>
    </row>
    <row r="59" spans="3:12" ht="14.25" customHeight="1">
      <c r="C59" s="70"/>
      <c r="K59" s="71"/>
      <c r="L59" s="71"/>
    </row>
    <row r="60" spans="3:12" ht="14.25" customHeight="1">
      <c r="C60" s="70"/>
      <c r="K60" s="71"/>
      <c r="L60" s="71"/>
    </row>
    <row r="61" spans="3:12" ht="14.25" customHeight="1">
      <c r="C61" s="70"/>
      <c r="K61" s="71"/>
      <c r="L61" s="71"/>
    </row>
    <row r="62" spans="3:12" ht="14.25" customHeight="1">
      <c r="C62" s="70"/>
      <c r="K62" s="71"/>
      <c r="L62" s="71"/>
    </row>
    <row r="63" spans="3:12" ht="14.25" customHeight="1">
      <c r="C63" s="70"/>
      <c r="K63" s="71"/>
      <c r="L63" s="71"/>
    </row>
    <row r="64" spans="3:12" ht="14.25" customHeight="1">
      <c r="C64" s="70"/>
      <c r="K64" s="71"/>
      <c r="L64" s="71"/>
    </row>
    <row r="65" spans="3:12" ht="14.25" customHeight="1">
      <c r="C65" s="70"/>
      <c r="K65" s="71"/>
      <c r="L65" s="71"/>
    </row>
    <row r="66" spans="3:12" ht="14.25" customHeight="1">
      <c r="C66" s="70"/>
      <c r="K66" s="71"/>
      <c r="L66" s="71"/>
    </row>
    <row r="67" spans="3:12" ht="14.25" customHeight="1">
      <c r="C67" s="70"/>
      <c r="K67" s="71"/>
      <c r="L67" s="71"/>
    </row>
    <row r="68" spans="3:12" ht="14.25" customHeight="1">
      <c r="C68" s="70"/>
      <c r="K68" s="71"/>
      <c r="L68" s="71"/>
    </row>
    <row r="69" spans="3:12" ht="14.25" customHeight="1">
      <c r="C69" s="70"/>
      <c r="K69" s="71"/>
      <c r="L69" s="71"/>
    </row>
    <row r="70" spans="3:12" ht="14.25" customHeight="1">
      <c r="C70" s="70"/>
      <c r="K70" s="71"/>
      <c r="L70" s="71"/>
    </row>
    <row r="71" spans="3:12" ht="14.25" customHeight="1">
      <c r="C71" s="70"/>
      <c r="K71" s="71"/>
      <c r="L71" s="71"/>
    </row>
    <row r="72" spans="3:12" ht="14.25" customHeight="1">
      <c r="C72" s="70"/>
      <c r="K72" s="71"/>
      <c r="L72" s="71"/>
    </row>
    <row r="73" spans="3:12" ht="14.25" customHeight="1">
      <c r="C73" s="70"/>
      <c r="K73" s="71"/>
      <c r="L73" s="71"/>
    </row>
    <row r="74" spans="3:12" ht="14.25" customHeight="1">
      <c r="C74" s="70"/>
      <c r="K74" s="71"/>
      <c r="L74" s="71"/>
    </row>
    <row r="75" spans="3:12" ht="14.25" customHeight="1">
      <c r="C75" s="70"/>
      <c r="K75" s="71"/>
      <c r="L75" s="71"/>
    </row>
    <row r="76" spans="3:12" ht="14.25" customHeight="1">
      <c r="C76" s="70"/>
      <c r="K76" s="71"/>
      <c r="L76" s="71"/>
    </row>
    <row r="77" spans="3:12" ht="14.25" customHeight="1">
      <c r="C77" s="70"/>
      <c r="K77" s="71"/>
      <c r="L77" s="71"/>
    </row>
    <row r="78" spans="3:12" ht="14.25" customHeight="1">
      <c r="C78" s="70"/>
      <c r="K78" s="71"/>
      <c r="L78" s="71"/>
    </row>
    <row r="79" spans="3:12" ht="14.25" customHeight="1">
      <c r="C79" s="70"/>
      <c r="K79" s="71"/>
      <c r="L79" s="71"/>
    </row>
    <row r="80" spans="3:12" ht="14.25" customHeight="1">
      <c r="C80" s="70"/>
      <c r="K80" s="71"/>
      <c r="L80" s="71"/>
    </row>
    <row r="81" spans="3:12" ht="14.25" customHeight="1">
      <c r="C81" s="70"/>
      <c r="K81" s="71"/>
      <c r="L81" s="71"/>
    </row>
    <row r="82" spans="3:12" ht="14.25" customHeight="1">
      <c r="C82" s="70"/>
      <c r="K82" s="71"/>
      <c r="L82" s="71"/>
    </row>
    <row r="83" spans="3:12" ht="14.25" customHeight="1">
      <c r="C83" s="70"/>
      <c r="K83" s="71"/>
      <c r="L83" s="71"/>
    </row>
    <row r="84" spans="3:12" ht="14.25" customHeight="1">
      <c r="C84" s="70"/>
      <c r="K84" s="71"/>
      <c r="L84" s="71"/>
    </row>
    <row r="85" spans="3:12" ht="14.25" customHeight="1">
      <c r="C85" s="70"/>
      <c r="K85" s="71"/>
      <c r="L85" s="71"/>
    </row>
    <row r="86" spans="3:12" ht="14.25" customHeight="1">
      <c r="C86" s="70"/>
      <c r="K86" s="71"/>
      <c r="L86" s="71"/>
    </row>
    <row r="87" spans="3:12" ht="14.25" customHeight="1">
      <c r="C87" s="70"/>
      <c r="K87" s="71"/>
      <c r="L87" s="71"/>
    </row>
    <row r="88" spans="3:12" ht="14.25" customHeight="1">
      <c r="C88" s="70"/>
      <c r="K88" s="71"/>
      <c r="L88" s="71"/>
    </row>
    <row r="89" spans="3:12" ht="14.25" customHeight="1">
      <c r="C89" s="70"/>
      <c r="K89" s="71"/>
      <c r="L89" s="71"/>
    </row>
    <row r="90" spans="3:12" ht="14.25" customHeight="1">
      <c r="C90" s="70"/>
      <c r="K90" s="71"/>
      <c r="L90" s="71"/>
    </row>
    <row r="91" spans="3:12" ht="14.25" customHeight="1">
      <c r="C91" s="70"/>
      <c r="K91" s="71"/>
      <c r="L91" s="71"/>
    </row>
    <row r="92" spans="3:12" ht="14.25" customHeight="1">
      <c r="C92" s="70"/>
      <c r="K92" s="71"/>
      <c r="L92" s="71"/>
    </row>
    <row r="93" spans="3:12" ht="14.25" customHeight="1">
      <c r="C93" s="70"/>
      <c r="K93" s="71"/>
      <c r="L93" s="71"/>
    </row>
    <row r="94" spans="3:12" ht="14.25" customHeight="1">
      <c r="C94" s="70"/>
      <c r="K94" s="71"/>
      <c r="L94" s="71"/>
    </row>
    <row r="95" spans="3:12" ht="14.25" customHeight="1">
      <c r="C95" s="70"/>
      <c r="K95" s="71"/>
      <c r="L95" s="71"/>
    </row>
    <row r="96" spans="3:12" ht="14.25" customHeight="1">
      <c r="C96" s="70"/>
      <c r="K96" s="71"/>
      <c r="L96" s="71"/>
    </row>
    <row r="97" spans="3:12" ht="14.25" customHeight="1">
      <c r="C97" s="70"/>
      <c r="K97" s="71"/>
      <c r="L97" s="71"/>
    </row>
    <row r="98" spans="3:12" ht="14.25" customHeight="1">
      <c r="C98" s="70"/>
      <c r="K98" s="71"/>
      <c r="L98" s="71"/>
    </row>
    <row r="99" spans="3:12" ht="14.25" customHeight="1">
      <c r="C99" s="70"/>
      <c r="K99" s="71"/>
      <c r="L99" s="71"/>
    </row>
    <row r="100" spans="3:12" ht="14.25" customHeight="1">
      <c r="C100" s="70"/>
      <c r="K100" s="71"/>
      <c r="L100" s="71"/>
    </row>
    <row r="101" spans="3:12" ht="14.25" customHeight="1">
      <c r="C101" s="70"/>
      <c r="K101" s="71"/>
      <c r="L101" s="71"/>
    </row>
    <row r="102" spans="3:12" ht="14.25" customHeight="1">
      <c r="C102" s="70"/>
      <c r="K102" s="71"/>
      <c r="L102" s="71"/>
    </row>
    <row r="103" spans="3:12" ht="14.25" customHeight="1">
      <c r="C103" s="70"/>
      <c r="K103" s="71"/>
      <c r="L103" s="71"/>
    </row>
    <row r="104" spans="3:12" ht="14.25" customHeight="1">
      <c r="C104" s="70"/>
      <c r="K104" s="71"/>
      <c r="L104" s="71"/>
    </row>
    <row r="105" spans="3:12" ht="14.25" customHeight="1">
      <c r="C105" s="70"/>
      <c r="K105" s="71"/>
      <c r="L105" s="71"/>
    </row>
    <row r="106" spans="3:12" ht="14.25" customHeight="1">
      <c r="C106" s="70"/>
      <c r="K106" s="71"/>
      <c r="L106" s="71"/>
    </row>
    <row r="107" spans="3:12" ht="14.25" customHeight="1">
      <c r="C107" s="70"/>
      <c r="K107" s="71"/>
      <c r="L107" s="71"/>
    </row>
    <row r="108" spans="3:12" ht="14.25" customHeight="1">
      <c r="C108" s="70"/>
      <c r="K108" s="71"/>
      <c r="L108" s="71"/>
    </row>
    <row r="109" spans="3:12" ht="14.25" customHeight="1">
      <c r="C109" s="70"/>
      <c r="K109" s="71"/>
      <c r="L109" s="71"/>
    </row>
    <row r="110" spans="3:12" ht="14.25" customHeight="1">
      <c r="C110" s="70"/>
      <c r="K110" s="71"/>
      <c r="L110" s="71"/>
    </row>
    <row r="111" spans="3:12" ht="14.25" customHeight="1">
      <c r="C111" s="70"/>
      <c r="K111" s="71"/>
      <c r="L111" s="71"/>
    </row>
    <row r="112" spans="3:12" ht="14.25" customHeight="1">
      <c r="C112" s="70"/>
      <c r="K112" s="71"/>
      <c r="L112" s="71"/>
    </row>
    <row r="113" spans="3:12" ht="14.25" customHeight="1">
      <c r="C113" s="70"/>
      <c r="K113" s="71"/>
      <c r="L113" s="71"/>
    </row>
    <row r="114" spans="3:12" ht="14.25" customHeight="1">
      <c r="C114" s="70"/>
      <c r="K114" s="71"/>
      <c r="L114" s="71"/>
    </row>
    <row r="115" spans="3:12" ht="14.25" customHeight="1">
      <c r="C115" s="70"/>
      <c r="K115" s="71"/>
      <c r="L115" s="71"/>
    </row>
    <row r="116" spans="3:12" ht="14.25" customHeight="1">
      <c r="C116" s="70"/>
      <c r="K116" s="71"/>
      <c r="L116" s="71"/>
    </row>
    <row r="117" spans="3:12" ht="14.25" customHeight="1">
      <c r="C117" s="70"/>
      <c r="K117" s="71"/>
      <c r="L117" s="71"/>
    </row>
    <row r="118" spans="3:12" ht="14.25" customHeight="1">
      <c r="C118" s="70"/>
      <c r="K118" s="71"/>
      <c r="L118" s="71"/>
    </row>
    <row r="119" spans="3:12" ht="14.25" customHeight="1">
      <c r="C119" s="70"/>
      <c r="K119" s="71"/>
      <c r="L119" s="71"/>
    </row>
    <row r="120" spans="3:12" ht="14.25" customHeight="1">
      <c r="C120" s="70"/>
      <c r="K120" s="71"/>
      <c r="L120" s="71"/>
    </row>
    <row r="121" spans="3:12" ht="14.25" customHeight="1">
      <c r="C121" s="70"/>
      <c r="K121" s="71"/>
      <c r="L121" s="71"/>
    </row>
    <row r="122" spans="3:12" ht="14.25" customHeight="1">
      <c r="C122" s="70"/>
      <c r="K122" s="71"/>
      <c r="L122" s="71"/>
    </row>
    <row r="123" spans="3:12" ht="14.25" customHeight="1">
      <c r="C123" s="70"/>
      <c r="K123" s="71"/>
      <c r="L123" s="71"/>
    </row>
    <row r="124" spans="3:12" ht="14.25" customHeight="1">
      <c r="C124" s="70"/>
      <c r="K124" s="71"/>
      <c r="L124" s="71"/>
    </row>
    <row r="125" spans="3:12" ht="14.25" customHeight="1">
      <c r="C125" s="70"/>
      <c r="K125" s="71"/>
      <c r="L125" s="71"/>
    </row>
    <row r="126" spans="3:12" ht="14.25" customHeight="1">
      <c r="C126" s="70"/>
      <c r="K126" s="71"/>
      <c r="L126" s="71"/>
    </row>
    <row r="127" spans="3:12" ht="14.25" customHeight="1">
      <c r="C127" s="70"/>
      <c r="K127" s="71"/>
      <c r="L127" s="71"/>
    </row>
    <row r="128" spans="3:12" ht="14.25" customHeight="1">
      <c r="C128" s="70"/>
      <c r="K128" s="71"/>
      <c r="L128" s="71"/>
    </row>
    <row r="129" spans="3:12" ht="14.25" customHeight="1">
      <c r="C129" s="70"/>
      <c r="K129" s="71"/>
      <c r="L129" s="71"/>
    </row>
    <row r="130" spans="3:12" ht="14.25" customHeight="1">
      <c r="C130" s="70"/>
      <c r="K130" s="71"/>
      <c r="L130" s="71"/>
    </row>
    <row r="131" spans="3:12" ht="14.25" customHeight="1">
      <c r="C131" s="70"/>
      <c r="K131" s="71"/>
      <c r="L131" s="71"/>
    </row>
    <row r="132" spans="3:12" ht="14.25" customHeight="1">
      <c r="C132" s="70"/>
      <c r="K132" s="71"/>
      <c r="L132" s="71"/>
    </row>
    <row r="133" spans="3:12" ht="14.25" customHeight="1">
      <c r="C133" s="70"/>
      <c r="K133" s="71"/>
      <c r="L133" s="71"/>
    </row>
    <row r="134" spans="3:12" ht="14.25" customHeight="1">
      <c r="C134" s="70"/>
      <c r="K134" s="71"/>
      <c r="L134" s="71"/>
    </row>
    <row r="135" spans="3:12" ht="14.25" customHeight="1">
      <c r="C135" s="70"/>
      <c r="K135" s="71"/>
      <c r="L135" s="71"/>
    </row>
    <row r="136" spans="3:12" ht="14.25" customHeight="1">
      <c r="C136" s="70"/>
      <c r="K136" s="71"/>
      <c r="L136" s="71"/>
    </row>
    <row r="137" spans="3:12" ht="14.25" customHeight="1">
      <c r="C137" s="70"/>
      <c r="K137" s="71"/>
      <c r="L137" s="71"/>
    </row>
    <row r="138" spans="3:12" ht="14.25" customHeight="1">
      <c r="C138" s="70"/>
      <c r="K138" s="71"/>
      <c r="L138" s="71"/>
    </row>
    <row r="139" spans="3:12" ht="14.25" customHeight="1">
      <c r="C139" s="70"/>
      <c r="K139" s="71"/>
      <c r="L139" s="71"/>
    </row>
    <row r="140" spans="3:12" ht="14.25" customHeight="1">
      <c r="C140" s="70"/>
      <c r="K140" s="71"/>
      <c r="L140" s="71"/>
    </row>
    <row r="141" spans="3:12" ht="14.25" customHeight="1">
      <c r="C141" s="70"/>
      <c r="K141" s="71"/>
      <c r="L141" s="71"/>
    </row>
    <row r="142" spans="3:12" ht="14.25" customHeight="1">
      <c r="C142" s="70"/>
      <c r="K142" s="71"/>
      <c r="L142" s="71"/>
    </row>
    <row r="143" spans="3:12" ht="14.25" customHeight="1">
      <c r="C143" s="70"/>
      <c r="K143" s="71"/>
      <c r="L143" s="71"/>
    </row>
    <row r="144" spans="3:12" ht="14.25" customHeight="1">
      <c r="C144" s="70"/>
      <c r="K144" s="71"/>
      <c r="L144" s="71"/>
    </row>
    <row r="145" spans="3:12" ht="14.25" customHeight="1">
      <c r="C145" s="70"/>
      <c r="K145" s="71"/>
      <c r="L145" s="71"/>
    </row>
    <row r="146" spans="3:12" ht="14.25" customHeight="1">
      <c r="C146" s="70"/>
      <c r="K146" s="71"/>
      <c r="L146" s="71"/>
    </row>
    <row r="147" spans="3:12" ht="14.25" customHeight="1">
      <c r="C147" s="70"/>
      <c r="K147" s="71"/>
      <c r="L147" s="71"/>
    </row>
    <row r="148" spans="3:12" ht="14.25" customHeight="1">
      <c r="C148" s="70"/>
      <c r="K148" s="71"/>
      <c r="L148" s="71"/>
    </row>
    <row r="149" spans="3:12" ht="14.25" customHeight="1">
      <c r="C149" s="70"/>
      <c r="K149" s="71"/>
      <c r="L149" s="71"/>
    </row>
    <row r="150" spans="3:12" ht="14.25" customHeight="1">
      <c r="C150" s="70"/>
      <c r="K150" s="71"/>
      <c r="L150" s="71"/>
    </row>
    <row r="151" spans="3:12" ht="14.25" customHeight="1">
      <c r="C151" s="70"/>
      <c r="K151" s="71"/>
      <c r="L151" s="71"/>
    </row>
    <row r="152" spans="3:12" ht="14.25" customHeight="1">
      <c r="C152" s="70"/>
      <c r="K152" s="71"/>
      <c r="L152" s="71"/>
    </row>
    <row r="153" spans="3:12" ht="14.25" customHeight="1">
      <c r="C153" s="70"/>
      <c r="K153" s="71"/>
      <c r="L153" s="71"/>
    </row>
    <row r="154" spans="3:12" ht="14.25" customHeight="1">
      <c r="C154" s="70"/>
      <c r="K154" s="71"/>
      <c r="L154" s="71"/>
    </row>
    <row r="155" spans="3:12" ht="14.25" customHeight="1">
      <c r="C155" s="70"/>
      <c r="K155" s="71"/>
      <c r="L155" s="71"/>
    </row>
    <row r="156" spans="3:12" ht="14.25" customHeight="1">
      <c r="C156" s="70"/>
      <c r="K156" s="71"/>
      <c r="L156" s="71"/>
    </row>
    <row r="157" spans="3:12" ht="14.25" customHeight="1">
      <c r="C157" s="70"/>
      <c r="K157" s="71"/>
      <c r="L157" s="71"/>
    </row>
    <row r="158" spans="3:12" ht="14.25" customHeight="1">
      <c r="C158" s="70"/>
      <c r="K158" s="71"/>
      <c r="L158" s="71"/>
    </row>
    <row r="159" spans="3:12" ht="14.25" customHeight="1">
      <c r="C159" s="70"/>
      <c r="K159" s="71"/>
      <c r="L159" s="71"/>
    </row>
    <row r="160" spans="3:12" ht="14.25" customHeight="1">
      <c r="C160" s="70"/>
      <c r="K160" s="71"/>
      <c r="L160" s="71"/>
    </row>
    <row r="161" spans="3:12" ht="14.25" customHeight="1">
      <c r="C161" s="70"/>
      <c r="K161" s="71"/>
      <c r="L161" s="71"/>
    </row>
    <row r="162" spans="3:12" ht="14.25" customHeight="1">
      <c r="C162" s="70"/>
      <c r="K162" s="71"/>
      <c r="L162" s="71"/>
    </row>
    <row r="163" spans="3:12" ht="14.25" customHeight="1">
      <c r="C163" s="70"/>
      <c r="K163" s="71"/>
      <c r="L163" s="71"/>
    </row>
    <row r="164" spans="3:12" ht="14.25" customHeight="1">
      <c r="C164" s="70"/>
      <c r="K164" s="71"/>
      <c r="L164" s="71"/>
    </row>
    <row r="165" spans="3:12" ht="14.25" customHeight="1">
      <c r="C165" s="70"/>
      <c r="K165" s="71"/>
      <c r="L165" s="71"/>
    </row>
    <row r="166" spans="3:12" ht="14.25" customHeight="1">
      <c r="C166" s="70"/>
      <c r="K166" s="71"/>
      <c r="L166" s="71"/>
    </row>
    <row r="167" spans="3:12" ht="14.25" customHeight="1">
      <c r="C167" s="70"/>
      <c r="K167" s="71"/>
      <c r="L167" s="71"/>
    </row>
    <row r="168" spans="3:12" ht="14.25" customHeight="1">
      <c r="C168" s="70"/>
      <c r="K168" s="71"/>
      <c r="L168" s="71"/>
    </row>
    <row r="169" spans="3:12" ht="14.25" customHeight="1">
      <c r="C169" s="70"/>
      <c r="K169" s="71"/>
      <c r="L169" s="71"/>
    </row>
    <row r="170" spans="3:12" ht="14.25" customHeight="1">
      <c r="C170" s="70"/>
      <c r="K170" s="71"/>
      <c r="L170" s="71"/>
    </row>
    <row r="171" spans="3:12" ht="14.25" customHeight="1">
      <c r="C171" s="70"/>
      <c r="K171" s="71"/>
      <c r="L171" s="71"/>
    </row>
    <row r="172" spans="3:12" ht="14.25" customHeight="1">
      <c r="C172" s="70"/>
      <c r="K172" s="71"/>
      <c r="L172" s="71"/>
    </row>
    <row r="173" spans="3:12" ht="14.25" customHeight="1">
      <c r="C173" s="70"/>
      <c r="K173" s="71"/>
      <c r="L173" s="71"/>
    </row>
    <row r="174" spans="3:12" ht="14.25" customHeight="1">
      <c r="C174" s="70"/>
      <c r="K174" s="71"/>
      <c r="L174" s="71"/>
    </row>
    <row r="175" spans="3:12" ht="14.25" customHeight="1">
      <c r="C175" s="70"/>
      <c r="K175" s="71"/>
      <c r="L175" s="71"/>
    </row>
    <row r="176" spans="3:12" ht="14.25" customHeight="1">
      <c r="C176" s="70"/>
      <c r="K176" s="71"/>
      <c r="L176" s="71"/>
    </row>
    <row r="177" spans="3:12" ht="14.25" customHeight="1">
      <c r="C177" s="70"/>
      <c r="K177" s="71"/>
      <c r="L177" s="71"/>
    </row>
    <row r="178" spans="3:12" ht="14.25" customHeight="1">
      <c r="C178" s="70"/>
      <c r="K178" s="71"/>
      <c r="L178" s="71"/>
    </row>
    <row r="179" spans="3:12" ht="14.25" customHeight="1">
      <c r="C179" s="70"/>
      <c r="K179" s="71"/>
      <c r="L179" s="71"/>
    </row>
    <row r="180" spans="3:12" ht="14.25" customHeight="1">
      <c r="C180" s="70"/>
      <c r="K180" s="71"/>
      <c r="L180" s="71"/>
    </row>
    <row r="181" spans="3:12" ht="14.25" customHeight="1">
      <c r="C181" s="70"/>
      <c r="K181" s="71"/>
      <c r="L181" s="71"/>
    </row>
    <row r="182" spans="3:12" ht="14.25" customHeight="1">
      <c r="C182" s="70"/>
      <c r="K182" s="71"/>
      <c r="L182" s="71"/>
    </row>
    <row r="183" spans="3:12" ht="14.25" customHeight="1">
      <c r="C183" s="70"/>
      <c r="K183" s="71"/>
      <c r="L183" s="71"/>
    </row>
    <row r="184" spans="3:12" ht="14.25" customHeight="1">
      <c r="C184" s="70"/>
      <c r="K184" s="71"/>
      <c r="L184" s="71"/>
    </row>
    <row r="185" spans="3:12" ht="14.25" customHeight="1">
      <c r="C185" s="70"/>
      <c r="K185" s="71"/>
      <c r="L185" s="71"/>
    </row>
    <row r="186" spans="3:12" ht="14.25" customHeight="1">
      <c r="C186" s="70"/>
      <c r="K186" s="71"/>
      <c r="L186" s="71"/>
    </row>
    <row r="187" spans="3:12" ht="14.25" customHeight="1">
      <c r="C187" s="70"/>
      <c r="K187" s="71"/>
      <c r="L187" s="71"/>
    </row>
    <row r="188" spans="3:12" ht="14.25" customHeight="1">
      <c r="C188" s="70"/>
      <c r="K188" s="71"/>
      <c r="L188" s="71"/>
    </row>
    <row r="189" spans="3:12" ht="14.25" customHeight="1">
      <c r="C189" s="70"/>
      <c r="K189" s="71"/>
      <c r="L189" s="71"/>
    </row>
    <row r="190" spans="3:12" ht="14.25" customHeight="1">
      <c r="C190" s="70"/>
      <c r="K190" s="71"/>
      <c r="L190" s="71"/>
    </row>
    <row r="191" spans="3:12" ht="14.25" customHeight="1">
      <c r="C191" s="70"/>
      <c r="K191" s="71"/>
      <c r="L191" s="71"/>
    </row>
    <row r="192" spans="3:12" ht="14.25" customHeight="1">
      <c r="C192" s="70"/>
      <c r="K192" s="71"/>
      <c r="L192" s="71"/>
    </row>
    <row r="193" spans="3:12" ht="14.25" customHeight="1">
      <c r="C193" s="70"/>
      <c r="K193" s="71"/>
      <c r="L193" s="71"/>
    </row>
    <row r="194" spans="3:12" ht="14.25" customHeight="1">
      <c r="C194" s="70"/>
      <c r="K194" s="71"/>
      <c r="L194" s="71"/>
    </row>
    <row r="195" spans="3:12" ht="14.25" customHeight="1">
      <c r="C195" s="70"/>
      <c r="K195" s="71"/>
      <c r="L195" s="71"/>
    </row>
    <row r="196" spans="3:12" ht="14.25" customHeight="1">
      <c r="C196" s="70"/>
      <c r="K196" s="71"/>
      <c r="L196" s="71"/>
    </row>
    <row r="197" spans="3:12" ht="14.25" customHeight="1">
      <c r="C197" s="70"/>
      <c r="K197" s="71"/>
      <c r="L197" s="71"/>
    </row>
    <row r="198" spans="3:12" ht="14.25" customHeight="1">
      <c r="C198" s="70"/>
      <c r="K198" s="71"/>
      <c r="L198" s="71"/>
    </row>
    <row r="199" spans="3:12" ht="14.25" customHeight="1">
      <c r="C199" s="70"/>
      <c r="K199" s="71"/>
      <c r="L199" s="71"/>
    </row>
    <row r="200" spans="3:12" ht="14.25" customHeight="1">
      <c r="C200" s="70"/>
      <c r="K200" s="71"/>
      <c r="L200" s="71"/>
    </row>
    <row r="201" spans="3:12" ht="14.25" customHeight="1">
      <c r="C201" s="70"/>
      <c r="K201" s="71"/>
      <c r="L201" s="71"/>
    </row>
    <row r="202" spans="3:12" ht="14.25" customHeight="1">
      <c r="C202" s="70"/>
      <c r="K202" s="71"/>
      <c r="L202" s="71"/>
    </row>
    <row r="203" spans="3:12" ht="14.25" customHeight="1">
      <c r="C203" s="70"/>
      <c r="K203" s="71"/>
      <c r="L203" s="71"/>
    </row>
    <row r="204" spans="3:12" ht="14.25" customHeight="1">
      <c r="C204" s="70"/>
      <c r="K204" s="71"/>
      <c r="L204" s="71"/>
    </row>
    <row r="205" spans="3:12" ht="14.25" customHeight="1">
      <c r="C205" s="70"/>
      <c r="K205" s="71"/>
      <c r="L205" s="71"/>
    </row>
    <row r="206" spans="3:12" ht="14.25" customHeight="1">
      <c r="C206" s="70"/>
      <c r="K206" s="71"/>
      <c r="L206" s="71"/>
    </row>
    <row r="207" spans="3:12" ht="14.25" customHeight="1">
      <c r="C207" s="70"/>
      <c r="K207" s="71"/>
      <c r="L207" s="71"/>
    </row>
    <row r="208" spans="3:12" ht="14.25" customHeight="1">
      <c r="C208" s="70"/>
      <c r="K208" s="71"/>
      <c r="L208" s="71"/>
    </row>
    <row r="209" spans="3:12" ht="14.25" customHeight="1">
      <c r="C209" s="70"/>
      <c r="K209" s="71"/>
      <c r="L209" s="71"/>
    </row>
    <row r="210" spans="3:12" ht="14.25" customHeight="1">
      <c r="C210" s="70"/>
      <c r="K210" s="71"/>
      <c r="L210" s="71"/>
    </row>
    <row r="211" spans="3:12" ht="14.25" customHeight="1">
      <c r="C211" s="70"/>
      <c r="K211" s="71"/>
      <c r="L211" s="71"/>
    </row>
    <row r="212" spans="3:12" ht="14.25" customHeight="1">
      <c r="C212" s="70"/>
      <c r="K212" s="71"/>
      <c r="L212" s="71"/>
    </row>
    <row r="213" spans="3:12" ht="14.25" customHeight="1">
      <c r="C213" s="70"/>
      <c r="K213" s="71"/>
      <c r="L213" s="71"/>
    </row>
    <row r="214" spans="3:12" ht="14.25" customHeight="1">
      <c r="C214" s="70"/>
      <c r="K214" s="71"/>
      <c r="L214" s="71"/>
    </row>
    <row r="215" spans="3:12" ht="14.25" customHeight="1">
      <c r="C215" s="70"/>
      <c r="K215" s="71"/>
      <c r="L215" s="71"/>
    </row>
    <row r="216" spans="3:12" ht="14.25" customHeight="1">
      <c r="C216" s="70"/>
      <c r="K216" s="71"/>
      <c r="L216" s="71"/>
    </row>
    <row r="217" spans="3:12" ht="14.25" customHeight="1">
      <c r="C217" s="70"/>
      <c r="K217" s="71"/>
      <c r="L217" s="71"/>
    </row>
    <row r="218" spans="3:12" ht="14.25" customHeight="1">
      <c r="C218" s="70"/>
      <c r="K218" s="71"/>
      <c r="L218" s="71"/>
    </row>
    <row r="219" spans="3:12" ht="14.25" customHeight="1">
      <c r="C219" s="70"/>
      <c r="K219" s="71"/>
      <c r="L219" s="71"/>
    </row>
    <row r="220" spans="3:12" ht="14.25" customHeight="1">
      <c r="C220" s="70"/>
      <c r="K220" s="71"/>
      <c r="L220" s="71"/>
    </row>
    <row r="221" spans="3:12" ht="14.25" customHeight="1">
      <c r="C221" s="70"/>
      <c r="K221" s="71"/>
      <c r="L221" s="71"/>
    </row>
    <row r="222" spans="3:12" ht="14.25" customHeight="1">
      <c r="C222" s="70"/>
      <c r="K222" s="71"/>
      <c r="L222" s="71"/>
    </row>
    <row r="223" spans="3:12" ht="14.25" customHeight="1">
      <c r="C223" s="70"/>
      <c r="K223" s="71"/>
      <c r="L223" s="71"/>
    </row>
    <row r="224" spans="3:12" ht="14.25" customHeight="1">
      <c r="C224" s="70"/>
      <c r="K224" s="71"/>
      <c r="L224" s="71"/>
    </row>
    <row r="225" spans="3:12" ht="14.25" customHeight="1">
      <c r="C225" s="70"/>
      <c r="K225" s="71"/>
      <c r="L225" s="71"/>
    </row>
    <row r="226" spans="3:12" ht="14.25" customHeight="1">
      <c r="C226" s="70"/>
      <c r="K226" s="71"/>
      <c r="L226" s="71"/>
    </row>
    <row r="227" spans="3:12" ht="14.25" customHeight="1">
      <c r="C227" s="70"/>
      <c r="K227" s="71"/>
      <c r="L227" s="71"/>
    </row>
    <row r="228" spans="3:12" ht="14.25" customHeight="1">
      <c r="C228" s="70"/>
      <c r="K228" s="71"/>
      <c r="L228" s="71"/>
    </row>
    <row r="229" spans="3:12" ht="14.25" customHeight="1">
      <c r="C229" s="70"/>
      <c r="K229" s="71"/>
      <c r="L229" s="71"/>
    </row>
    <row r="230" spans="3:12" ht="14.25" customHeight="1">
      <c r="C230" s="70"/>
      <c r="K230" s="71"/>
      <c r="L230" s="71"/>
    </row>
    <row r="231" spans="3:12" ht="14.25" customHeight="1">
      <c r="C231" s="70"/>
      <c r="K231" s="71"/>
      <c r="L231" s="71"/>
    </row>
    <row r="232" spans="3:12" ht="15.75" customHeight="1"/>
    <row r="233" spans="3:12" ht="15.75" customHeight="1"/>
    <row r="234" spans="3:12" ht="15.75" customHeight="1"/>
    <row r="235" spans="3:12" ht="15.75" customHeight="1"/>
    <row r="236" spans="3:12" ht="15.75" customHeight="1"/>
    <row r="237" spans="3:12" ht="15.75" customHeight="1"/>
    <row r="238" spans="3:12" ht="15.75" customHeight="1"/>
    <row r="239" spans="3:12" ht="15.75" customHeight="1"/>
    <row r="240" spans="3:12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</sheetData>
  <sortState xmlns:xlrd2="http://schemas.microsoft.com/office/spreadsheetml/2017/richdata2" ref="B14:N22">
    <sortCondition ref="N14:N22"/>
    <sortCondition ref="K14:K22"/>
  </sortState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X891"/>
  <sheetViews>
    <sheetView workbookViewId="0">
      <selection activeCell="H17" sqref="H17"/>
    </sheetView>
  </sheetViews>
  <sheetFormatPr defaultColWidth="14.42578125" defaultRowHeight="15" customHeight="1"/>
  <cols>
    <col min="1" max="1" width="16.140625" customWidth="1"/>
    <col min="2" max="4" width="11.140625" customWidth="1"/>
    <col min="5" max="5" width="9.42578125" customWidth="1"/>
    <col min="6" max="6" width="10.140625" customWidth="1"/>
    <col min="7" max="7" width="21.140625" customWidth="1"/>
    <col min="8" max="10" width="8.42578125" customWidth="1"/>
    <col min="11" max="11" width="13.7109375" customWidth="1"/>
    <col min="12" max="24" width="8.42578125" customWidth="1"/>
  </cols>
  <sheetData>
    <row r="1" spans="1:15" ht="14.25" customHeight="1">
      <c r="A1" s="103" t="s">
        <v>1574</v>
      </c>
      <c r="B1" s="104" t="s">
        <v>1575</v>
      </c>
      <c r="C1" s="104" t="s">
        <v>1576</v>
      </c>
      <c r="D1" s="105" t="s">
        <v>1577</v>
      </c>
      <c r="E1" s="93"/>
      <c r="F1" s="70"/>
      <c r="G1" s="70"/>
      <c r="H1" s="70"/>
      <c r="I1" s="70"/>
      <c r="J1" s="70"/>
      <c r="K1" s="70"/>
      <c r="L1" s="70"/>
      <c r="M1" s="70"/>
      <c r="N1" s="193" t="s">
        <v>1578</v>
      </c>
      <c r="O1" s="194"/>
    </row>
    <row r="2" spans="1:15" ht="14.25" customHeight="1">
      <c r="A2" s="106" t="s">
        <v>1579</v>
      </c>
      <c r="B2" s="107" t="s">
        <v>1580</v>
      </c>
      <c r="C2" s="107" t="s">
        <v>1581</v>
      </c>
      <c r="D2" s="107" t="s">
        <v>1582</v>
      </c>
      <c r="E2" s="107"/>
      <c r="F2" s="107" t="s">
        <v>1583</v>
      </c>
      <c r="G2" s="107" t="s">
        <v>1</v>
      </c>
      <c r="H2" s="107" t="s">
        <v>3</v>
      </c>
      <c r="I2" s="107" t="s">
        <v>1536</v>
      </c>
      <c r="J2" s="107" t="s">
        <v>2</v>
      </c>
      <c r="K2" s="107" t="s">
        <v>5</v>
      </c>
      <c r="L2" s="108" t="s">
        <v>1538</v>
      </c>
      <c r="M2" s="107" t="s">
        <v>1539</v>
      </c>
      <c r="N2" s="109" t="s">
        <v>1584</v>
      </c>
      <c r="O2" s="109" t="s">
        <v>1585</v>
      </c>
    </row>
    <row r="3" spans="1:15" ht="14.25" customHeight="1">
      <c r="A3" s="110"/>
      <c r="B3" s="111"/>
      <c r="C3" s="111"/>
      <c r="D3" s="112"/>
      <c r="E3" s="112"/>
      <c r="F3" s="170">
        <v>795</v>
      </c>
      <c r="G3" s="169" t="str">
        <f>+VLOOKUP(F3,Participants!$A$1:$F$1600,2,FALSE)</f>
        <v>Lucas Conley</v>
      </c>
      <c r="H3" s="169" t="str">
        <f>+VLOOKUP(F3,Participants!$A$1:$F$1600,4,FALSE)</f>
        <v>AAC</v>
      </c>
      <c r="I3" s="169" t="str">
        <f>+VLOOKUP(F3,Participants!$A$1:$F$1600,5,FALSE)</f>
        <v>M</v>
      </c>
      <c r="J3" s="169">
        <f>+VLOOKUP(F3,Participants!$A$1:$F$1600,3,FALSE)</f>
        <v>8</v>
      </c>
      <c r="K3" s="170" t="str">
        <f>+VLOOKUP(F3,Participants!$A$1:$G$1600,7,FALSE)</f>
        <v>VARSITY BOYS</v>
      </c>
      <c r="L3" s="183">
        <v>1</v>
      </c>
      <c r="M3" s="169">
        <v>10</v>
      </c>
      <c r="N3" s="170">
        <v>27</v>
      </c>
      <c r="O3" s="170">
        <v>7</v>
      </c>
    </row>
    <row r="4" spans="1:15" ht="14.25" customHeight="1">
      <c r="A4" s="115"/>
      <c r="B4" s="116"/>
      <c r="C4" s="116"/>
      <c r="D4" s="117"/>
      <c r="E4" s="117"/>
      <c r="F4" s="184">
        <v>1173</v>
      </c>
      <c r="G4" s="169" t="str">
        <f>+VLOOKUP(F4,Participants!$A$1:$F$1600,2,FALSE)</f>
        <v>Tiernan McCullough</v>
      </c>
      <c r="H4" s="169" t="str">
        <f>+VLOOKUP(F4,Participants!$A$1:$F$1600,4,FALSE)</f>
        <v>JAM</v>
      </c>
      <c r="I4" s="169" t="str">
        <f>+VLOOKUP(F4,Participants!$A$1:$F$1600,5,FALSE)</f>
        <v>M</v>
      </c>
      <c r="J4" s="169">
        <f>+VLOOKUP(F4,Participants!$A$1:$F$1600,3,FALSE)</f>
        <v>7</v>
      </c>
      <c r="K4" s="170" t="str">
        <f>+VLOOKUP(F4,Participants!$A$1:$G$1600,7,FALSE)</f>
        <v>VARSITY BOYS</v>
      </c>
      <c r="L4" s="185">
        <v>2</v>
      </c>
      <c r="M4" s="169">
        <v>8</v>
      </c>
      <c r="N4" s="170">
        <v>25</v>
      </c>
      <c r="O4" s="170">
        <v>0</v>
      </c>
    </row>
    <row r="5" spans="1:15" ht="14.25" customHeight="1">
      <c r="A5" s="110"/>
      <c r="B5" s="111"/>
      <c r="C5" s="111"/>
      <c r="D5" s="112"/>
      <c r="E5" s="112"/>
      <c r="F5" s="170">
        <v>619</v>
      </c>
      <c r="G5" s="169" t="str">
        <f>+VLOOKUP(F5,Participants!$A$1:$F$1600,2,FALSE)</f>
        <v>Victor Wagner</v>
      </c>
      <c r="H5" s="169" t="str">
        <f>+VLOOKUP(F5,Participants!$A$1:$F$1600,4,FALSE)</f>
        <v>BFS</v>
      </c>
      <c r="I5" s="169" t="str">
        <f>+VLOOKUP(F5,Participants!$A$1:$F$1600,5,FALSE)</f>
        <v>M</v>
      </c>
      <c r="J5" s="169">
        <f>+VLOOKUP(F5,Participants!$A$1:$F$1600,3,FALSE)</f>
        <v>7</v>
      </c>
      <c r="K5" s="170" t="str">
        <f>+VLOOKUP(F5,Participants!$A$1:$G$1600,7,FALSE)</f>
        <v>VARSITY BOYS</v>
      </c>
      <c r="L5" s="183">
        <v>3</v>
      </c>
      <c r="M5" s="169">
        <v>6</v>
      </c>
      <c r="N5" s="170">
        <v>24</v>
      </c>
      <c r="O5" s="170">
        <v>11</v>
      </c>
    </row>
    <row r="6" spans="1:15" ht="14.25" customHeight="1">
      <c r="A6" s="115"/>
      <c r="B6" s="116"/>
      <c r="C6" s="116"/>
      <c r="D6" s="117"/>
      <c r="E6" s="117"/>
      <c r="F6" s="184">
        <v>1175</v>
      </c>
      <c r="G6" s="169" t="str">
        <f>+VLOOKUP(F6,Participants!$A$1:$F$1600,2,FALSE)</f>
        <v>Isaac Tarbuk</v>
      </c>
      <c r="H6" s="169" t="str">
        <f>+VLOOKUP(F6,Participants!$A$1:$F$1600,4,FALSE)</f>
        <v>JAM</v>
      </c>
      <c r="I6" s="169" t="str">
        <f>+VLOOKUP(F6,Participants!$A$1:$F$1600,5,FALSE)</f>
        <v>M</v>
      </c>
      <c r="J6" s="169">
        <f>+VLOOKUP(F6,Participants!$A$1:$F$1600,3,FALSE)</f>
        <v>7</v>
      </c>
      <c r="K6" s="170" t="str">
        <f>+VLOOKUP(F6,Participants!$A$1:$G$1600,7,FALSE)</f>
        <v>VARSITY BOYS</v>
      </c>
      <c r="L6" s="185">
        <v>4</v>
      </c>
      <c r="M6" s="169">
        <v>5</v>
      </c>
      <c r="N6" s="170">
        <v>23</v>
      </c>
      <c r="O6" s="170">
        <v>7</v>
      </c>
    </row>
    <row r="7" spans="1:15" ht="14.25" customHeight="1">
      <c r="A7" s="110"/>
      <c r="B7" s="111"/>
      <c r="C7" s="111"/>
      <c r="D7" s="112"/>
      <c r="E7" s="112"/>
      <c r="F7" s="184">
        <v>1176</v>
      </c>
      <c r="G7" s="169" t="str">
        <f>+VLOOKUP(F7,Participants!$A$1:$F$1600,2,FALSE)</f>
        <v>Henrik Wright</v>
      </c>
      <c r="H7" s="169" t="str">
        <f>+VLOOKUP(F7,Participants!$A$1:$F$1600,4,FALSE)</f>
        <v>JAM</v>
      </c>
      <c r="I7" s="169" t="str">
        <f>+VLOOKUP(F7,Participants!$A$1:$F$1600,5,FALSE)</f>
        <v>M</v>
      </c>
      <c r="J7" s="169">
        <f>+VLOOKUP(F7,Participants!$A$1:$F$1600,3,FALSE)</f>
        <v>7</v>
      </c>
      <c r="K7" s="170" t="str">
        <f>+VLOOKUP(F7,Participants!$A$1:$G$1600,7,FALSE)</f>
        <v>VARSITY BOYS</v>
      </c>
      <c r="L7" s="183">
        <v>5</v>
      </c>
      <c r="M7" s="169">
        <v>4</v>
      </c>
      <c r="N7" s="170">
        <v>23</v>
      </c>
      <c r="O7" s="170">
        <v>6</v>
      </c>
    </row>
    <row r="8" spans="1:15" ht="14.25" customHeight="1">
      <c r="A8" s="115"/>
      <c r="B8" s="116"/>
      <c r="C8" s="116"/>
      <c r="D8" s="117"/>
      <c r="E8" s="117"/>
      <c r="F8" s="170">
        <v>977</v>
      </c>
      <c r="G8" s="169" t="str">
        <f>+VLOOKUP(F8,Participants!$A$1:$F$1600,2,FALSE)</f>
        <v>Jacob Bridgeman</v>
      </c>
      <c r="H8" s="169" t="str">
        <f>+VLOOKUP(F8,Participants!$A$1:$F$1600,4,FALSE)</f>
        <v>BTA</v>
      </c>
      <c r="I8" s="169" t="str">
        <f>+VLOOKUP(F8,Participants!$A$1:$F$1600,5,FALSE)</f>
        <v>M</v>
      </c>
      <c r="J8" s="169">
        <f>+VLOOKUP(F8,Participants!$A$1:$F$1600,3,FALSE)</f>
        <v>7</v>
      </c>
      <c r="K8" s="170" t="str">
        <f>+VLOOKUP(F8,Participants!$A$1:$G$1600,7,FALSE)</f>
        <v>VARSITY BOYS</v>
      </c>
      <c r="L8" s="185">
        <v>6</v>
      </c>
      <c r="M8" s="169">
        <v>3</v>
      </c>
      <c r="N8" s="170">
        <v>22</v>
      </c>
      <c r="O8" s="170">
        <v>6</v>
      </c>
    </row>
    <row r="9" spans="1:15" ht="14.25" customHeight="1">
      <c r="A9" s="110"/>
      <c r="B9" s="111"/>
      <c r="C9" s="111"/>
      <c r="D9" s="112"/>
      <c r="E9" s="112"/>
      <c r="F9" s="170">
        <v>1171</v>
      </c>
      <c r="G9" s="169" t="str">
        <f>+VLOOKUP(F9,Participants!$A$1:$F$1600,2,FALSE)</f>
        <v>Grant Griesacker</v>
      </c>
      <c r="H9" s="169" t="str">
        <f>+VLOOKUP(F9,Participants!$A$1:$F$1600,4,FALSE)</f>
        <v>JAM</v>
      </c>
      <c r="I9" s="169" t="str">
        <f>+VLOOKUP(F9,Participants!$A$1:$F$1600,5,FALSE)</f>
        <v>M</v>
      </c>
      <c r="J9" s="169">
        <f>+VLOOKUP(F9,Participants!$A$1:$F$1600,3,FALSE)</f>
        <v>7</v>
      </c>
      <c r="K9" s="170" t="str">
        <f>+VLOOKUP(F9,Participants!$A$1:$G$1600,7,FALSE)</f>
        <v>VARSITY BOYS</v>
      </c>
      <c r="L9" s="183">
        <v>7</v>
      </c>
      <c r="M9" s="169">
        <v>1.5</v>
      </c>
      <c r="N9" s="170">
        <v>22</v>
      </c>
      <c r="O9" s="170">
        <v>4</v>
      </c>
    </row>
    <row r="10" spans="1:15" ht="14.25" customHeight="1">
      <c r="A10" s="115"/>
      <c r="B10" s="116"/>
      <c r="C10" s="116"/>
      <c r="D10" s="117"/>
      <c r="E10" s="117"/>
      <c r="F10" s="184">
        <v>228</v>
      </c>
      <c r="G10" s="169" t="str">
        <f>+VLOOKUP(F10,Participants!$A$1:$F$1600,2,FALSE)</f>
        <v>Paul Farnan</v>
      </c>
      <c r="H10" s="169" t="str">
        <f>+VLOOKUP(F10,Participants!$A$1:$F$1600,4,FALSE)</f>
        <v>AMA</v>
      </c>
      <c r="I10" s="169" t="str">
        <f>+VLOOKUP(F10,Participants!$A$1:$F$1600,5,FALSE)</f>
        <v>M</v>
      </c>
      <c r="J10" s="169">
        <f>+VLOOKUP(F10,Participants!$A$1:$F$1600,3,FALSE)</f>
        <v>7</v>
      </c>
      <c r="K10" s="170" t="str">
        <f>+VLOOKUP(F10,Participants!$A$1:$G$1600,7,FALSE)</f>
        <v>VARSITY BOYS</v>
      </c>
      <c r="L10" s="185">
        <v>7</v>
      </c>
      <c r="M10" s="169">
        <v>1.5</v>
      </c>
      <c r="N10" s="170">
        <v>22</v>
      </c>
      <c r="O10" s="170">
        <v>4</v>
      </c>
    </row>
    <row r="11" spans="1:15" ht="14.25" customHeight="1">
      <c r="A11" s="110"/>
      <c r="B11" s="111"/>
      <c r="C11" s="111"/>
      <c r="D11" s="112"/>
      <c r="E11" s="112"/>
      <c r="F11" s="184"/>
      <c r="G11" s="169"/>
      <c r="H11" s="169"/>
      <c r="I11" s="169"/>
      <c r="J11" s="169"/>
      <c r="K11" s="170"/>
      <c r="L11" s="183"/>
      <c r="M11" s="169"/>
      <c r="N11" s="170"/>
      <c r="O11" s="170"/>
    </row>
    <row r="12" spans="1:15" ht="14.25" customHeight="1">
      <c r="A12" s="115"/>
      <c r="B12" s="116"/>
      <c r="C12" s="116"/>
      <c r="D12" s="117"/>
      <c r="E12" s="117"/>
      <c r="F12" s="184">
        <v>885</v>
      </c>
      <c r="G12" s="169" t="str">
        <f>+VLOOKUP(F12,Participants!$A$1:$F$1600,2,FALSE)</f>
        <v>Abigail Getch</v>
      </c>
      <c r="H12" s="169" t="str">
        <f>+VLOOKUP(F12,Participants!$A$1:$F$1600,4,FALSE)</f>
        <v>SSPP</v>
      </c>
      <c r="I12" s="169" t="str">
        <f>+VLOOKUP(F12,Participants!$A$1:$F$1600,5,FALSE)</f>
        <v>F</v>
      </c>
      <c r="J12" s="169">
        <f>+VLOOKUP(F12,Participants!$A$1:$F$1600,3,FALSE)</f>
        <v>7</v>
      </c>
      <c r="K12" s="170" t="str">
        <f>+VLOOKUP(F12,Participants!$A$1:$G$1600,7,FALSE)</f>
        <v>VARSITY GIRLS</v>
      </c>
      <c r="L12" s="183">
        <v>1</v>
      </c>
      <c r="M12" s="169">
        <v>10</v>
      </c>
      <c r="N12" s="170">
        <v>22</v>
      </c>
      <c r="O12" s="170">
        <v>9</v>
      </c>
    </row>
    <row r="13" spans="1:15" ht="14.25" customHeight="1">
      <c r="A13" s="110"/>
      <c r="B13" s="111"/>
      <c r="C13" s="111"/>
      <c r="D13" s="112"/>
      <c r="E13" s="112"/>
      <c r="F13" s="184">
        <v>884</v>
      </c>
      <c r="G13" s="169" t="str">
        <f>+VLOOKUP(F13,Participants!$A$1:$F$1600,2,FALSE)</f>
        <v>Grace Kenney</v>
      </c>
      <c r="H13" s="169" t="str">
        <f>+VLOOKUP(F13,Participants!$A$1:$F$1600,4,FALSE)</f>
        <v>SSPP</v>
      </c>
      <c r="I13" s="169" t="str">
        <f>+VLOOKUP(F13,Participants!$A$1:$F$1600,5,FALSE)</f>
        <v>F</v>
      </c>
      <c r="J13" s="169">
        <f>+VLOOKUP(F13,Participants!$A$1:$F$1600,3,FALSE)</f>
        <v>7</v>
      </c>
      <c r="K13" s="170" t="str">
        <f>+VLOOKUP(F13,Participants!$A$1:$G$1600,7,FALSE)</f>
        <v>VARSITY GIRLS</v>
      </c>
      <c r="L13" s="185">
        <v>2</v>
      </c>
      <c r="M13" s="169">
        <v>8</v>
      </c>
      <c r="N13" s="170">
        <v>22</v>
      </c>
      <c r="O13" s="170">
        <v>6</v>
      </c>
    </row>
    <row r="14" spans="1:15" ht="14.25" customHeight="1">
      <c r="A14" s="115"/>
      <c r="B14" s="116"/>
      <c r="C14" s="116"/>
      <c r="D14" s="117"/>
      <c r="E14" s="117"/>
      <c r="F14" s="184">
        <v>886</v>
      </c>
      <c r="G14" s="169" t="str">
        <f>+VLOOKUP(F14,Participants!$A$1:$F$1600,2,FALSE)</f>
        <v>Jordyn Kunselman</v>
      </c>
      <c r="H14" s="169" t="str">
        <f>+VLOOKUP(F14,Participants!$A$1:$F$1600,4,FALSE)</f>
        <v>SSPP</v>
      </c>
      <c r="I14" s="169" t="str">
        <f>+VLOOKUP(F14,Participants!$A$1:$F$1600,5,FALSE)</f>
        <v>F</v>
      </c>
      <c r="J14" s="169">
        <f>+VLOOKUP(F14,Participants!$A$1:$F$1600,3,FALSE)</f>
        <v>7</v>
      </c>
      <c r="K14" s="170" t="str">
        <f>+VLOOKUP(F14,Participants!$A$1:$G$1600,7,FALSE)</f>
        <v>VARSITY GIRLS</v>
      </c>
      <c r="L14" s="183">
        <v>3</v>
      </c>
      <c r="M14" s="169">
        <v>6</v>
      </c>
      <c r="N14" s="170">
        <v>22</v>
      </c>
      <c r="O14" s="170">
        <v>5</v>
      </c>
    </row>
    <row r="15" spans="1:15" ht="14.25" customHeight="1">
      <c r="A15" s="110"/>
      <c r="B15" s="111"/>
      <c r="C15" s="111"/>
      <c r="D15" s="112"/>
      <c r="E15" s="112"/>
      <c r="F15" s="184">
        <v>599</v>
      </c>
      <c r="G15" s="169" t="str">
        <f>+VLOOKUP(F15,Participants!$A$1:$F$1600,2,FALSE)</f>
        <v>Amelia Aiello</v>
      </c>
      <c r="H15" s="169" t="str">
        <f>+VLOOKUP(F15,Participants!$A$1:$F$1600,4,FALSE)</f>
        <v>BFS</v>
      </c>
      <c r="I15" s="169" t="str">
        <f>+VLOOKUP(F15,Participants!$A$1:$F$1600,5,FALSE)</f>
        <v>F</v>
      </c>
      <c r="J15" s="169">
        <f>+VLOOKUP(F15,Participants!$A$1:$F$1600,3,FALSE)</f>
        <v>7</v>
      </c>
      <c r="K15" s="170" t="str">
        <f>+VLOOKUP(F15,Participants!$A$1:$G$1600,7,FALSE)</f>
        <v>VARSITY GIRLS</v>
      </c>
      <c r="L15" s="185">
        <v>4</v>
      </c>
      <c r="M15" s="169">
        <v>5</v>
      </c>
      <c r="N15" s="170">
        <v>21</v>
      </c>
      <c r="O15" s="170">
        <v>11</v>
      </c>
    </row>
    <row r="16" spans="1:15" ht="14.25" customHeight="1">
      <c r="A16" s="115"/>
      <c r="B16" s="116"/>
      <c r="C16" s="116"/>
      <c r="D16" s="117"/>
      <c r="E16" s="117"/>
      <c r="F16" s="184">
        <v>1167</v>
      </c>
      <c r="G16" s="169" t="str">
        <f>+VLOOKUP(F16,Participants!$A$1:$F$1600,2,FALSE)</f>
        <v>Lily Hunter</v>
      </c>
      <c r="H16" s="169" t="str">
        <f>+VLOOKUP(F16,Participants!$A$1:$F$1600,4,FALSE)</f>
        <v>JAM</v>
      </c>
      <c r="I16" s="169" t="str">
        <f>+VLOOKUP(F16,Participants!$A$1:$F$1600,5,FALSE)</f>
        <v>F</v>
      </c>
      <c r="J16" s="169">
        <f>+VLOOKUP(F16,Participants!$A$1:$F$1600,3,FALSE)</f>
        <v>8</v>
      </c>
      <c r="K16" s="170" t="str">
        <f>+VLOOKUP(F16,Participants!$A$1:$G$1600,7,FALSE)</f>
        <v>VARSITY GIRLS</v>
      </c>
      <c r="L16" s="183">
        <v>5</v>
      </c>
      <c r="M16" s="169">
        <v>4</v>
      </c>
      <c r="N16" s="170">
        <v>20</v>
      </c>
      <c r="O16" s="170">
        <v>1</v>
      </c>
    </row>
    <row r="17" spans="1:24" ht="14.25" customHeight="1">
      <c r="A17" s="110"/>
      <c r="B17" s="111"/>
      <c r="C17" s="111"/>
      <c r="D17" s="112"/>
      <c r="E17" s="112"/>
      <c r="F17" s="184">
        <v>887</v>
      </c>
      <c r="G17" s="169" t="str">
        <f>+VLOOKUP(F17,Participants!$A$1:$F$1600,2,FALSE)</f>
        <v>Malissa Martin</v>
      </c>
      <c r="H17" s="169" t="str">
        <f>+VLOOKUP(F17,Participants!$A$1:$F$1600,4,FALSE)</f>
        <v>SSPP</v>
      </c>
      <c r="I17" s="169" t="str">
        <f>+VLOOKUP(F17,Participants!$A$1:$F$1600,5,FALSE)</f>
        <v>F</v>
      </c>
      <c r="J17" s="169">
        <f>+VLOOKUP(F17,Participants!$A$1:$F$1600,3,FALSE)</f>
        <v>7</v>
      </c>
      <c r="K17" s="170" t="str">
        <f>+VLOOKUP(F17,Participants!$A$1:$G$1600,7,FALSE)</f>
        <v>VARSITY GIRLS</v>
      </c>
      <c r="L17" s="185"/>
      <c r="M17" s="169"/>
      <c r="N17" s="170"/>
      <c r="O17" s="170"/>
    </row>
    <row r="18" spans="1:24" ht="14.25" customHeight="1">
      <c r="A18" s="103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</row>
    <row r="19" spans="1:24" ht="14.25" customHeight="1">
      <c r="A19" s="103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</row>
    <row r="20" spans="1:24" ht="14.25" customHeight="1">
      <c r="A20" s="103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</row>
    <row r="21" spans="1:24" ht="14.25" customHeight="1">
      <c r="A21" s="119"/>
      <c r="B21" s="72" t="s">
        <v>8</v>
      </c>
      <c r="C21" s="72" t="s">
        <v>15</v>
      </c>
      <c r="D21" s="72" t="s">
        <v>18</v>
      </c>
      <c r="E21" s="73" t="s">
        <v>21</v>
      </c>
      <c r="F21" s="72" t="s">
        <v>24</v>
      </c>
      <c r="G21" s="72" t="s">
        <v>29</v>
      </c>
      <c r="H21" s="72" t="s">
        <v>32</v>
      </c>
      <c r="I21" s="72" t="s">
        <v>35</v>
      </c>
      <c r="J21" s="72" t="s">
        <v>38</v>
      </c>
      <c r="K21" s="72" t="s">
        <v>41</v>
      </c>
      <c r="L21" s="72" t="s">
        <v>44</v>
      </c>
      <c r="M21" s="72" t="s">
        <v>47</v>
      </c>
      <c r="N21" s="72" t="s">
        <v>50</v>
      </c>
      <c r="O21" s="72" t="s">
        <v>53</v>
      </c>
      <c r="P21" s="72" t="s">
        <v>59</v>
      </c>
      <c r="Q21" s="72" t="s">
        <v>62</v>
      </c>
      <c r="R21" s="72" t="s">
        <v>68</v>
      </c>
      <c r="S21" s="72" t="s">
        <v>10</v>
      </c>
      <c r="T21" s="72" t="s">
        <v>73</v>
      </c>
      <c r="U21" s="72" t="s">
        <v>76</v>
      </c>
      <c r="V21" s="72" t="s">
        <v>79</v>
      </c>
      <c r="W21" s="72" t="s">
        <v>82</v>
      </c>
      <c r="X21" s="72" t="s">
        <v>1546</v>
      </c>
    </row>
    <row r="22" spans="1:24" ht="14.25" customHeight="1">
      <c r="A22" s="119"/>
    </row>
    <row r="23" spans="1:24" ht="14.25" customHeight="1">
      <c r="A23" s="119"/>
    </row>
    <row r="24" spans="1:24" ht="14.25" customHeight="1">
      <c r="A24" s="119" t="s">
        <v>186</v>
      </c>
      <c r="B24" s="64">
        <f t="shared" ref="B24:K25" si="0">+SUMIFS($M$2:$M$17,$K$2:$K$17,$A24,$H$2:$H$17,B$21)</f>
        <v>4</v>
      </c>
      <c r="C24" s="64">
        <f t="shared" si="0"/>
        <v>0</v>
      </c>
      <c r="D24" s="64">
        <f t="shared" si="0"/>
        <v>0</v>
      </c>
      <c r="E24" s="64">
        <f t="shared" si="0"/>
        <v>0</v>
      </c>
      <c r="F24" s="64">
        <f t="shared" si="0"/>
        <v>0</v>
      </c>
      <c r="G24" s="64">
        <f t="shared" si="0"/>
        <v>5</v>
      </c>
      <c r="H24" s="64">
        <f t="shared" si="0"/>
        <v>0</v>
      </c>
      <c r="I24" s="64">
        <f t="shared" si="0"/>
        <v>0</v>
      </c>
      <c r="J24" s="64">
        <f t="shared" si="0"/>
        <v>0</v>
      </c>
      <c r="K24" s="64">
        <f t="shared" si="0"/>
        <v>0</v>
      </c>
      <c r="L24" s="64">
        <f t="shared" ref="L24:W25" si="1">+SUMIFS($M$2:$M$17,$K$2:$K$17,$A24,$H$2:$H$17,L$21)</f>
        <v>0</v>
      </c>
      <c r="M24" s="64">
        <f t="shared" si="1"/>
        <v>0</v>
      </c>
      <c r="N24" s="64">
        <f t="shared" si="1"/>
        <v>0</v>
      </c>
      <c r="O24" s="64">
        <f t="shared" si="1"/>
        <v>0</v>
      </c>
      <c r="P24" s="64">
        <f t="shared" si="1"/>
        <v>0</v>
      </c>
      <c r="Q24" s="64">
        <f t="shared" si="1"/>
        <v>0</v>
      </c>
      <c r="R24" s="64">
        <f t="shared" si="1"/>
        <v>0</v>
      </c>
      <c r="S24" s="64">
        <f t="shared" si="1"/>
        <v>0</v>
      </c>
      <c r="T24" s="64">
        <f t="shared" si="1"/>
        <v>0</v>
      </c>
      <c r="U24" s="64">
        <f t="shared" si="1"/>
        <v>0</v>
      </c>
      <c r="V24" s="64">
        <f t="shared" si="1"/>
        <v>0</v>
      </c>
      <c r="W24" s="64">
        <f t="shared" si="1"/>
        <v>24</v>
      </c>
      <c r="X24" s="64">
        <f t="shared" ref="X24:X25" si="2">SUM(B24:W24)</f>
        <v>33</v>
      </c>
    </row>
    <row r="25" spans="1:24" ht="14.25" customHeight="1">
      <c r="A25" s="119" t="s">
        <v>189</v>
      </c>
      <c r="B25" s="64">
        <f t="shared" si="0"/>
        <v>18.5</v>
      </c>
      <c r="C25" s="64">
        <f t="shared" si="0"/>
        <v>0</v>
      </c>
      <c r="D25" s="64">
        <f t="shared" si="0"/>
        <v>3</v>
      </c>
      <c r="E25" s="64">
        <f t="shared" si="0"/>
        <v>0</v>
      </c>
      <c r="F25" s="64">
        <f t="shared" si="0"/>
        <v>0</v>
      </c>
      <c r="G25" s="64">
        <f t="shared" si="0"/>
        <v>6</v>
      </c>
      <c r="H25" s="64">
        <f t="shared" si="0"/>
        <v>0</v>
      </c>
      <c r="I25" s="64">
        <f t="shared" si="0"/>
        <v>0</v>
      </c>
      <c r="J25" s="64">
        <f t="shared" si="0"/>
        <v>0</v>
      </c>
      <c r="K25" s="64">
        <f t="shared" si="0"/>
        <v>0</v>
      </c>
      <c r="L25" s="64">
        <f t="shared" si="1"/>
        <v>0</v>
      </c>
      <c r="M25" s="64">
        <f t="shared" si="1"/>
        <v>10</v>
      </c>
      <c r="N25" s="64">
        <f t="shared" si="1"/>
        <v>0</v>
      </c>
      <c r="O25" s="64">
        <f t="shared" si="1"/>
        <v>0</v>
      </c>
      <c r="P25" s="64">
        <f t="shared" si="1"/>
        <v>1.5</v>
      </c>
      <c r="Q25" s="64">
        <f t="shared" si="1"/>
        <v>0</v>
      </c>
      <c r="R25" s="64">
        <f t="shared" si="1"/>
        <v>0</v>
      </c>
      <c r="S25" s="64">
        <f t="shared" si="1"/>
        <v>0</v>
      </c>
      <c r="T25" s="64">
        <f t="shared" si="1"/>
        <v>0</v>
      </c>
      <c r="U25" s="64">
        <f t="shared" si="1"/>
        <v>0</v>
      </c>
      <c r="V25" s="64">
        <f t="shared" si="1"/>
        <v>0</v>
      </c>
      <c r="W25" s="64">
        <f t="shared" si="1"/>
        <v>0</v>
      </c>
      <c r="X25" s="64">
        <f t="shared" si="2"/>
        <v>39</v>
      </c>
    </row>
    <row r="26" spans="1:24" ht="14.25" customHeight="1">
      <c r="A26" s="103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</row>
    <row r="27" spans="1:24" ht="14.25" customHeight="1">
      <c r="A27" s="103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</row>
    <row r="28" spans="1:24" ht="14.25" customHeight="1">
      <c r="A28" s="103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</row>
    <row r="29" spans="1:24" ht="14.25" customHeight="1">
      <c r="A29" s="103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</row>
    <row r="30" spans="1:24" ht="14.25" customHeight="1">
      <c r="A30" s="103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</row>
    <row r="31" spans="1:24" ht="14.25" customHeight="1">
      <c r="A31" s="103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</row>
    <row r="32" spans="1:24" ht="14.25" customHeight="1">
      <c r="A32" s="103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</row>
    <row r="33" spans="1:13" ht="14.25" customHeight="1">
      <c r="A33" s="103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</row>
    <row r="34" spans="1:13" ht="14.25" customHeight="1">
      <c r="A34" s="103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</row>
    <row r="35" spans="1:13" ht="14.25" customHeight="1">
      <c r="A35" s="103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</row>
    <row r="36" spans="1:13" ht="14.25" customHeight="1">
      <c r="A36" s="103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</row>
    <row r="37" spans="1:13" ht="14.25" customHeight="1">
      <c r="A37" s="103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</row>
    <row r="38" spans="1:13" ht="14.25" customHeight="1">
      <c r="A38" s="103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</row>
    <row r="39" spans="1:13" ht="14.25" customHeight="1">
      <c r="A39" s="103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</row>
    <row r="40" spans="1:13" ht="14.25" customHeight="1">
      <c r="A40" s="103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</row>
    <row r="41" spans="1:13" ht="14.25" customHeight="1">
      <c r="A41" s="103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</row>
    <row r="42" spans="1:13" ht="14.25" customHeight="1">
      <c r="A42" s="103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</row>
    <row r="43" spans="1:13" ht="14.25" customHeight="1">
      <c r="A43" s="103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</row>
    <row r="44" spans="1:13" ht="14.25" customHeight="1">
      <c r="A44" s="103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</row>
    <row r="45" spans="1:13" ht="14.25" customHeight="1">
      <c r="A45" s="103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</row>
    <row r="46" spans="1:13" ht="14.25" customHeight="1">
      <c r="A46" s="103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</row>
    <row r="47" spans="1:13" ht="14.25" customHeight="1">
      <c r="A47" s="103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</row>
    <row r="48" spans="1:13" ht="14.25" customHeight="1">
      <c r="A48" s="103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</row>
    <row r="49" spans="1:13" ht="14.25" customHeight="1">
      <c r="A49" s="103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</row>
    <row r="50" spans="1:13" ht="14.25" customHeight="1">
      <c r="A50" s="103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</row>
    <row r="51" spans="1:13" ht="14.25" customHeight="1">
      <c r="A51" s="103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</row>
    <row r="52" spans="1:13" ht="14.25" customHeight="1">
      <c r="A52" s="103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</row>
    <row r="53" spans="1:13" ht="14.25" customHeight="1">
      <c r="A53" s="103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</row>
    <row r="54" spans="1:13" ht="14.25" customHeight="1">
      <c r="A54" s="103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</row>
    <row r="55" spans="1:13" ht="14.25" customHeight="1">
      <c r="A55" s="103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</row>
    <row r="56" spans="1:13" ht="14.25" customHeight="1">
      <c r="A56" s="103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</row>
    <row r="57" spans="1:13" ht="14.25" customHeight="1">
      <c r="A57" s="103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</row>
    <row r="58" spans="1:13" ht="14.25" customHeight="1">
      <c r="A58" s="103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</row>
    <row r="59" spans="1:13" ht="14.25" customHeight="1">
      <c r="A59" s="103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</row>
    <row r="60" spans="1:13" ht="14.25" customHeight="1">
      <c r="A60" s="103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</row>
    <row r="61" spans="1:13" ht="14.25" customHeight="1">
      <c r="A61" s="103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</row>
    <row r="62" spans="1:13" ht="14.25" customHeight="1">
      <c r="A62" s="103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</row>
    <row r="63" spans="1:13" ht="14.25" customHeight="1">
      <c r="A63" s="103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</row>
    <row r="64" spans="1:13" ht="14.25" customHeight="1">
      <c r="A64" s="103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3" ht="14.25" customHeight="1">
      <c r="A65" s="103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</row>
    <row r="66" spans="1:13" ht="14.25" customHeight="1">
      <c r="A66" s="103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</row>
    <row r="67" spans="1:13" ht="14.25" customHeight="1">
      <c r="A67" s="103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</row>
    <row r="68" spans="1:13" ht="14.25" customHeight="1">
      <c r="A68" s="103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</row>
    <row r="69" spans="1:13" ht="14.25" customHeight="1">
      <c r="A69" s="103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</row>
    <row r="70" spans="1:13" ht="14.25" customHeight="1">
      <c r="A70" s="103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</row>
    <row r="71" spans="1:13" ht="14.25" customHeight="1">
      <c r="A71" s="103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</row>
    <row r="72" spans="1:13" ht="14.25" customHeight="1">
      <c r="A72" s="103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</row>
    <row r="73" spans="1:13" ht="14.25" customHeight="1">
      <c r="A73" s="103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</row>
    <row r="74" spans="1:13" ht="14.25" customHeight="1">
      <c r="A74" s="103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</row>
    <row r="75" spans="1:13" ht="14.25" customHeight="1">
      <c r="A75" s="103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</row>
    <row r="76" spans="1:13" ht="14.25" customHeight="1">
      <c r="A76" s="103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</row>
    <row r="77" spans="1:13" ht="14.25" customHeight="1">
      <c r="A77" s="103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</row>
    <row r="78" spans="1:13" ht="14.25" customHeight="1">
      <c r="A78" s="103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</row>
    <row r="79" spans="1:13" ht="14.25" customHeight="1">
      <c r="A79" s="103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</row>
    <row r="80" spans="1:13" ht="14.25" customHeight="1">
      <c r="A80" s="103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</row>
    <row r="81" spans="1:13" ht="14.25" customHeight="1">
      <c r="A81" s="103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</row>
    <row r="82" spans="1:13" ht="14.25" customHeight="1">
      <c r="A82" s="103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</row>
    <row r="83" spans="1:13" ht="14.25" customHeight="1">
      <c r="A83" s="103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</row>
    <row r="84" spans="1:13" ht="14.25" customHeight="1">
      <c r="A84" s="103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</row>
    <row r="85" spans="1:13" ht="14.25" customHeight="1">
      <c r="A85" s="103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</row>
    <row r="86" spans="1:13" ht="14.25" customHeight="1">
      <c r="A86" s="103"/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</row>
    <row r="87" spans="1:13" ht="14.25" customHeight="1">
      <c r="A87" s="103"/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</row>
    <row r="88" spans="1:13" ht="14.25" customHeight="1">
      <c r="A88" s="103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</row>
    <row r="89" spans="1:13" ht="14.25" customHeight="1">
      <c r="A89" s="103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</row>
    <row r="90" spans="1:13" ht="14.25" customHeight="1">
      <c r="A90" s="103"/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</row>
    <row r="91" spans="1:13" ht="14.25" customHeight="1">
      <c r="A91" s="103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</row>
    <row r="92" spans="1:13" ht="14.25" customHeight="1">
      <c r="A92" s="103"/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</row>
    <row r="93" spans="1:13" ht="14.25" customHeight="1">
      <c r="A93" s="103"/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</row>
    <row r="94" spans="1:13" ht="14.25" customHeight="1">
      <c r="A94" s="103"/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</row>
    <row r="95" spans="1:13" ht="14.25" customHeight="1">
      <c r="A95" s="103"/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</row>
    <row r="96" spans="1:13" ht="14.25" customHeight="1">
      <c r="A96" s="103"/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</row>
    <row r="97" spans="1:13" ht="14.25" customHeight="1">
      <c r="A97" s="103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</row>
    <row r="98" spans="1:13" ht="14.25" customHeight="1">
      <c r="A98" s="103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</row>
    <row r="99" spans="1:13" ht="14.25" customHeight="1">
      <c r="A99" s="103"/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</row>
    <row r="100" spans="1:13" ht="14.25" customHeight="1">
      <c r="A100" s="103"/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</row>
    <row r="101" spans="1:13" ht="14.25" customHeight="1">
      <c r="A101" s="103"/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</row>
    <row r="102" spans="1:13" ht="14.25" customHeight="1">
      <c r="A102" s="103"/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</row>
    <row r="103" spans="1:13" ht="14.25" customHeight="1">
      <c r="A103" s="103"/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</row>
    <row r="104" spans="1:13" ht="14.25" customHeight="1">
      <c r="A104" s="103"/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</row>
    <row r="105" spans="1:13" ht="14.25" customHeight="1">
      <c r="A105" s="103"/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</row>
    <row r="106" spans="1:13" ht="14.25" customHeight="1">
      <c r="A106" s="103"/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</row>
    <row r="107" spans="1:13" ht="14.25" customHeight="1">
      <c r="A107" s="103"/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</row>
    <row r="108" spans="1:13" ht="14.25" customHeight="1">
      <c r="A108" s="103"/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</row>
    <row r="109" spans="1:13" ht="14.25" customHeight="1">
      <c r="A109" s="103"/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</row>
    <row r="110" spans="1:13" ht="14.25" customHeight="1">
      <c r="A110" s="103"/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</row>
    <row r="111" spans="1:13" ht="14.25" customHeight="1">
      <c r="A111" s="103"/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</row>
    <row r="112" spans="1:13" ht="14.25" customHeight="1">
      <c r="A112" s="103"/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</row>
    <row r="113" spans="1:13" ht="14.25" customHeight="1">
      <c r="A113" s="103"/>
      <c r="B113" s="70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</row>
    <row r="114" spans="1:13" ht="14.25" customHeight="1">
      <c r="A114" s="103"/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</row>
    <row r="115" spans="1:13" ht="14.25" customHeight="1">
      <c r="A115" s="103"/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</row>
    <row r="116" spans="1:13" ht="14.25" customHeight="1">
      <c r="A116" s="103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</row>
    <row r="117" spans="1:13" ht="14.25" customHeight="1">
      <c r="A117" s="103"/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</row>
    <row r="118" spans="1:13" ht="14.25" customHeight="1">
      <c r="A118" s="103"/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</row>
    <row r="119" spans="1:13" ht="14.25" customHeight="1">
      <c r="A119" s="103"/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</row>
    <row r="120" spans="1:13" ht="14.25" customHeight="1">
      <c r="A120" s="103"/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</row>
    <row r="121" spans="1:13" ht="14.25" customHeight="1">
      <c r="A121" s="103"/>
      <c r="B121" s="70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</row>
    <row r="122" spans="1:13" ht="14.25" customHeight="1">
      <c r="A122" s="103"/>
      <c r="B122" s="70"/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0"/>
    </row>
    <row r="123" spans="1:13" ht="14.25" customHeight="1">
      <c r="A123" s="103"/>
      <c r="B123" s="70"/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0"/>
    </row>
    <row r="124" spans="1:13" ht="14.25" customHeight="1">
      <c r="A124" s="103"/>
      <c r="B124" s="70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</row>
    <row r="125" spans="1:13" ht="14.25" customHeight="1">
      <c r="A125" s="103"/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</row>
    <row r="126" spans="1:13" ht="14.25" customHeight="1">
      <c r="A126" s="103"/>
      <c r="B126" s="70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</row>
    <row r="127" spans="1:13" ht="14.25" customHeight="1">
      <c r="A127" s="103"/>
      <c r="B127" s="70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</row>
    <row r="128" spans="1:13" ht="14.25" customHeight="1">
      <c r="A128" s="103"/>
      <c r="B128" s="70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</row>
    <row r="129" spans="1:13" ht="14.25" customHeight="1">
      <c r="A129" s="103"/>
      <c r="B129" s="70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</row>
    <row r="130" spans="1:13" ht="14.25" customHeight="1">
      <c r="A130" s="103"/>
      <c r="B130" s="70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</row>
    <row r="131" spans="1:13" ht="14.25" customHeight="1">
      <c r="A131" s="103"/>
      <c r="B131" s="70"/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</row>
    <row r="132" spans="1:13" ht="14.25" customHeight="1">
      <c r="A132" s="103"/>
      <c r="B132" s="70"/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</row>
    <row r="133" spans="1:13" ht="14.25" customHeight="1">
      <c r="A133" s="103"/>
      <c r="B133" s="70"/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</row>
    <row r="134" spans="1:13" ht="14.25" customHeight="1">
      <c r="A134" s="103"/>
      <c r="B134" s="70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</row>
    <row r="135" spans="1:13" ht="14.25" customHeight="1">
      <c r="A135" s="103"/>
      <c r="B135" s="70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</row>
    <row r="136" spans="1:13" ht="14.25" customHeight="1">
      <c r="A136" s="103"/>
      <c r="B136" s="70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</row>
    <row r="137" spans="1:13" ht="14.25" customHeight="1">
      <c r="A137" s="103"/>
      <c r="B137" s="70"/>
      <c r="C137" s="70"/>
      <c r="D137" s="70"/>
      <c r="E137" s="70"/>
      <c r="F137" s="70"/>
      <c r="G137" s="70"/>
      <c r="H137" s="70"/>
      <c r="I137" s="70"/>
      <c r="J137" s="70"/>
      <c r="K137" s="70"/>
      <c r="L137" s="70"/>
      <c r="M137" s="70"/>
    </row>
    <row r="138" spans="1:13" ht="14.25" customHeight="1">
      <c r="A138" s="103"/>
      <c r="B138" s="70"/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</row>
    <row r="139" spans="1:13" ht="14.25" customHeight="1">
      <c r="A139" s="103"/>
      <c r="B139" s="70"/>
      <c r="C139" s="70"/>
      <c r="D139" s="70"/>
      <c r="E139" s="70"/>
      <c r="F139" s="70"/>
      <c r="G139" s="70"/>
      <c r="H139" s="70"/>
      <c r="I139" s="70"/>
      <c r="J139" s="70"/>
      <c r="K139" s="70"/>
      <c r="L139" s="70"/>
      <c r="M139" s="70"/>
    </row>
    <row r="140" spans="1:13" ht="14.25" customHeight="1">
      <c r="A140" s="103"/>
      <c r="B140" s="70"/>
      <c r="C140" s="70"/>
      <c r="D140" s="70"/>
      <c r="E140" s="70"/>
      <c r="F140" s="70"/>
      <c r="G140" s="70"/>
      <c r="H140" s="70"/>
      <c r="I140" s="70"/>
      <c r="J140" s="70"/>
      <c r="K140" s="70"/>
      <c r="L140" s="70"/>
      <c r="M140" s="70"/>
    </row>
    <row r="141" spans="1:13" ht="14.25" customHeight="1">
      <c r="A141" s="103"/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</row>
    <row r="142" spans="1:13" ht="14.25" customHeight="1">
      <c r="A142" s="103"/>
      <c r="B142" s="70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</row>
    <row r="143" spans="1:13" ht="14.25" customHeight="1">
      <c r="A143" s="103"/>
      <c r="B143" s="70"/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</row>
    <row r="144" spans="1:13" ht="14.25" customHeight="1">
      <c r="A144" s="103"/>
      <c r="B144" s="70"/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</row>
    <row r="145" spans="1:13" ht="14.25" customHeight="1">
      <c r="A145" s="103"/>
      <c r="B145" s="70"/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</row>
    <row r="146" spans="1:13" ht="14.25" customHeight="1">
      <c r="A146" s="103"/>
      <c r="B146" s="70"/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70"/>
    </row>
    <row r="147" spans="1:13" ht="14.25" customHeight="1">
      <c r="A147" s="103"/>
      <c r="B147" s="70"/>
      <c r="C147" s="70"/>
      <c r="D147" s="70"/>
      <c r="E147" s="70"/>
      <c r="F147" s="70"/>
      <c r="G147" s="70"/>
      <c r="H147" s="70"/>
      <c r="I147" s="70"/>
      <c r="J147" s="70"/>
      <c r="K147" s="70"/>
      <c r="L147" s="70"/>
      <c r="M147" s="70"/>
    </row>
    <row r="148" spans="1:13" ht="14.25" customHeight="1">
      <c r="A148" s="103"/>
      <c r="B148" s="70"/>
      <c r="C148" s="70"/>
      <c r="D148" s="70"/>
      <c r="E148" s="70"/>
      <c r="F148" s="70"/>
      <c r="G148" s="70"/>
      <c r="H148" s="70"/>
      <c r="I148" s="70"/>
      <c r="J148" s="70"/>
      <c r="K148" s="70"/>
      <c r="L148" s="70"/>
      <c r="M148" s="70"/>
    </row>
    <row r="149" spans="1:13" ht="14.25" customHeight="1">
      <c r="A149" s="103"/>
      <c r="B149" s="70"/>
      <c r="C149" s="70"/>
      <c r="D149" s="70"/>
      <c r="E149" s="70"/>
      <c r="F149" s="70"/>
      <c r="G149" s="70"/>
      <c r="H149" s="70"/>
      <c r="I149" s="70"/>
      <c r="J149" s="70"/>
      <c r="K149" s="70"/>
      <c r="L149" s="70"/>
      <c r="M149" s="70"/>
    </row>
    <row r="150" spans="1:13" ht="14.25" customHeight="1">
      <c r="A150" s="103"/>
      <c r="B150" s="70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</row>
    <row r="151" spans="1:13" ht="14.25" customHeight="1">
      <c r="A151" s="103"/>
      <c r="B151" s="70"/>
      <c r="C151" s="70"/>
      <c r="D151" s="70"/>
      <c r="E151" s="70"/>
      <c r="F151" s="70"/>
      <c r="G151" s="70"/>
      <c r="H151" s="70"/>
      <c r="I151" s="70"/>
      <c r="J151" s="70"/>
      <c r="K151" s="70"/>
      <c r="L151" s="70"/>
      <c r="M151" s="70"/>
    </row>
    <row r="152" spans="1:13" ht="14.25" customHeight="1">
      <c r="A152" s="103"/>
      <c r="B152" s="70"/>
      <c r="C152" s="70"/>
      <c r="D152" s="70"/>
      <c r="E152" s="70"/>
      <c r="F152" s="70"/>
      <c r="G152" s="70"/>
      <c r="H152" s="70"/>
      <c r="I152" s="70"/>
      <c r="J152" s="70"/>
      <c r="K152" s="70"/>
      <c r="L152" s="70"/>
      <c r="M152" s="70"/>
    </row>
    <row r="153" spans="1:13" ht="14.25" customHeight="1">
      <c r="A153" s="103"/>
      <c r="B153" s="70"/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</row>
    <row r="154" spans="1:13" ht="14.25" customHeight="1">
      <c r="A154" s="103"/>
      <c r="B154" s="70"/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</row>
    <row r="155" spans="1:13" ht="14.25" customHeight="1">
      <c r="A155" s="103"/>
      <c r="B155" s="70"/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</row>
    <row r="156" spans="1:13" ht="14.25" customHeight="1">
      <c r="A156" s="103"/>
      <c r="B156" s="70"/>
      <c r="C156" s="70"/>
      <c r="D156" s="70"/>
      <c r="E156" s="70"/>
      <c r="F156" s="70"/>
      <c r="G156" s="70"/>
      <c r="H156" s="70"/>
      <c r="I156" s="70"/>
      <c r="J156" s="70"/>
      <c r="K156" s="70"/>
      <c r="L156" s="70"/>
      <c r="M156" s="70"/>
    </row>
    <row r="157" spans="1:13" ht="14.25" customHeight="1">
      <c r="A157" s="103"/>
      <c r="B157" s="70"/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</row>
    <row r="158" spans="1:13" ht="14.25" customHeight="1">
      <c r="A158" s="103"/>
      <c r="B158" s="70"/>
      <c r="C158" s="70"/>
      <c r="D158" s="70"/>
      <c r="E158" s="70"/>
      <c r="F158" s="70"/>
      <c r="G158" s="70"/>
      <c r="H158" s="70"/>
      <c r="I158" s="70"/>
      <c r="J158" s="70"/>
      <c r="K158" s="70"/>
      <c r="L158" s="70"/>
      <c r="M158" s="70"/>
    </row>
    <row r="159" spans="1:13" ht="14.25" customHeight="1">
      <c r="A159" s="103"/>
      <c r="B159" s="70"/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</row>
    <row r="160" spans="1:13" ht="14.25" customHeight="1">
      <c r="A160" s="103"/>
      <c r="B160" s="70"/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</row>
    <row r="161" spans="1:13" ht="14.25" customHeight="1">
      <c r="A161" s="103"/>
      <c r="B161" s="70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</row>
    <row r="162" spans="1:13" ht="14.25" customHeight="1">
      <c r="A162" s="103"/>
      <c r="B162" s="70"/>
      <c r="C162" s="70"/>
      <c r="D162" s="70"/>
      <c r="E162" s="70"/>
      <c r="F162" s="70"/>
      <c r="G162" s="70"/>
      <c r="H162" s="70"/>
      <c r="I162" s="70"/>
      <c r="J162" s="70"/>
      <c r="K162" s="70"/>
      <c r="L162" s="70"/>
      <c r="M162" s="70"/>
    </row>
    <row r="163" spans="1:13" ht="14.25" customHeight="1">
      <c r="A163" s="103"/>
      <c r="B163" s="70"/>
      <c r="C163" s="70"/>
      <c r="D163" s="70"/>
      <c r="E163" s="70"/>
      <c r="F163" s="70"/>
      <c r="G163" s="70"/>
      <c r="H163" s="70"/>
      <c r="I163" s="70"/>
      <c r="J163" s="70"/>
      <c r="K163" s="70"/>
      <c r="L163" s="70"/>
      <c r="M163" s="70"/>
    </row>
    <row r="164" spans="1:13" ht="14.25" customHeight="1">
      <c r="A164" s="103"/>
      <c r="B164" s="70"/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</row>
    <row r="165" spans="1:13" ht="14.25" customHeight="1">
      <c r="A165" s="103"/>
      <c r="B165" s="70"/>
      <c r="C165" s="70"/>
      <c r="D165" s="70"/>
      <c r="E165" s="70"/>
      <c r="F165" s="70"/>
      <c r="G165" s="70"/>
      <c r="H165" s="70"/>
      <c r="I165" s="70"/>
      <c r="J165" s="70"/>
      <c r="K165" s="70"/>
      <c r="L165" s="70"/>
      <c r="M165" s="70"/>
    </row>
    <row r="166" spans="1:13" ht="14.25" customHeight="1">
      <c r="A166" s="103"/>
      <c r="B166" s="70"/>
      <c r="C166" s="70"/>
      <c r="D166" s="70"/>
      <c r="E166" s="70"/>
      <c r="F166" s="70"/>
      <c r="G166" s="70"/>
      <c r="H166" s="70"/>
      <c r="I166" s="70"/>
      <c r="J166" s="70"/>
      <c r="K166" s="70"/>
      <c r="L166" s="70"/>
      <c r="M166" s="70"/>
    </row>
    <row r="167" spans="1:13" ht="14.25" customHeight="1">
      <c r="A167" s="103"/>
      <c r="B167" s="70"/>
      <c r="C167" s="70"/>
      <c r="D167" s="70"/>
      <c r="E167" s="70"/>
      <c r="F167" s="70"/>
      <c r="G167" s="70"/>
      <c r="H167" s="70"/>
      <c r="I167" s="70"/>
      <c r="J167" s="70"/>
      <c r="K167" s="70"/>
      <c r="L167" s="70"/>
      <c r="M167" s="70"/>
    </row>
    <row r="168" spans="1:13" ht="14.25" customHeight="1">
      <c r="A168" s="103"/>
      <c r="B168" s="70"/>
      <c r="C168" s="70"/>
      <c r="D168" s="70"/>
      <c r="E168" s="70"/>
      <c r="F168" s="70"/>
      <c r="G168" s="70"/>
      <c r="H168" s="70"/>
      <c r="I168" s="70"/>
      <c r="J168" s="70"/>
      <c r="K168" s="70"/>
      <c r="L168" s="70"/>
      <c r="M168" s="70"/>
    </row>
    <row r="169" spans="1:13" ht="14.25" customHeight="1">
      <c r="A169" s="103"/>
      <c r="B169" s="70"/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M169" s="70"/>
    </row>
    <row r="170" spans="1:13" ht="14.25" customHeight="1">
      <c r="A170" s="103"/>
      <c r="B170" s="70"/>
      <c r="C170" s="70"/>
      <c r="D170" s="70"/>
      <c r="E170" s="70"/>
      <c r="F170" s="70"/>
      <c r="G170" s="70"/>
      <c r="H170" s="70"/>
      <c r="I170" s="70"/>
      <c r="J170" s="70"/>
      <c r="K170" s="70"/>
      <c r="L170" s="70"/>
      <c r="M170" s="70"/>
    </row>
    <row r="171" spans="1:13" ht="14.25" customHeight="1">
      <c r="A171" s="103"/>
      <c r="B171" s="70"/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</row>
    <row r="172" spans="1:13" ht="14.25" customHeight="1">
      <c r="A172" s="103"/>
      <c r="B172" s="70"/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</row>
    <row r="173" spans="1:13" ht="14.25" customHeight="1">
      <c r="A173" s="103"/>
      <c r="B173" s="70"/>
      <c r="C173" s="70"/>
      <c r="D173" s="70"/>
      <c r="E173" s="70"/>
      <c r="F173" s="70"/>
      <c r="G173" s="70"/>
      <c r="H173" s="70"/>
      <c r="I173" s="70"/>
      <c r="J173" s="70"/>
      <c r="K173" s="70"/>
      <c r="L173" s="70"/>
      <c r="M173" s="70"/>
    </row>
    <row r="174" spans="1:13" ht="14.25" customHeight="1">
      <c r="A174" s="103"/>
      <c r="B174" s="70"/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</row>
    <row r="175" spans="1:13" ht="14.25" customHeight="1">
      <c r="A175" s="103"/>
      <c r="B175" s="70"/>
      <c r="C175" s="70"/>
      <c r="D175" s="70"/>
      <c r="E175" s="70"/>
      <c r="F175" s="70"/>
      <c r="G175" s="70"/>
      <c r="H175" s="70"/>
      <c r="I175" s="70"/>
      <c r="J175" s="70"/>
      <c r="K175" s="70"/>
      <c r="L175" s="70"/>
      <c r="M175" s="70"/>
    </row>
    <row r="176" spans="1:13" ht="14.25" customHeight="1">
      <c r="A176" s="103"/>
      <c r="B176" s="70"/>
      <c r="C176" s="70"/>
      <c r="D176" s="70"/>
      <c r="E176" s="70"/>
      <c r="F176" s="70"/>
      <c r="G176" s="70"/>
      <c r="H176" s="70"/>
      <c r="I176" s="70"/>
      <c r="J176" s="70"/>
      <c r="K176" s="70"/>
      <c r="L176" s="70"/>
      <c r="M176" s="70"/>
    </row>
    <row r="177" spans="1:13" ht="14.25" customHeight="1">
      <c r="A177" s="103"/>
      <c r="B177" s="70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</row>
    <row r="178" spans="1:13" ht="14.25" customHeight="1">
      <c r="A178" s="103"/>
      <c r="B178" s="70"/>
      <c r="C178" s="70"/>
      <c r="D178" s="70"/>
      <c r="E178" s="70"/>
      <c r="F178" s="70"/>
      <c r="G178" s="70"/>
      <c r="H178" s="70"/>
      <c r="I178" s="70"/>
      <c r="J178" s="70"/>
      <c r="K178" s="70"/>
      <c r="L178" s="70"/>
      <c r="M178" s="70"/>
    </row>
    <row r="179" spans="1:13" ht="14.25" customHeight="1">
      <c r="A179" s="103"/>
      <c r="B179" s="70"/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0"/>
    </row>
    <row r="180" spans="1:13" ht="14.25" customHeight="1">
      <c r="A180" s="103"/>
      <c r="B180" s="70"/>
      <c r="C180" s="70"/>
      <c r="D180" s="70"/>
      <c r="E180" s="70"/>
      <c r="F180" s="70"/>
      <c r="G180" s="70"/>
      <c r="H180" s="70"/>
      <c r="I180" s="70"/>
      <c r="J180" s="70"/>
      <c r="K180" s="70"/>
      <c r="L180" s="70"/>
      <c r="M180" s="70"/>
    </row>
    <row r="181" spans="1:13" ht="14.25" customHeight="1">
      <c r="A181" s="103"/>
      <c r="B181" s="70"/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</row>
    <row r="182" spans="1:13" ht="14.25" customHeight="1">
      <c r="A182" s="103"/>
      <c r="B182" s="70"/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</row>
    <row r="183" spans="1:13" ht="14.25" customHeight="1">
      <c r="A183" s="103"/>
      <c r="B183" s="70"/>
      <c r="C183" s="70"/>
      <c r="D183" s="70"/>
      <c r="E183" s="70"/>
      <c r="F183" s="70"/>
      <c r="G183" s="70"/>
      <c r="H183" s="70"/>
      <c r="I183" s="70"/>
      <c r="J183" s="70"/>
      <c r="K183" s="70"/>
      <c r="L183" s="70"/>
      <c r="M183" s="70"/>
    </row>
    <row r="184" spans="1:13" ht="14.25" customHeight="1">
      <c r="A184" s="103"/>
      <c r="B184" s="70"/>
      <c r="C184" s="70"/>
      <c r="D184" s="70"/>
      <c r="E184" s="70"/>
      <c r="F184" s="70"/>
      <c r="G184" s="70"/>
      <c r="H184" s="70"/>
      <c r="I184" s="70"/>
      <c r="J184" s="70"/>
      <c r="K184" s="70"/>
      <c r="L184" s="70"/>
      <c r="M184" s="70"/>
    </row>
    <row r="185" spans="1:13" ht="14.25" customHeight="1">
      <c r="A185" s="103"/>
      <c r="B185" s="70"/>
      <c r="C185" s="70"/>
      <c r="D185" s="70"/>
      <c r="E185" s="70"/>
      <c r="F185" s="70"/>
      <c r="G185" s="70"/>
      <c r="H185" s="70"/>
      <c r="I185" s="70"/>
      <c r="J185" s="70"/>
      <c r="K185" s="70"/>
      <c r="L185" s="70"/>
      <c r="M185" s="70"/>
    </row>
    <row r="186" spans="1:13" ht="14.25" customHeight="1">
      <c r="A186" s="103"/>
      <c r="B186" s="70"/>
      <c r="C186" s="70"/>
      <c r="D186" s="70"/>
      <c r="E186" s="70"/>
      <c r="F186" s="70"/>
      <c r="G186" s="70"/>
      <c r="H186" s="70"/>
      <c r="I186" s="70"/>
      <c r="J186" s="70"/>
      <c r="K186" s="70"/>
      <c r="L186" s="70"/>
      <c r="M186" s="70"/>
    </row>
    <row r="187" spans="1:13" ht="14.25" customHeight="1">
      <c r="A187" s="103"/>
      <c r="B187" s="70"/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</row>
    <row r="188" spans="1:13" ht="14.25" customHeight="1">
      <c r="A188" s="103"/>
      <c r="B188" s="70"/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</row>
    <row r="189" spans="1:13" ht="14.25" customHeight="1">
      <c r="A189" s="103"/>
      <c r="B189" s="70"/>
      <c r="C189" s="70"/>
      <c r="D189" s="70"/>
      <c r="E189" s="70"/>
      <c r="F189" s="70"/>
      <c r="G189" s="70"/>
      <c r="H189" s="70"/>
      <c r="I189" s="70"/>
      <c r="J189" s="70"/>
      <c r="K189" s="70"/>
      <c r="L189" s="70"/>
      <c r="M189" s="70"/>
    </row>
    <row r="190" spans="1:13" ht="14.25" customHeight="1">
      <c r="A190" s="103"/>
      <c r="B190" s="70"/>
      <c r="C190" s="70"/>
      <c r="D190" s="70"/>
      <c r="E190" s="70"/>
      <c r="F190" s="70"/>
      <c r="G190" s="70"/>
      <c r="H190" s="70"/>
      <c r="I190" s="70"/>
      <c r="J190" s="70"/>
      <c r="K190" s="70"/>
      <c r="L190" s="70"/>
      <c r="M190" s="70"/>
    </row>
    <row r="191" spans="1:13" ht="14.25" customHeight="1">
      <c r="A191" s="103"/>
      <c r="B191" s="70"/>
      <c r="C191" s="70"/>
      <c r="D191" s="70"/>
      <c r="E191" s="70"/>
      <c r="F191" s="70"/>
      <c r="G191" s="70"/>
      <c r="H191" s="70"/>
      <c r="I191" s="70"/>
      <c r="J191" s="70"/>
      <c r="K191" s="70"/>
      <c r="L191" s="70"/>
      <c r="M191" s="70"/>
    </row>
    <row r="192" spans="1:13" ht="14.25" customHeight="1">
      <c r="A192" s="103"/>
      <c r="B192" s="70"/>
      <c r="C192" s="70"/>
      <c r="D192" s="70"/>
      <c r="E192" s="70"/>
      <c r="F192" s="70"/>
      <c r="G192" s="70"/>
      <c r="H192" s="70"/>
      <c r="I192" s="70"/>
      <c r="J192" s="70"/>
      <c r="K192" s="70"/>
      <c r="L192" s="70"/>
      <c r="M192" s="70"/>
    </row>
    <row r="193" spans="1:13" ht="14.25" customHeight="1">
      <c r="A193" s="103"/>
      <c r="B193" s="70"/>
      <c r="C193" s="70"/>
      <c r="D193" s="70"/>
      <c r="E193" s="70"/>
      <c r="F193" s="70"/>
      <c r="G193" s="70"/>
      <c r="H193" s="70"/>
      <c r="I193" s="70"/>
      <c r="J193" s="70"/>
      <c r="K193" s="70"/>
      <c r="L193" s="70"/>
      <c r="M193" s="70"/>
    </row>
    <row r="194" spans="1:13" ht="14.25" customHeight="1">
      <c r="A194" s="103"/>
      <c r="B194" s="70"/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</row>
    <row r="195" spans="1:13" ht="14.25" customHeight="1">
      <c r="A195" s="103"/>
      <c r="B195" s="70"/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</row>
    <row r="196" spans="1:13" ht="14.25" customHeight="1">
      <c r="A196" s="103"/>
      <c r="B196" s="70"/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</row>
    <row r="197" spans="1:13" ht="14.25" customHeight="1">
      <c r="A197" s="103"/>
      <c r="B197" s="70"/>
      <c r="C197" s="70"/>
      <c r="D197" s="70"/>
      <c r="E197" s="70"/>
      <c r="F197" s="70"/>
      <c r="G197" s="70"/>
      <c r="H197" s="70"/>
      <c r="I197" s="70"/>
      <c r="J197" s="70"/>
      <c r="K197" s="70"/>
      <c r="L197" s="70"/>
      <c r="M197" s="70"/>
    </row>
    <row r="198" spans="1:13" ht="14.25" customHeight="1">
      <c r="A198" s="103"/>
      <c r="B198" s="70"/>
      <c r="C198" s="70"/>
      <c r="D198" s="70"/>
      <c r="E198" s="70"/>
      <c r="F198" s="70"/>
      <c r="G198" s="70"/>
      <c r="H198" s="70"/>
      <c r="I198" s="70"/>
      <c r="J198" s="70"/>
      <c r="K198" s="70"/>
      <c r="L198" s="70"/>
      <c r="M198" s="70"/>
    </row>
    <row r="199" spans="1:13" ht="14.25" customHeight="1">
      <c r="A199" s="103"/>
      <c r="B199" s="70"/>
      <c r="C199" s="70"/>
      <c r="D199" s="70"/>
      <c r="E199" s="70"/>
      <c r="F199" s="70"/>
      <c r="G199" s="70"/>
      <c r="H199" s="70"/>
      <c r="I199" s="70"/>
      <c r="J199" s="70"/>
      <c r="K199" s="70"/>
      <c r="L199" s="70"/>
      <c r="M199" s="70"/>
    </row>
    <row r="200" spans="1:13" ht="14.25" customHeight="1">
      <c r="A200" s="103"/>
      <c r="B200" s="70"/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0"/>
    </row>
    <row r="201" spans="1:13" ht="14.25" customHeight="1">
      <c r="A201" s="103"/>
      <c r="B201" s="70"/>
      <c r="C201" s="70"/>
      <c r="D201" s="70"/>
      <c r="E201" s="70"/>
      <c r="F201" s="70"/>
      <c r="G201" s="70"/>
      <c r="H201" s="70"/>
      <c r="I201" s="70"/>
      <c r="J201" s="70"/>
      <c r="K201" s="70"/>
      <c r="L201" s="70"/>
      <c r="M201" s="70"/>
    </row>
    <row r="202" spans="1:13" ht="14.25" customHeight="1">
      <c r="A202" s="103"/>
      <c r="B202" s="70"/>
      <c r="C202" s="70"/>
      <c r="D202" s="70"/>
      <c r="E202" s="70"/>
      <c r="F202" s="70"/>
      <c r="G202" s="70"/>
      <c r="H202" s="70"/>
      <c r="I202" s="70"/>
      <c r="J202" s="70"/>
      <c r="K202" s="70"/>
      <c r="L202" s="70"/>
      <c r="M202" s="70"/>
    </row>
    <row r="203" spans="1:13" ht="14.25" customHeight="1">
      <c r="A203" s="103"/>
      <c r="B203" s="70"/>
      <c r="C203" s="70"/>
      <c r="D203" s="70"/>
      <c r="E203" s="70"/>
      <c r="F203" s="70"/>
      <c r="G203" s="70"/>
      <c r="H203" s="70"/>
      <c r="I203" s="70"/>
      <c r="J203" s="70"/>
      <c r="K203" s="70"/>
      <c r="L203" s="70"/>
      <c r="M203" s="70"/>
    </row>
    <row r="204" spans="1:13" ht="14.25" customHeight="1">
      <c r="A204" s="103"/>
      <c r="B204" s="70"/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</row>
    <row r="205" spans="1:13" ht="14.25" customHeight="1">
      <c r="A205" s="103"/>
      <c r="B205" s="70"/>
      <c r="C205" s="70"/>
      <c r="D205" s="70"/>
      <c r="E205" s="70"/>
      <c r="F205" s="70"/>
      <c r="G205" s="70"/>
      <c r="H205" s="70"/>
      <c r="I205" s="70"/>
      <c r="J205" s="70"/>
      <c r="K205" s="70"/>
      <c r="L205" s="70"/>
      <c r="M205" s="70"/>
    </row>
    <row r="206" spans="1:13" ht="14.25" customHeight="1">
      <c r="A206" s="103"/>
      <c r="B206" s="70"/>
      <c r="C206" s="70"/>
      <c r="D206" s="70"/>
      <c r="E206" s="70"/>
      <c r="F206" s="70"/>
      <c r="G206" s="70"/>
      <c r="H206" s="70"/>
      <c r="I206" s="70"/>
      <c r="J206" s="70"/>
      <c r="K206" s="70"/>
      <c r="L206" s="70"/>
      <c r="M206" s="70"/>
    </row>
    <row r="207" spans="1:13" ht="14.25" customHeight="1">
      <c r="A207" s="103"/>
      <c r="B207" s="70"/>
      <c r="C207" s="70"/>
      <c r="D207" s="70"/>
      <c r="E207" s="70"/>
      <c r="F207" s="70"/>
      <c r="G207" s="70"/>
      <c r="H207" s="70"/>
      <c r="I207" s="70"/>
      <c r="J207" s="70"/>
      <c r="K207" s="70"/>
      <c r="L207" s="70"/>
      <c r="M207" s="70"/>
    </row>
    <row r="208" spans="1:13" ht="14.25" customHeight="1">
      <c r="A208" s="103"/>
      <c r="B208" s="70"/>
      <c r="C208" s="70"/>
      <c r="D208" s="70"/>
      <c r="E208" s="70"/>
      <c r="F208" s="70"/>
      <c r="G208" s="70"/>
      <c r="H208" s="70"/>
      <c r="I208" s="70"/>
      <c r="J208" s="70"/>
      <c r="K208" s="70"/>
      <c r="L208" s="70"/>
      <c r="M208" s="70"/>
    </row>
    <row r="209" spans="1:13" ht="14.25" customHeight="1">
      <c r="A209" s="103"/>
      <c r="B209" s="70"/>
      <c r="C209" s="70"/>
      <c r="D209" s="70"/>
      <c r="E209" s="70"/>
      <c r="F209" s="70"/>
      <c r="G209" s="70"/>
      <c r="H209" s="70"/>
      <c r="I209" s="70"/>
      <c r="J209" s="70"/>
      <c r="K209" s="70"/>
      <c r="L209" s="70"/>
      <c r="M209" s="70"/>
    </row>
    <row r="210" spans="1:13" ht="14.25" customHeight="1">
      <c r="A210" s="103"/>
      <c r="B210" s="70"/>
      <c r="C210" s="70"/>
      <c r="D210" s="70"/>
      <c r="E210" s="70"/>
      <c r="F210" s="70"/>
      <c r="G210" s="70"/>
      <c r="H210" s="70"/>
      <c r="I210" s="70"/>
      <c r="J210" s="70"/>
      <c r="K210" s="70"/>
      <c r="L210" s="70"/>
      <c r="M210" s="70"/>
    </row>
    <row r="211" spans="1:13" ht="14.25" customHeight="1">
      <c r="A211" s="103"/>
      <c r="B211" s="70"/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</row>
    <row r="212" spans="1:13" ht="14.25" customHeight="1">
      <c r="A212" s="103"/>
      <c r="B212" s="70"/>
      <c r="C212" s="70"/>
      <c r="D212" s="70"/>
      <c r="E212" s="70"/>
      <c r="F212" s="70"/>
      <c r="G212" s="70"/>
      <c r="H212" s="70"/>
      <c r="I212" s="70"/>
      <c r="J212" s="70"/>
      <c r="K212" s="70"/>
      <c r="L212" s="70"/>
      <c r="M212" s="70"/>
    </row>
    <row r="213" spans="1:13" ht="14.25" customHeight="1">
      <c r="A213" s="103"/>
      <c r="B213" s="70"/>
      <c r="C213" s="70"/>
      <c r="D213" s="70"/>
      <c r="E213" s="70"/>
      <c r="F213" s="70"/>
      <c r="G213" s="70"/>
      <c r="H213" s="70"/>
      <c r="I213" s="70"/>
      <c r="J213" s="70"/>
      <c r="K213" s="70"/>
      <c r="L213" s="70"/>
      <c r="M213" s="70"/>
    </row>
    <row r="214" spans="1:13" ht="14.25" customHeight="1">
      <c r="A214" s="103"/>
      <c r="B214" s="70"/>
      <c r="C214" s="70"/>
      <c r="D214" s="70"/>
      <c r="E214" s="70"/>
      <c r="F214" s="70"/>
      <c r="G214" s="70"/>
      <c r="H214" s="70"/>
      <c r="I214" s="70"/>
      <c r="J214" s="70"/>
      <c r="K214" s="70"/>
      <c r="L214" s="70"/>
      <c r="M214" s="70"/>
    </row>
    <row r="215" spans="1:13" ht="14.25" customHeight="1">
      <c r="A215" s="103"/>
      <c r="B215" s="70"/>
      <c r="C215" s="70"/>
      <c r="D215" s="70"/>
      <c r="E215" s="70"/>
      <c r="F215" s="70"/>
      <c r="G215" s="70"/>
      <c r="H215" s="70"/>
      <c r="I215" s="70"/>
      <c r="J215" s="70"/>
      <c r="K215" s="70"/>
      <c r="L215" s="70"/>
      <c r="M215" s="70"/>
    </row>
    <row r="216" spans="1:13" ht="14.25" customHeight="1">
      <c r="A216" s="103"/>
      <c r="B216" s="70"/>
      <c r="C216" s="70"/>
      <c r="D216" s="70"/>
      <c r="E216" s="70"/>
      <c r="F216" s="70"/>
      <c r="G216" s="70"/>
      <c r="H216" s="70"/>
      <c r="I216" s="70"/>
      <c r="J216" s="70"/>
      <c r="K216" s="70"/>
      <c r="L216" s="70"/>
      <c r="M216" s="70"/>
    </row>
    <row r="217" spans="1:13" ht="14.25" customHeight="1">
      <c r="A217" s="103"/>
      <c r="B217" s="70"/>
      <c r="C217" s="70"/>
      <c r="D217" s="70"/>
      <c r="E217" s="70"/>
      <c r="F217" s="70"/>
      <c r="G217" s="70"/>
      <c r="H217" s="70"/>
      <c r="I217" s="70"/>
      <c r="J217" s="70"/>
      <c r="K217" s="70"/>
      <c r="L217" s="70"/>
      <c r="M217" s="70"/>
    </row>
    <row r="218" spans="1:13" ht="14.25" customHeight="1">
      <c r="A218" s="103"/>
      <c r="B218" s="70"/>
      <c r="C218" s="70"/>
      <c r="D218" s="70"/>
      <c r="E218" s="70"/>
      <c r="F218" s="70"/>
      <c r="G218" s="70"/>
      <c r="H218" s="70"/>
      <c r="I218" s="70"/>
      <c r="J218" s="70"/>
      <c r="K218" s="70"/>
      <c r="L218" s="70"/>
      <c r="M218" s="70"/>
    </row>
    <row r="219" spans="1:13" ht="14.25" customHeight="1">
      <c r="A219" s="103"/>
      <c r="B219" s="70"/>
      <c r="C219" s="70"/>
      <c r="D219" s="70"/>
      <c r="E219" s="70"/>
      <c r="F219" s="70"/>
      <c r="G219" s="70"/>
      <c r="H219" s="70"/>
      <c r="I219" s="70"/>
      <c r="J219" s="70"/>
      <c r="K219" s="70"/>
      <c r="L219" s="70"/>
      <c r="M219" s="70"/>
    </row>
    <row r="220" spans="1:13" ht="14.25" customHeight="1">
      <c r="A220" s="103"/>
      <c r="B220" s="70"/>
      <c r="C220" s="70"/>
      <c r="D220" s="70"/>
      <c r="E220" s="70"/>
      <c r="F220" s="70"/>
      <c r="G220" s="70"/>
      <c r="H220" s="70"/>
      <c r="I220" s="70"/>
      <c r="J220" s="70"/>
      <c r="K220" s="70"/>
      <c r="L220" s="70"/>
      <c r="M220" s="70"/>
    </row>
    <row r="221" spans="1:13" ht="14.25" customHeight="1">
      <c r="A221" s="103"/>
      <c r="B221" s="70"/>
      <c r="C221" s="70"/>
      <c r="D221" s="70"/>
      <c r="E221" s="70"/>
      <c r="F221" s="70"/>
      <c r="G221" s="70"/>
      <c r="H221" s="70"/>
      <c r="I221" s="70"/>
      <c r="J221" s="70"/>
      <c r="K221" s="70"/>
      <c r="L221" s="70"/>
      <c r="M221" s="70"/>
    </row>
    <row r="222" spans="1:13" ht="14.25" customHeight="1">
      <c r="A222" s="103"/>
      <c r="B222" s="70"/>
      <c r="C222" s="70"/>
      <c r="D222" s="70"/>
      <c r="E222" s="70"/>
      <c r="F222" s="70"/>
      <c r="G222" s="70"/>
      <c r="H222" s="70"/>
      <c r="I222" s="70"/>
      <c r="J222" s="70"/>
      <c r="K222" s="70"/>
      <c r="L222" s="70"/>
      <c r="M222" s="70"/>
    </row>
    <row r="223" spans="1:13" ht="14.25" customHeight="1">
      <c r="A223" s="103"/>
      <c r="B223" s="70"/>
      <c r="C223" s="70"/>
      <c r="D223" s="70"/>
      <c r="E223" s="70"/>
      <c r="F223" s="70"/>
      <c r="G223" s="70"/>
      <c r="H223" s="70"/>
      <c r="I223" s="70"/>
      <c r="J223" s="70"/>
      <c r="K223" s="70"/>
      <c r="L223" s="70"/>
      <c r="M223" s="70"/>
    </row>
    <row r="224" spans="1:13" ht="14.25" customHeight="1">
      <c r="A224" s="103"/>
      <c r="B224" s="70"/>
      <c r="C224" s="70"/>
      <c r="D224" s="70"/>
      <c r="E224" s="70"/>
      <c r="F224" s="70"/>
      <c r="G224" s="70"/>
      <c r="H224" s="70"/>
      <c r="I224" s="70"/>
      <c r="J224" s="70"/>
      <c r="K224" s="70"/>
      <c r="L224" s="70"/>
      <c r="M224" s="70"/>
    </row>
    <row r="225" spans="1:13" ht="14.25" customHeight="1">
      <c r="A225" s="103"/>
      <c r="B225" s="70"/>
      <c r="C225" s="70"/>
      <c r="D225" s="70"/>
      <c r="E225" s="70"/>
      <c r="F225" s="70"/>
      <c r="G225" s="70"/>
      <c r="H225" s="70"/>
      <c r="I225" s="70"/>
      <c r="J225" s="70"/>
      <c r="K225" s="70"/>
      <c r="L225" s="70"/>
      <c r="M225" s="70"/>
    </row>
    <row r="226" spans="1:13" ht="15.75" customHeight="1"/>
    <row r="227" spans="1:13" ht="15.75" customHeight="1"/>
    <row r="228" spans="1:13" ht="15.75" customHeight="1"/>
    <row r="229" spans="1:13" ht="15.75" customHeight="1"/>
    <row r="230" spans="1:13" ht="15.75" customHeight="1"/>
    <row r="231" spans="1:13" ht="15.75" customHeight="1"/>
    <row r="232" spans="1:13" ht="15.75" customHeight="1"/>
    <row r="233" spans="1:13" ht="15.75" customHeight="1"/>
    <row r="234" spans="1:13" ht="15.75" customHeight="1"/>
    <row r="235" spans="1:13" ht="15.75" customHeight="1"/>
    <row r="236" spans="1:13" ht="15.75" customHeight="1"/>
    <row r="237" spans="1:13" ht="15.75" customHeight="1"/>
    <row r="238" spans="1:13" ht="15.75" customHeight="1"/>
    <row r="239" spans="1:13" ht="15.75" customHeight="1"/>
    <row r="240" spans="1:13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</sheetData>
  <mergeCells count="1">
    <mergeCell ref="N1:O1"/>
  </mergeCells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953"/>
  <sheetViews>
    <sheetView workbookViewId="0">
      <pane ySplit="2" topLeftCell="A3" activePane="bottomLeft" state="frozen"/>
      <selection pane="bottomLeft" activeCell="F3" sqref="F3:O57"/>
    </sheetView>
  </sheetViews>
  <sheetFormatPr defaultColWidth="14.42578125" defaultRowHeight="15" customHeight="1"/>
  <cols>
    <col min="1" max="1" width="19.42578125" customWidth="1"/>
    <col min="2" max="3" width="11.140625" customWidth="1"/>
    <col min="4" max="4" width="10.85546875" customWidth="1"/>
    <col min="5" max="5" width="6.85546875" customWidth="1"/>
    <col min="6" max="6" width="9.85546875" customWidth="1"/>
    <col min="7" max="7" width="21.140625" customWidth="1"/>
    <col min="8" max="10" width="8.42578125" customWidth="1"/>
    <col min="11" max="11" width="13.7109375" customWidth="1"/>
    <col min="12" max="13" width="8.42578125" customWidth="1"/>
    <col min="14" max="14" width="8" customWidth="1"/>
    <col min="15" max="26" width="8.42578125" customWidth="1"/>
  </cols>
  <sheetData>
    <row r="1" spans="1:26" ht="14.25" customHeight="1">
      <c r="A1" s="120" t="s">
        <v>1586</v>
      </c>
      <c r="B1" s="50"/>
      <c r="C1" s="50"/>
      <c r="D1" s="121"/>
      <c r="E1" s="122"/>
      <c r="F1" s="50"/>
      <c r="G1" s="50"/>
      <c r="H1" s="50"/>
      <c r="I1" s="50"/>
      <c r="J1" s="50"/>
      <c r="K1" s="50"/>
      <c r="L1" s="123"/>
      <c r="M1" s="123"/>
      <c r="N1" s="195" t="s">
        <v>1587</v>
      </c>
      <c r="O1" s="196"/>
    </row>
    <row r="2" spans="1:26" ht="14.25" customHeight="1">
      <c r="A2" s="124" t="s">
        <v>1588</v>
      </c>
      <c r="B2" s="124" t="s">
        <v>1589</v>
      </c>
      <c r="C2" s="124" t="s">
        <v>1590</v>
      </c>
      <c r="D2" s="125" t="s">
        <v>1591</v>
      </c>
      <c r="E2" s="125"/>
      <c r="F2" s="126" t="s">
        <v>1592</v>
      </c>
      <c r="G2" s="124" t="s">
        <v>1</v>
      </c>
      <c r="H2" s="124" t="s">
        <v>3</v>
      </c>
      <c r="I2" s="124" t="s">
        <v>1536</v>
      </c>
      <c r="J2" s="124" t="s">
        <v>2</v>
      </c>
      <c r="K2" s="124" t="s">
        <v>5</v>
      </c>
      <c r="L2" s="125" t="s">
        <v>1538</v>
      </c>
      <c r="M2" s="125" t="s">
        <v>1539</v>
      </c>
      <c r="N2" s="127" t="s">
        <v>1584</v>
      </c>
      <c r="O2" s="127" t="s">
        <v>1585</v>
      </c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</row>
    <row r="3" spans="1:26" ht="14.25" customHeight="1">
      <c r="A3" s="110"/>
      <c r="B3" s="111"/>
      <c r="C3" s="111"/>
      <c r="D3" s="112"/>
      <c r="E3" s="112"/>
      <c r="F3" s="184">
        <v>878</v>
      </c>
      <c r="G3" s="169" t="str">
        <f>+VLOOKUP(F3,Participants!$A$1:$F$1600,2,FALSE)</f>
        <v>Zienna Berarducci</v>
      </c>
      <c r="H3" s="169" t="str">
        <f>+VLOOKUP(F3,Participants!$A$1:$F$1600,4,FALSE)</f>
        <v>SSPP</v>
      </c>
      <c r="I3" s="169" t="str">
        <f>+VLOOKUP(F3,Participants!$A$1:$F$1600,5,FALSE)</f>
        <v>F</v>
      </c>
      <c r="J3" s="169">
        <f>+VLOOKUP(F3,Participants!$A$1:$F$1600,3,FALSE)</f>
        <v>4</v>
      </c>
      <c r="K3" s="170" t="str">
        <f>+VLOOKUP(F3,Participants!$A$1:$G$1600,7,FALSE)</f>
        <v>DEV GIRLS</v>
      </c>
      <c r="L3" s="183"/>
      <c r="M3" s="169"/>
      <c r="N3" s="170">
        <v>18</v>
      </c>
      <c r="O3" s="170">
        <v>3</v>
      </c>
    </row>
    <row r="4" spans="1:26" ht="14.25" customHeight="1">
      <c r="A4" s="115"/>
      <c r="B4" s="116"/>
      <c r="C4" s="116"/>
      <c r="D4" s="117"/>
      <c r="E4" s="117"/>
      <c r="F4" s="184">
        <v>876</v>
      </c>
      <c r="G4" s="169" t="str">
        <f>+VLOOKUP(F4,Participants!$A$1:$F$1600,2,FALSE)</f>
        <v>Remy Petrick</v>
      </c>
      <c r="H4" s="169" t="str">
        <f>+VLOOKUP(F4,Participants!$A$1:$F$1600,4,FALSE)</f>
        <v>SSPP</v>
      </c>
      <c r="I4" s="169" t="str">
        <f>+VLOOKUP(F4,Participants!$A$1:$F$1600,5,FALSE)</f>
        <v>F</v>
      </c>
      <c r="J4" s="169">
        <f>+VLOOKUP(F4,Participants!$A$1:$F$1600,3,FALSE)</f>
        <v>3</v>
      </c>
      <c r="K4" s="170" t="str">
        <f>+VLOOKUP(F4,Participants!$A$1:$G$1600,7,FALSE)</f>
        <v>DEV GIRLS</v>
      </c>
      <c r="L4" s="185"/>
      <c r="M4" s="169"/>
      <c r="N4" s="170">
        <v>14</v>
      </c>
      <c r="O4" s="170">
        <v>8</v>
      </c>
    </row>
    <row r="5" spans="1:26" ht="14.25" customHeight="1">
      <c r="A5" s="115"/>
      <c r="B5" s="116"/>
      <c r="C5" s="116"/>
      <c r="D5" s="117"/>
      <c r="E5" s="117"/>
      <c r="F5" s="184"/>
      <c r="G5" s="169"/>
      <c r="H5" s="169"/>
      <c r="I5" s="169"/>
      <c r="J5" s="169"/>
      <c r="K5" s="170"/>
      <c r="L5" s="183"/>
      <c r="M5" s="169"/>
      <c r="N5" s="170"/>
      <c r="O5" s="170"/>
    </row>
    <row r="6" spans="1:26" ht="14.25" customHeight="1">
      <c r="A6" s="110"/>
      <c r="B6" s="111"/>
      <c r="C6" s="111"/>
      <c r="D6" s="112"/>
      <c r="E6" s="112"/>
      <c r="F6" s="184">
        <v>185</v>
      </c>
      <c r="G6" s="169" t="str">
        <f>+VLOOKUP(F6,Participants!$A$1:$F$1600,2,FALSE)</f>
        <v>Marcus Gerber</v>
      </c>
      <c r="H6" s="169" t="str">
        <f>+VLOOKUP(F6,Participants!$A$1:$F$1600,4,FALSE)</f>
        <v>AMA</v>
      </c>
      <c r="I6" s="169" t="str">
        <f>+VLOOKUP(F6,Participants!$A$1:$F$1600,5,FALSE)</f>
        <v>M</v>
      </c>
      <c r="J6" s="169">
        <f>+VLOOKUP(F6,Participants!$A$1:$F$1600,3,FALSE)</f>
        <v>6</v>
      </c>
      <c r="K6" s="170" t="str">
        <f>+VLOOKUP(F6,Participants!$A$1:$G$1600,7,FALSE)</f>
        <v>JV BOYS</v>
      </c>
      <c r="L6" s="183">
        <v>1</v>
      </c>
      <c r="M6" s="169">
        <v>10</v>
      </c>
      <c r="N6" s="170">
        <v>25</v>
      </c>
      <c r="O6" s="170">
        <v>2.5</v>
      </c>
    </row>
    <row r="7" spans="1:26" ht="14.25" customHeight="1">
      <c r="A7" s="115"/>
      <c r="B7" s="116"/>
      <c r="C7" s="116"/>
      <c r="D7" s="117"/>
      <c r="E7" s="117"/>
      <c r="F7" s="184">
        <v>1047</v>
      </c>
      <c r="G7" s="169" t="str">
        <f>+VLOOKUP(F7,Participants!$A$1:$F$1600,2,FALSE)</f>
        <v>Peter Baker</v>
      </c>
      <c r="H7" s="169" t="str">
        <f>+VLOOKUP(F7,Participants!$A$1:$F$1600,4,FALSE)</f>
        <v>KIL</v>
      </c>
      <c r="I7" s="169" t="str">
        <f>+VLOOKUP(F7,Participants!$A$1:$F$1600,5,FALSE)</f>
        <v>M</v>
      </c>
      <c r="J7" s="169">
        <f>+VLOOKUP(F7,Participants!$A$1:$F$1600,3,FALSE)</f>
        <v>5</v>
      </c>
      <c r="K7" s="170" t="str">
        <f>+VLOOKUP(F7,Participants!$A$1:$G$1600,7,FALSE)</f>
        <v>JV BOYS</v>
      </c>
      <c r="L7" s="185">
        <v>2</v>
      </c>
      <c r="M7" s="169">
        <v>8</v>
      </c>
      <c r="N7" s="170">
        <v>21</v>
      </c>
      <c r="O7" s="170">
        <v>9.5</v>
      </c>
    </row>
    <row r="8" spans="1:26" ht="14.25" customHeight="1">
      <c r="A8" s="110"/>
      <c r="B8" s="111"/>
      <c r="C8" s="111"/>
      <c r="D8" s="112"/>
      <c r="E8" s="112"/>
      <c r="F8" s="184">
        <v>882</v>
      </c>
      <c r="G8" s="169" t="str">
        <f>+VLOOKUP(F8,Participants!$A$1:$F$1600,2,FALSE)</f>
        <v>Vito Bianco</v>
      </c>
      <c r="H8" s="169" t="str">
        <f>+VLOOKUP(F8,Participants!$A$1:$F$1600,4,FALSE)</f>
        <v>SSPP</v>
      </c>
      <c r="I8" s="169" t="str">
        <f>+VLOOKUP(F8,Participants!$A$1:$F$1600,5,FALSE)</f>
        <v>M</v>
      </c>
      <c r="J8" s="169">
        <f>+VLOOKUP(F8,Participants!$A$1:$F$1600,3,FALSE)</f>
        <v>6</v>
      </c>
      <c r="K8" s="170" t="str">
        <f>+VLOOKUP(F8,Participants!$A$1:$G$1600,7,FALSE)</f>
        <v>JV BOYS</v>
      </c>
      <c r="L8" s="183">
        <v>3</v>
      </c>
      <c r="M8" s="169">
        <v>6</v>
      </c>
      <c r="N8" s="170">
        <v>20</v>
      </c>
      <c r="O8" s="170">
        <v>3.5</v>
      </c>
    </row>
    <row r="9" spans="1:26" ht="14.25" customHeight="1">
      <c r="A9" s="115"/>
      <c r="B9" s="116"/>
      <c r="C9" s="116"/>
      <c r="D9" s="117"/>
      <c r="E9" s="117"/>
      <c r="F9" s="184">
        <v>190</v>
      </c>
      <c r="G9" s="169" t="str">
        <f>+VLOOKUP(F9,Participants!$A$1:$F$1600,2,FALSE)</f>
        <v>Jonah Loboda</v>
      </c>
      <c r="H9" s="169" t="str">
        <f>+VLOOKUP(F9,Participants!$A$1:$F$1600,4,FALSE)</f>
        <v>AMA</v>
      </c>
      <c r="I9" s="169" t="str">
        <f>+VLOOKUP(F9,Participants!$A$1:$F$1600,5,FALSE)</f>
        <v>M</v>
      </c>
      <c r="J9" s="169">
        <f>+VLOOKUP(F9,Participants!$A$1:$F$1600,3,FALSE)</f>
        <v>6</v>
      </c>
      <c r="K9" s="170" t="str">
        <f>+VLOOKUP(F9,Participants!$A$1:$G$1600,7,FALSE)</f>
        <v>JV BOYS</v>
      </c>
      <c r="L9" s="185">
        <v>4</v>
      </c>
      <c r="M9" s="169">
        <v>5</v>
      </c>
      <c r="N9" s="170">
        <v>18</v>
      </c>
      <c r="O9" s="170">
        <v>10.5</v>
      </c>
    </row>
    <row r="10" spans="1:26" ht="14.25" customHeight="1">
      <c r="A10" s="110"/>
      <c r="B10" s="111"/>
      <c r="C10" s="111"/>
      <c r="D10" s="112"/>
      <c r="E10" s="112"/>
      <c r="F10" s="184">
        <v>879</v>
      </c>
      <c r="G10" s="169" t="str">
        <f>+VLOOKUP(F10,Participants!$A$1:$F$1600,2,FALSE)</f>
        <v>Domenico Berarducci</v>
      </c>
      <c r="H10" s="169" t="str">
        <f>+VLOOKUP(F10,Participants!$A$1:$F$1600,4,FALSE)</f>
        <v>SSPP</v>
      </c>
      <c r="I10" s="169" t="str">
        <f>+VLOOKUP(F10,Participants!$A$1:$F$1600,5,FALSE)</f>
        <v>M</v>
      </c>
      <c r="J10" s="169">
        <f>+VLOOKUP(F10,Participants!$A$1:$F$1600,3,FALSE)</f>
        <v>6</v>
      </c>
      <c r="K10" s="170" t="str">
        <f>+VLOOKUP(F10,Participants!$A$1:$G$1600,7,FALSE)</f>
        <v>JV BOYS</v>
      </c>
      <c r="L10" s="183">
        <v>5</v>
      </c>
      <c r="M10" s="169">
        <v>4</v>
      </c>
      <c r="N10" s="170">
        <v>17</v>
      </c>
      <c r="O10" s="170">
        <v>2.5</v>
      </c>
    </row>
    <row r="11" spans="1:26" ht="14.25" customHeight="1">
      <c r="A11" s="115"/>
      <c r="B11" s="116"/>
      <c r="C11" s="116"/>
      <c r="D11" s="117"/>
      <c r="E11" s="117"/>
      <c r="F11" s="184">
        <v>595</v>
      </c>
      <c r="G11" s="169" t="str">
        <f>+VLOOKUP(F11,Participants!$A$1:$F$1600,2,FALSE)</f>
        <v>Jack Davison</v>
      </c>
      <c r="H11" s="169" t="str">
        <f>+VLOOKUP(F11,Participants!$A$1:$F$1600,4,FALSE)</f>
        <v>BFS</v>
      </c>
      <c r="I11" s="169" t="str">
        <f>+VLOOKUP(F11,Participants!$A$1:$F$1600,5,FALSE)</f>
        <v>M</v>
      </c>
      <c r="J11" s="169">
        <f>+VLOOKUP(F11,Participants!$A$1:$F$1600,3,FALSE)</f>
        <v>6</v>
      </c>
      <c r="K11" s="170" t="str">
        <f>+VLOOKUP(F11,Participants!$A$1:$G$1600,7,FALSE)</f>
        <v>JV BOYS</v>
      </c>
      <c r="L11" s="185">
        <v>6</v>
      </c>
      <c r="M11" s="169">
        <v>2.5</v>
      </c>
      <c r="N11" s="170">
        <v>16</v>
      </c>
      <c r="O11" s="170">
        <v>1.5</v>
      </c>
    </row>
    <row r="12" spans="1:26" ht="14.25" customHeight="1">
      <c r="A12" s="110"/>
      <c r="B12" s="111"/>
      <c r="C12" s="111"/>
      <c r="D12" s="112"/>
      <c r="E12" s="112"/>
      <c r="F12" s="184">
        <v>186</v>
      </c>
      <c r="G12" s="169" t="str">
        <f>+VLOOKUP(F12,Participants!$A$1:$F$1600,2,FALSE)</f>
        <v>Nathan Hannan</v>
      </c>
      <c r="H12" s="169" t="str">
        <f>+VLOOKUP(F12,Participants!$A$1:$F$1600,4,FALSE)</f>
        <v>AMA</v>
      </c>
      <c r="I12" s="169" t="str">
        <f>+VLOOKUP(F12,Participants!$A$1:$F$1600,5,FALSE)</f>
        <v>M</v>
      </c>
      <c r="J12" s="169">
        <f>+VLOOKUP(F12,Participants!$A$1:$F$1600,3,FALSE)</f>
        <v>6</v>
      </c>
      <c r="K12" s="170" t="str">
        <f>+VLOOKUP(F12,Participants!$A$1:$G$1600,7,FALSE)</f>
        <v>JV BOYS</v>
      </c>
      <c r="L12" s="183">
        <v>7</v>
      </c>
      <c r="M12" s="169">
        <v>2.5</v>
      </c>
      <c r="N12" s="170">
        <v>16</v>
      </c>
      <c r="O12" s="170">
        <v>1.5</v>
      </c>
    </row>
    <row r="13" spans="1:26" ht="14.25" customHeight="1">
      <c r="A13" s="115"/>
      <c r="B13" s="116"/>
      <c r="C13" s="116"/>
      <c r="D13" s="117"/>
      <c r="E13" s="117"/>
      <c r="F13" s="184">
        <v>593</v>
      </c>
      <c r="G13" s="169" t="str">
        <f>+VLOOKUP(F13,Participants!$A$1:$F$1600,2,FALSE)</f>
        <v>Ethan Hiserodt</v>
      </c>
      <c r="H13" s="169" t="str">
        <f>+VLOOKUP(F13,Participants!$A$1:$F$1600,4,FALSE)</f>
        <v>BFS</v>
      </c>
      <c r="I13" s="169" t="str">
        <f>+VLOOKUP(F13,Participants!$A$1:$F$1600,5,FALSE)</f>
        <v>M</v>
      </c>
      <c r="J13" s="169">
        <f>+VLOOKUP(F13,Participants!$A$1:$F$1600,3,FALSE)</f>
        <v>6</v>
      </c>
      <c r="K13" s="170" t="str">
        <f>+VLOOKUP(F13,Participants!$A$1:$G$1600,7,FALSE)</f>
        <v>JV BOYS</v>
      </c>
      <c r="L13" s="185">
        <v>7</v>
      </c>
      <c r="M13" s="169">
        <v>1</v>
      </c>
      <c r="N13" s="170">
        <v>15</v>
      </c>
      <c r="O13" s="170">
        <v>6</v>
      </c>
    </row>
    <row r="14" spans="1:26" ht="14.25" customHeight="1">
      <c r="A14" s="110"/>
      <c r="B14" s="111"/>
      <c r="C14" s="111"/>
      <c r="D14" s="112"/>
      <c r="E14" s="112"/>
      <c r="F14" s="184">
        <v>193</v>
      </c>
      <c r="G14" s="169" t="str">
        <f>+VLOOKUP(F14,Participants!$A$1:$F$1600,2,FALSE)</f>
        <v>Shane McDermott</v>
      </c>
      <c r="H14" s="169" t="str">
        <f>+VLOOKUP(F14,Participants!$A$1:$F$1600,4,FALSE)</f>
        <v>AMA</v>
      </c>
      <c r="I14" s="169" t="str">
        <f>+VLOOKUP(F14,Participants!$A$1:$F$1600,5,FALSE)</f>
        <v>M</v>
      </c>
      <c r="J14" s="169">
        <f>+VLOOKUP(F14,Participants!$A$1:$F$1600,3,FALSE)</f>
        <v>5</v>
      </c>
      <c r="K14" s="170" t="str">
        <f>+VLOOKUP(F14,Participants!$A$1:$G$1600,7,FALSE)</f>
        <v>JV BOYS</v>
      </c>
      <c r="L14" s="183">
        <v>8</v>
      </c>
      <c r="M14" s="169"/>
      <c r="N14" s="170">
        <v>12</v>
      </c>
      <c r="O14" s="170">
        <v>10.5</v>
      </c>
    </row>
    <row r="15" spans="1:26" ht="14.25" customHeight="1">
      <c r="A15" s="115"/>
      <c r="B15" s="116"/>
      <c r="C15" s="116"/>
      <c r="D15" s="117"/>
      <c r="E15" s="117"/>
      <c r="F15" s="184">
        <v>1046</v>
      </c>
      <c r="G15" s="169" t="str">
        <f>+VLOOKUP(F15,Participants!$A$1:$F$1600,2,FALSE)</f>
        <v>Jackson Chips</v>
      </c>
      <c r="H15" s="169" t="str">
        <f>+VLOOKUP(F15,Participants!$A$1:$F$1600,4,FALSE)</f>
        <v>KIL</v>
      </c>
      <c r="I15" s="169" t="str">
        <f>+VLOOKUP(F15,Participants!$A$1:$F$1600,5,FALSE)</f>
        <v>M</v>
      </c>
      <c r="J15" s="169">
        <f>+VLOOKUP(F15,Participants!$A$1:$F$1600,3,FALSE)</f>
        <v>5</v>
      </c>
      <c r="K15" s="170" t="str">
        <f>+VLOOKUP(F15,Participants!$A$1:$G$1600,7,FALSE)</f>
        <v>JV BOYS</v>
      </c>
      <c r="L15" s="185">
        <v>9</v>
      </c>
      <c r="M15" s="169"/>
      <c r="N15" s="170">
        <v>12</v>
      </c>
      <c r="O15" s="170">
        <v>1.5</v>
      </c>
    </row>
    <row r="16" spans="1:26" ht="14.25" customHeight="1">
      <c r="A16" s="110"/>
      <c r="B16" s="111"/>
      <c r="C16" s="111"/>
      <c r="D16" s="112"/>
      <c r="E16" s="112"/>
      <c r="F16" s="184">
        <v>200</v>
      </c>
      <c r="G16" s="169" t="str">
        <f>+VLOOKUP(F16,Participants!$A$1:$F$1600,2,FALSE)</f>
        <v>Jacob Sutfin</v>
      </c>
      <c r="H16" s="169" t="str">
        <f>+VLOOKUP(F16,Participants!$A$1:$F$1600,4,FALSE)</f>
        <v>AMA</v>
      </c>
      <c r="I16" s="169" t="str">
        <f>+VLOOKUP(F16,Participants!$A$1:$F$1600,5,FALSE)</f>
        <v>M</v>
      </c>
      <c r="J16" s="169">
        <f>+VLOOKUP(F16,Participants!$A$1:$F$1600,3,FALSE)</f>
        <v>5</v>
      </c>
      <c r="K16" s="170" t="str">
        <f>+VLOOKUP(F16,Participants!$A$1:$G$1600,7,FALSE)</f>
        <v>JV BOYS</v>
      </c>
      <c r="L16" s="183">
        <v>10</v>
      </c>
      <c r="M16" s="169"/>
      <c r="N16" s="170">
        <v>8</v>
      </c>
      <c r="O16" s="170">
        <v>5</v>
      </c>
    </row>
    <row r="17" spans="1:15" ht="14.25" customHeight="1">
      <c r="A17" s="110"/>
      <c r="B17" s="111"/>
      <c r="C17" s="111"/>
      <c r="D17" s="112"/>
      <c r="E17" s="112"/>
      <c r="F17" s="184"/>
      <c r="G17" s="169"/>
      <c r="H17" s="169"/>
      <c r="I17" s="169"/>
      <c r="J17" s="169"/>
      <c r="K17" s="170"/>
      <c r="L17" s="183"/>
      <c r="M17" s="169"/>
      <c r="N17" s="170"/>
      <c r="O17" s="170"/>
    </row>
    <row r="18" spans="1:15" ht="14.25" customHeight="1">
      <c r="A18" s="115"/>
      <c r="B18" s="116"/>
      <c r="C18" s="116"/>
      <c r="D18" s="117"/>
      <c r="E18" s="117"/>
      <c r="F18" s="184">
        <v>219</v>
      </c>
      <c r="G18" s="169" t="str">
        <f>+VLOOKUP(F18,Participants!$A$1:$F$1600,2,FALSE)</f>
        <v>Fiona O'Neill</v>
      </c>
      <c r="H18" s="169" t="str">
        <f>+VLOOKUP(F18,Participants!$A$1:$F$1600,4,FALSE)</f>
        <v>AMA</v>
      </c>
      <c r="I18" s="169" t="str">
        <f>+VLOOKUP(F18,Participants!$A$1:$F$1600,5,FALSE)</f>
        <v>F</v>
      </c>
      <c r="J18" s="169">
        <f>+VLOOKUP(F18,Participants!$A$1:$F$1600,3,FALSE)</f>
        <v>6</v>
      </c>
      <c r="K18" s="170" t="str">
        <f>+VLOOKUP(F18,Participants!$A$1:$G$1600,7,FALSE)</f>
        <v>JV GIRLS</v>
      </c>
      <c r="L18" s="185">
        <v>1</v>
      </c>
      <c r="M18" s="169">
        <v>10</v>
      </c>
      <c r="N18" s="170">
        <v>29</v>
      </c>
      <c r="O18" s="170">
        <v>9.25</v>
      </c>
    </row>
    <row r="19" spans="1:15" ht="14.25" customHeight="1">
      <c r="A19" s="110"/>
      <c r="B19" s="111"/>
      <c r="C19" s="111"/>
      <c r="D19" s="112"/>
      <c r="E19" s="112"/>
      <c r="F19" s="184">
        <v>580</v>
      </c>
      <c r="G19" s="169" t="str">
        <f>+VLOOKUP(F19,Participants!$A$1:$F$1600,2,FALSE)</f>
        <v>Mary Kennedy</v>
      </c>
      <c r="H19" s="169" t="str">
        <f>+VLOOKUP(F19,Participants!$A$1:$F$1600,4,FALSE)</f>
        <v>BFS</v>
      </c>
      <c r="I19" s="169" t="str">
        <f>+VLOOKUP(F19,Participants!$A$1:$F$1600,5,FALSE)</f>
        <v>F</v>
      </c>
      <c r="J19" s="169">
        <f>+VLOOKUP(F19,Participants!$A$1:$F$1600,3,FALSE)</f>
        <v>6</v>
      </c>
      <c r="K19" s="170" t="str">
        <f>+VLOOKUP(F19,Participants!$A$1:$G$1600,7,FALSE)</f>
        <v>JV GIRLS</v>
      </c>
      <c r="L19" s="183">
        <v>2</v>
      </c>
      <c r="M19" s="169">
        <v>8</v>
      </c>
      <c r="N19" s="170">
        <v>23</v>
      </c>
      <c r="O19" s="170">
        <v>11.75</v>
      </c>
    </row>
    <row r="20" spans="1:15" ht="14.25" customHeight="1">
      <c r="A20" s="115"/>
      <c r="B20" s="116"/>
      <c r="C20" s="116"/>
      <c r="D20" s="117"/>
      <c r="E20" s="117"/>
      <c r="F20" s="184">
        <v>222</v>
      </c>
      <c r="G20" s="169" t="str">
        <f>+VLOOKUP(F20,Participants!$A$1:$F$1600,2,FALSE)</f>
        <v>Faith Simon</v>
      </c>
      <c r="H20" s="169" t="str">
        <f>+VLOOKUP(F20,Participants!$A$1:$F$1600,4,FALSE)</f>
        <v>AMA</v>
      </c>
      <c r="I20" s="169" t="str">
        <f>+VLOOKUP(F20,Participants!$A$1:$F$1600,5,FALSE)</f>
        <v>F</v>
      </c>
      <c r="J20" s="169">
        <f>+VLOOKUP(F20,Participants!$A$1:$F$1600,3,FALSE)</f>
        <v>6</v>
      </c>
      <c r="K20" s="170" t="str">
        <f>+VLOOKUP(F20,Participants!$A$1:$G$1600,7,FALSE)</f>
        <v>JV GIRLS</v>
      </c>
      <c r="L20" s="185">
        <v>3</v>
      </c>
      <c r="M20" s="169">
        <v>6</v>
      </c>
      <c r="N20" s="170">
        <v>22</v>
      </c>
      <c r="O20" s="170">
        <v>0.5</v>
      </c>
    </row>
    <row r="21" spans="1:15" ht="14.25" customHeight="1">
      <c r="A21" s="110"/>
      <c r="B21" s="111"/>
      <c r="C21" s="111"/>
      <c r="D21" s="112"/>
      <c r="E21" s="112"/>
      <c r="F21" s="184">
        <v>1155</v>
      </c>
      <c r="G21" s="169" t="str">
        <f>+VLOOKUP(F21,Participants!$A$1:$F$1600,2,FALSE)</f>
        <v>Emery Feczko</v>
      </c>
      <c r="H21" s="169" t="str">
        <f>+VLOOKUP(F21,Participants!$A$1:$F$1600,4,FALSE)</f>
        <v>JAM</v>
      </c>
      <c r="I21" s="169" t="str">
        <f>+VLOOKUP(F21,Participants!$A$1:$F$1600,5,FALSE)</f>
        <v>F</v>
      </c>
      <c r="J21" s="169">
        <f>+VLOOKUP(F21,Participants!$A$1:$F$1600,3,FALSE)</f>
        <v>6</v>
      </c>
      <c r="K21" s="170" t="str">
        <f>+VLOOKUP(F21,Participants!$A$1:$G$1600,7,FALSE)</f>
        <v>JV GIRLS</v>
      </c>
      <c r="L21" s="183">
        <v>4</v>
      </c>
      <c r="M21" s="169">
        <v>5</v>
      </c>
      <c r="N21" s="170">
        <v>21</v>
      </c>
      <c r="O21" s="170">
        <v>10</v>
      </c>
    </row>
    <row r="22" spans="1:15" ht="14.25" customHeight="1">
      <c r="A22" s="115"/>
      <c r="B22" s="116"/>
      <c r="C22" s="116"/>
      <c r="D22" s="117"/>
      <c r="E22" s="117"/>
      <c r="F22" s="170">
        <v>1153</v>
      </c>
      <c r="G22" s="169" t="str">
        <f>+VLOOKUP(F22,Participants!$A$1:$F$1600,2,FALSE)</f>
        <v>Adelaide Delaney</v>
      </c>
      <c r="H22" s="169" t="str">
        <f>+VLOOKUP(F22,Participants!$A$1:$F$1600,4,FALSE)</f>
        <v>JAM</v>
      </c>
      <c r="I22" s="169" t="str">
        <f>+VLOOKUP(F22,Participants!$A$1:$F$1600,5,FALSE)</f>
        <v>F</v>
      </c>
      <c r="J22" s="169">
        <f>+VLOOKUP(F22,Participants!$A$1:$F$1600,3,FALSE)</f>
        <v>6</v>
      </c>
      <c r="K22" s="170" t="str">
        <f>+VLOOKUP(F22,Participants!$A$1:$G$1600,7,FALSE)</f>
        <v>JV GIRLS</v>
      </c>
      <c r="L22" s="185">
        <v>5</v>
      </c>
      <c r="M22" s="169">
        <v>4</v>
      </c>
      <c r="N22" s="170">
        <v>21</v>
      </c>
      <c r="O22" s="170">
        <v>6</v>
      </c>
    </row>
    <row r="23" spans="1:15" ht="14.25" customHeight="1">
      <c r="A23" s="110"/>
      <c r="B23" s="111"/>
      <c r="C23" s="111"/>
      <c r="D23" s="112"/>
      <c r="E23" s="112"/>
      <c r="F23" s="184">
        <v>1154</v>
      </c>
      <c r="G23" s="169" t="str">
        <f>+VLOOKUP(F23,Participants!$A$1:$F$1600,2,FALSE)</f>
        <v>Ashley Edwards</v>
      </c>
      <c r="H23" s="169" t="str">
        <f>+VLOOKUP(F23,Participants!$A$1:$F$1600,4,FALSE)</f>
        <v>JAM</v>
      </c>
      <c r="I23" s="169" t="str">
        <f>+VLOOKUP(F23,Participants!$A$1:$F$1600,5,FALSE)</f>
        <v>F</v>
      </c>
      <c r="J23" s="169">
        <f>+VLOOKUP(F23,Participants!$A$1:$F$1600,3,FALSE)</f>
        <v>6</v>
      </c>
      <c r="K23" s="170" t="str">
        <f>+VLOOKUP(F23,Participants!$A$1:$G$1600,7,FALSE)</f>
        <v>JV GIRLS</v>
      </c>
      <c r="L23" s="183">
        <v>6</v>
      </c>
      <c r="M23" s="169">
        <v>3</v>
      </c>
      <c r="N23" s="170">
        <v>21</v>
      </c>
      <c r="O23" s="170">
        <v>3</v>
      </c>
    </row>
    <row r="24" spans="1:15" ht="14.25" customHeight="1">
      <c r="A24" s="115"/>
      <c r="B24" s="116"/>
      <c r="C24" s="116"/>
      <c r="D24" s="117"/>
      <c r="E24" s="117"/>
      <c r="F24" s="170">
        <v>221</v>
      </c>
      <c r="G24" s="169" t="str">
        <f>+VLOOKUP(F24,Participants!$A$1:$F$1600,2,FALSE)</f>
        <v>Liliana Silvis</v>
      </c>
      <c r="H24" s="169" t="str">
        <f>+VLOOKUP(F24,Participants!$A$1:$F$1600,4,FALSE)</f>
        <v>AMA</v>
      </c>
      <c r="I24" s="169" t="str">
        <f>+VLOOKUP(F24,Participants!$A$1:$F$1600,5,FALSE)</f>
        <v>F</v>
      </c>
      <c r="J24" s="169">
        <f>+VLOOKUP(F24,Participants!$A$1:$F$1600,3,FALSE)</f>
        <v>6</v>
      </c>
      <c r="K24" s="170" t="str">
        <f>+VLOOKUP(F24,Participants!$A$1:$G$1600,7,FALSE)</f>
        <v>JV GIRLS</v>
      </c>
      <c r="L24" s="185">
        <v>7</v>
      </c>
      <c r="M24" s="169">
        <v>2</v>
      </c>
      <c r="N24" s="170">
        <v>20</v>
      </c>
      <c r="O24" s="170">
        <v>5.25</v>
      </c>
    </row>
    <row r="25" spans="1:15" ht="14.25" customHeight="1">
      <c r="A25" s="110"/>
      <c r="B25" s="111"/>
      <c r="C25" s="111"/>
      <c r="D25" s="112"/>
      <c r="E25" s="112"/>
      <c r="F25" s="184">
        <v>1035</v>
      </c>
      <c r="G25" s="169" t="str">
        <f>+VLOOKUP(F25,Participants!$A$1:$F$1600,2,FALSE)</f>
        <v>Gigi Colafella</v>
      </c>
      <c r="H25" s="169" t="str">
        <f>+VLOOKUP(F25,Participants!$A$1:$F$1600,4,FALSE)</f>
        <v>KIL</v>
      </c>
      <c r="I25" s="169" t="str">
        <f>+VLOOKUP(F25,Participants!$A$1:$F$1600,5,FALSE)</f>
        <v>F</v>
      </c>
      <c r="J25" s="169">
        <f>+VLOOKUP(F25,Participants!$A$1:$F$1600,3,FALSE)</f>
        <v>6</v>
      </c>
      <c r="K25" s="170" t="str">
        <f>+VLOOKUP(F25,Participants!$A$1:$G$1600,7,FALSE)</f>
        <v>JV GIRLS</v>
      </c>
      <c r="L25" s="183">
        <v>8</v>
      </c>
      <c r="M25" s="169">
        <v>1</v>
      </c>
      <c r="N25" s="170">
        <v>19</v>
      </c>
      <c r="O25" s="170">
        <v>5</v>
      </c>
    </row>
    <row r="26" spans="1:15" ht="14.25" customHeight="1">
      <c r="A26" s="115"/>
      <c r="B26" s="116"/>
      <c r="C26" s="116"/>
      <c r="D26" s="117"/>
      <c r="E26" s="117"/>
      <c r="F26" s="184">
        <v>880</v>
      </c>
      <c r="G26" s="169" t="str">
        <f>+VLOOKUP(F26,Participants!$A$1:$F$1600,2,FALSE)</f>
        <v>Michelle Grayson</v>
      </c>
      <c r="H26" s="169" t="str">
        <f>+VLOOKUP(F26,Participants!$A$1:$F$1600,4,FALSE)</f>
        <v>SSPP</v>
      </c>
      <c r="I26" s="169" t="str">
        <f>+VLOOKUP(F26,Participants!$A$1:$F$1600,5,FALSE)</f>
        <v>F</v>
      </c>
      <c r="J26" s="169">
        <f>+VLOOKUP(F26,Participants!$A$1:$F$1600,3,FALSE)</f>
        <v>6</v>
      </c>
      <c r="K26" s="170" t="str">
        <f>+VLOOKUP(F26,Participants!$A$1:$G$1600,7,FALSE)</f>
        <v>JV GIRLS</v>
      </c>
      <c r="L26" s="185"/>
      <c r="M26" s="169"/>
      <c r="N26" s="170">
        <v>19</v>
      </c>
      <c r="O26" s="170">
        <v>4.5</v>
      </c>
    </row>
    <row r="27" spans="1:15" ht="14.25" customHeight="1">
      <c r="A27" s="110"/>
      <c r="B27" s="111"/>
      <c r="C27" s="111"/>
      <c r="D27" s="112"/>
      <c r="E27" s="112"/>
      <c r="F27" s="184">
        <v>785</v>
      </c>
      <c r="G27" s="169" t="str">
        <f>+VLOOKUP(F27,Participants!$A$1:$F$1600,2,FALSE)</f>
        <v>Gabby Keverline</v>
      </c>
      <c r="H27" s="169" t="str">
        <f>+VLOOKUP(F27,Participants!$A$1:$F$1600,4,FALSE)</f>
        <v>AAC</v>
      </c>
      <c r="I27" s="169" t="str">
        <f>+VLOOKUP(F27,Participants!$A$1:$F$1600,5,FALSE)</f>
        <v>F</v>
      </c>
      <c r="J27" s="169">
        <f>+VLOOKUP(F27,Participants!$A$1:$F$1600,3,FALSE)</f>
        <v>5</v>
      </c>
      <c r="K27" s="170" t="str">
        <f>+VLOOKUP(F27,Participants!$A$1:$G$1600,7,FALSE)</f>
        <v>JV GIRLS</v>
      </c>
      <c r="L27" s="183"/>
      <c r="M27" s="169"/>
      <c r="N27" s="170">
        <v>19</v>
      </c>
      <c r="O27" s="170">
        <v>4</v>
      </c>
    </row>
    <row r="28" spans="1:15" ht="14.25" customHeight="1">
      <c r="A28" s="115"/>
      <c r="B28" s="116"/>
      <c r="C28" s="116"/>
      <c r="D28" s="117"/>
      <c r="E28" s="117"/>
      <c r="F28" s="170">
        <v>212</v>
      </c>
      <c r="G28" s="169" t="str">
        <f>+VLOOKUP(F28,Participants!$A$1:$F$1600,2,FALSE)</f>
        <v>Colleen Hart</v>
      </c>
      <c r="H28" s="169" t="str">
        <f>+VLOOKUP(F28,Participants!$A$1:$F$1600,4,FALSE)</f>
        <v>AMA</v>
      </c>
      <c r="I28" s="169" t="str">
        <f>+VLOOKUP(F28,Participants!$A$1:$F$1600,5,FALSE)</f>
        <v>F</v>
      </c>
      <c r="J28" s="169">
        <f>+VLOOKUP(F28,Participants!$A$1:$F$1600,3,FALSE)</f>
        <v>6</v>
      </c>
      <c r="K28" s="170" t="str">
        <f>+VLOOKUP(F28,Participants!$A$1:$G$1600,7,FALSE)</f>
        <v>JV GIRLS</v>
      </c>
      <c r="L28" s="185"/>
      <c r="M28" s="169"/>
      <c r="N28" s="170">
        <v>18</v>
      </c>
      <c r="O28" s="170">
        <v>11.5</v>
      </c>
    </row>
    <row r="29" spans="1:15" ht="14.25" customHeight="1">
      <c r="A29" s="110"/>
      <c r="B29" s="111"/>
      <c r="C29" s="111"/>
      <c r="D29" s="112"/>
      <c r="E29" s="112"/>
      <c r="F29" s="184">
        <v>587</v>
      </c>
      <c r="G29" s="169" t="str">
        <f>+VLOOKUP(F29,Participants!$A$1:$F$1600,2,FALSE)</f>
        <v>Caroline Sell</v>
      </c>
      <c r="H29" s="169" t="str">
        <f>+VLOOKUP(F29,Participants!$A$1:$F$1600,4,FALSE)</f>
        <v>BFS</v>
      </c>
      <c r="I29" s="169" t="str">
        <f>+VLOOKUP(F29,Participants!$A$1:$F$1600,5,FALSE)</f>
        <v>F</v>
      </c>
      <c r="J29" s="169">
        <f>+VLOOKUP(F29,Participants!$A$1:$F$1600,3,FALSE)</f>
        <v>6</v>
      </c>
      <c r="K29" s="170" t="str">
        <f>+VLOOKUP(F29,Participants!$A$1:$G$1600,7,FALSE)</f>
        <v>JV GIRLS</v>
      </c>
      <c r="L29" s="183"/>
      <c r="M29" s="169"/>
      <c r="N29" s="170">
        <v>18</v>
      </c>
      <c r="O29" s="170">
        <v>8.5</v>
      </c>
    </row>
    <row r="30" spans="1:15" ht="14.25" customHeight="1">
      <c r="A30" s="115"/>
      <c r="B30" s="116"/>
      <c r="C30" s="116"/>
      <c r="D30" s="117"/>
      <c r="E30" s="117"/>
      <c r="F30" s="184">
        <v>1156</v>
      </c>
      <c r="G30" s="169" t="str">
        <f>+VLOOKUP(F30,Participants!$A$1:$F$1600,2,FALSE)</f>
        <v>Molly Gauntner</v>
      </c>
      <c r="H30" s="169" t="str">
        <f>+VLOOKUP(F30,Participants!$A$1:$F$1600,4,FALSE)</f>
        <v>JAM</v>
      </c>
      <c r="I30" s="169" t="str">
        <f>+VLOOKUP(F30,Participants!$A$1:$F$1600,5,FALSE)</f>
        <v>F</v>
      </c>
      <c r="J30" s="169">
        <f>+VLOOKUP(F30,Participants!$A$1:$F$1600,3,FALSE)</f>
        <v>6</v>
      </c>
      <c r="K30" s="170" t="str">
        <f>+VLOOKUP(F30,Participants!$A$1:$G$1600,7,FALSE)</f>
        <v>JV GIRLS</v>
      </c>
      <c r="L30" s="185"/>
      <c r="M30" s="169"/>
      <c r="N30" s="170">
        <v>18</v>
      </c>
      <c r="O30" s="170">
        <v>5</v>
      </c>
    </row>
    <row r="31" spans="1:15" ht="14.25" customHeight="1">
      <c r="A31" s="110"/>
      <c r="B31" s="111"/>
      <c r="C31" s="111"/>
      <c r="D31" s="112"/>
      <c r="E31" s="112"/>
      <c r="F31" s="184">
        <v>581</v>
      </c>
      <c r="G31" s="169" t="str">
        <f>+VLOOKUP(F31,Participants!$A$1:$F$1600,2,FALSE)</f>
        <v>Annafrancesca Liberati</v>
      </c>
      <c r="H31" s="169" t="str">
        <f>+VLOOKUP(F31,Participants!$A$1:$F$1600,4,FALSE)</f>
        <v>BFS</v>
      </c>
      <c r="I31" s="169" t="str">
        <f>+VLOOKUP(F31,Participants!$A$1:$F$1600,5,FALSE)</f>
        <v>F</v>
      </c>
      <c r="J31" s="169">
        <f>+VLOOKUP(F31,Participants!$A$1:$F$1600,3,FALSE)</f>
        <v>6</v>
      </c>
      <c r="K31" s="170" t="str">
        <f>+VLOOKUP(F31,Participants!$A$1:$G$1600,7,FALSE)</f>
        <v>JV GIRLS</v>
      </c>
      <c r="L31" s="183"/>
      <c r="M31" s="169"/>
      <c r="N31" s="170">
        <v>18</v>
      </c>
      <c r="O31" s="170">
        <v>2.5</v>
      </c>
    </row>
    <row r="32" spans="1:15" ht="14.25" customHeight="1">
      <c r="A32" s="115"/>
      <c r="B32" s="116"/>
      <c r="C32" s="116"/>
      <c r="D32" s="117"/>
      <c r="E32" s="117"/>
      <c r="F32" s="184">
        <v>206</v>
      </c>
      <c r="G32" s="169" t="str">
        <f>+VLOOKUP(F32,Participants!$A$1:$F$1600,2,FALSE)</f>
        <v>Francesca Dambrogio</v>
      </c>
      <c r="H32" s="169" t="str">
        <f>+VLOOKUP(F32,Participants!$A$1:$F$1600,4,FALSE)</f>
        <v>AMA</v>
      </c>
      <c r="I32" s="169" t="str">
        <f>+VLOOKUP(F32,Participants!$A$1:$F$1600,5,FALSE)</f>
        <v>F</v>
      </c>
      <c r="J32" s="169">
        <f>+VLOOKUP(F32,Participants!$A$1:$F$1600,3,FALSE)</f>
        <v>6</v>
      </c>
      <c r="K32" s="170" t="str">
        <f>+VLOOKUP(F32,Participants!$A$1:$G$1600,7,FALSE)</f>
        <v>JV GIRLS</v>
      </c>
      <c r="L32" s="185"/>
      <c r="M32" s="169"/>
      <c r="N32" s="170">
        <v>18</v>
      </c>
      <c r="O32" s="170">
        <v>2</v>
      </c>
    </row>
    <row r="33" spans="1:15" ht="14.25" customHeight="1">
      <c r="A33" s="110"/>
      <c r="B33" s="111"/>
      <c r="C33" s="111"/>
      <c r="D33" s="112"/>
      <c r="E33" s="112"/>
      <c r="F33" s="184">
        <v>225</v>
      </c>
      <c r="G33" s="169" t="str">
        <f>+VLOOKUP(F33,Participants!$A$1:$F$1600,2,FALSE)</f>
        <v>Emalee Hooper</v>
      </c>
      <c r="H33" s="169" t="str">
        <f>+VLOOKUP(F33,Participants!$A$1:$F$1600,4,FALSE)</f>
        <v>AMA</v>
      </c>
      <c r="I33" s="169" t="str">
        <f>+VLOOKUP(F33,Participants!$A$1:$F$1600,5,FALSE)</f>
        <v>F</v>
      </c>
      <c r="J33" s="169">
        <f>+VLOOKUP(F33,Participants!$A$1:$F$1600,3,FALSE)</f>
        <v>6</v>
      </c>
      <c r="K33" s="170" t="str">
        <f>+VLOOKUP(F33,Participants!$A$1:$G$1600,7,FALSE)</f>
        <v>JV GIRLS</v>
      </c>
      <c r="L33" s="183"/>
      <c r="M33" s="169"/>
      <c r="N33" s="170">
        <v>17</v>
      </c>
      <c r="O33" s="170">
        <v>10</v>
      </c>
    </row>
    <row r="34" spans="1:15" ht="14.25" customHeight="1">
      <c r="A34" s="115"/>
      <c r="B34" s="116"/>
      <c r="C34" s="116"/>
      <c r="D34" s="117"/>
      <c r="E34" s="117"/>
      <c r="F34" s="184">
        <v>1041</v>
      </c>
      <c r="G34" s="169" t="str">
        <f>+VLOOKUP(F34,Participants!$A$1:$F$1600,2,FALSE)</f>
        <v>Anna Morris</v>
      </c>
      <c r="H34" s="169" t="str">
        <f>+VLOOKUP(F34,Participants!$A$1:$F$1600,4,FALSE)</f>
        <v>KIL</v>
      </c>
      <c r="I34" s="169" t="str">
        <f>+VLOOKUP(F34,Participants!$A$1:$F$1600,5,FALSE)</f>
        <v>F</v>
      </c>
      <c r="J34" s="169">
        <f>+VLOOKUP(F34,Participants!$A$1:$F$1600,3,FALSE)</f>
        <v>6</v>
      </c>
      <c r="K34" s="170" t="str">
        <f>+VLOOKUP(F34,Participants!$A$1:$G$1600,7,FALSE)</f>
        <v>JV GIRLS</v>
      </c>
      <c r="L34" s="185"/>
      <c r="M34" s="169"/>
      <c r="N34" s="170">
        <v>17</v>
      </c>
      <c r="O34" s="170">
        <v>7.75</v>
      </c>
    </row>
    <row r="35" spans="1:15" ht="14.25" customHeight="1">
      <c r="A35" s="110"/>
      <c r="B35" s="111"/>
      <c r="C35" s="111"/>
      <c r="D35" s="112"/>
      <c r="E35" s="112"/>
      <c r="F35" s="184">
        <v>1023</v>
      </c>
      <c r="G35" s="169" t="str">
        <f>+VLOOKUP(F35,Participants!$A$1:$F$1600,2,FALSE)</f>
        <v>Alegría Sisto</v>
      </c>
      <c r="H35" s="169" t="str">
        <f>+VLOOKUP(F35,Participants!$A$1:$F$1600,4,FALSE)</f>
        <v>KIL</v>
      </c>
      <c r="I35" s="169" t="str">
        <f>+VLOOKUP(F35,Participants!$A$1:$F$1600,5,FALSE)</f>
        <v>F</v>
      </c>
      <c r="J35" s="169">
        <f>+VLOOKUP(F35,Participants!$A$1:$F$1600,3,FALSE)</f>
        <v>5</v>
      </c>
      <c r="K35" s="170" t="str">
        <f>+VLOOKUP(F35,Participants!$A$1:$G$1600,7,FALSE)</f>
        <v>JV GIRLS</v>
      </c>
      <c r="L35" s="183"/>
      <c r="M35" s="169"/>
      <c r="N35" s="170">
        <v>17</v>
      </c>
      <c r="O35" s="170">
        <v>4.5</v>
      </c>
    </row>
    <row r="36" spans="1:15" ht="14.25" customHeight="1">
      <c r="A36" s="115"/>
      <c r="B36" s="116"/>
      <c r="C36" s="116"/>
      <c r="D36" s="117"/>
      <c r="E36" s="117"/>
      <c r="F36" s="184">
        <v>1038</v>
      </c>
      <c r="G36" s="169" t="str">
        <f>+VLOOKUP(F36,Participants!$A$1:$F$1600,2,FALSE)</f>
        <v>Chloe Summerville</v>
      </c>
      <c r="H36" s="169" t="str">
        <f>+VLOOKUP(F36,Participants!$A$1:$F$1600,4,FALSE)</f>
        <v>KIL</v>
      </c>
      <c r="I36" s="169" t="str">
        <f>+VLOOKUP(F36,Participants!$A$1:$F$1600,5,FALSE)</f>
        <v>F</v>
      </c>
      <c r="J36" s="169">
        <f>+VLOOKUP(F36,Participants!$A$1:$F$1600,3,FALSE)</f>
        <v>6</v>
      </c>
      <c r="K36" s="170" t="str">
        <f>+VLOOKUP(F36,Participants!$A$1:$G$1600,7,FALSE)</f>
        <v>JV GIRLS</v>
      </c>
      <c r="L36" s="185"/>
      <c r="M36" s="169"/>
      <c r="N36" s="170">
        <v>16</v>
      </c>
      <c r="O36" s="170">
        <v>8</v>
      </c>
    </row>
    <row r="37" spans="1:15" ht="14.25" customHeight="1">
      <c r="A37" s="110"/>
      <c r="B37" s="111"/>
      <c r="C37" s="111"/>
      <c r="D37" s="112"/>
      <c r="E37" s="112"/>
      <c r="F37" s="184">
        <v>1158</v>
      </c>
      <c r="G37" s="169" t="str">
        <f>+VLOOKUP(F37,Participants!$A$1:$F$1600,2,FALSE)</f>
        <v>Isabell Rodgers</v>
      </c>
      <c r="H37" s="169" t="str">
        <f>+VLOOKUP(F37,Participants!$A$1:$F$1600,4,FALSE)</f>
        <v>JAM</v>
      </c>
      <c r="I37" s="169" t="str">
        <f>+VLOOKUP(F37,Participants!$A$1:$F$1600,5,FALSE)</f>
        <v>F</v>
      </c>
      <c r="J37" s="169">
        <f>+VLOOKUP(F37,Participants!$A$1:$F$1600,3,FALSE)</f>
        <v>6</v>
      </c>
      <c r="K37" s="170" t="str">
        <f>+VLOOKUP(F37,Participants!$A$1:$G$1600,7,FALSE)</f>
        <v>JV GIRLS</v>
      </c>
      <c r="L37" s="183"/>
      <c r="M37" s="169"/>
      <c r="N37" s="170">
        <v>16</v>
      </c>
      <c r="O37" s="170">
        <v>7</v>
      </c>
    </row>
    <row r="38" spans="1:15" ht="14.25" customHeight="1">
      <c r="A38" s="115"/>
      <c r="B38" s="116"/>
      <c r="C38" s="116"/>
      <c r="D38" s="117"/>
      <c r="E38" s="117"/>
      <c r="F38" s="184">
        <v>223</v>
      </c>
      <c r="G38" s="169" t="str">
        <f>+VLOOKUP(F38,Participants!$A$1:$F$1600,2,FALSE)</f>
        <v>Jennifer Wilson</v>
      </c>
      <c r="H38" s="169" t="str">
        <f>+VLOOKUP(F38,Participants!$A$1:$F$1600,4,FALSE)</f>
        <v>AMA</v>
      </c>
      <c r="I38" s="169" t="str">
        <f>+VLOOKUP(F38,Participants!$A$1:$F$1600,5,FALSE)</f>
        <v>F</v>
      </c>
      <c r="J38" s="169">
        <f>+VLOOKUP(F38,Participants!$A$1:$F$1600,3,FALSE)</f>
        <v>6</v>
      </c>
      <c r="K38" s="170" t="str">
        <f>+VLOOKUP(F38,Participants!$A$1:$G$1600,7,FALSE)</f>
        <v>JV GIRLS</v>
      </c>
      <c r="L38" s="185"/>
      <c r="M38" s="169"/>
      <c r="N38" s="170">
        <v>15</v>
      </c>
      <c r="O38" s="170">
        <v>4.5</v>
      </c>
    </row>
    <row r="39" spans="1:15" ht="14.25" customHeight="1">
      <c r="A39" s="110"/>
      <c r="B39" s="111"/>
      <c r="C39" s="111"/>
      <c r="D39" s="112"/>
      <c r="E39" s="112"/>
      <c r="F39" s="184">
        <v>1157</v>
      </c>
      <c r="G39" s="169" t="str">
        <f>+VLOOKUP(F39,Participants!$A$1:$F$1600,2,FALSE)</f>
        <v>Margaret Killian</v>
      </c>
      <c r="H39" s="169" t="str">
        <f>+VLOOKUP(F39,Participants!$A$1:$F$1600,4,FALSE)</f>
        <v>JAM</v>
      </c>
      <c r="I39" s="169" t="str">
        <f>+VLOOKUP(F39,Participants!$A$1:$F$1600,5,FALSE)</f>
        <v>F</v>
      </c>
      <c r="J39" s="169">
        <f>+VLOOKUP(F39,Participants!$A$1:$F$1600,3,FALSE)</f>
        <v>6</v>
      </c>
      <c r="K39" s="170" t="str">
        <f>+VLOOKUP(F39,Participants!$A$1:$G$1600,7,FALSE)</f>
        <v>JV GIRLS</v>
      </c>
      <c r="L39" s="183"/>
      <c r="M39" s="169"/>
      <c r="N39" s="170">
        <v>14</v>
      </c>
      <c r="O39" s="170">
        <v>11</v>
      </c>
    </row>
    <row r="40" spans="1:15" ht="14.25" customHeight="1">
      <c r="A40" s="115"/>
      <c r="B40" s="116"/>
      <c r="C40" s="116"/>
      <c r="D40" s="117"/>
      <c r="E40" s="117"/>
      <c r="F40" s="184">
        <v>588</v>
      </c>
      <c r="G40" s="169" t="str">
        <f>+VLOOKUP(F40,Participants!$A$1:$F$1600,2,FALSE)</f>
        <v>Madeline Sell</v>
      </c>
      <c r="H40" s="169" t="str">
        <f>+VLOOKUP(F40,Participants!$A$1:$F$1600,4,FALSE)</f>
        <v>BFS</v>
      </c>
      <c r="I40" s="169" t="str">
        <f>+VLOOKUP(F40,Participants!$A$1:$F$1600,5,FALSE)</f>
        <v>F</v>
      </c>
      <c r="J40" s="169">
        <f>+VLOOKUP(F40,Participants!$A$1:$F$1600,3,FALSE)</f>
        <v>6</v>
      </c>
      <c r="K40" s="170" t="str">
        <f>+VLOOKUP(F40,Participants!$A$1:$G$1600,7,FALSE)</f>
        <v>JV GIRLS</v>
      </c>
      <c r="L40" s="185"/>
      <c r="M40" s="169"/>
      <c r="N40" s="170">
        <v>13</v>
      </c>
      <c r="O40" s="170">
        <v>10.5</v>
      </c>
    </row>
    <row r="41" spans="1:15" ht="14.25" customHeight="1">
      <c r="A41" s="110"/>
      <c r="B41" s="111"/>
      <c r="C41" s="111"/>
      <c r="D41" s="112"/>
      <c r="E41" s="112"/>
      <c r="F41" s="184">
        <v>1159</v>
      </c>
      <c r="G41" s="169" t="str">
        <f>+VLOOKUP(F41,Participants!$A$1:$F$1600,2,FALSE)</f>
        <v>Gabby Vilcheck</v>
      </c>
      <c r="H41" s="169" t="str">
        <f>+VLOOKUP(F41,Participants!$A$1:$F$1600,4,FALSE)</f>
        <v>JAM</v>
      </c>
      <c r="I41" s="169" t="str">
        <f>+VLOOKUP(F41,Participants!$A$1:$F$1600,5,FALSE)</f>
        <v>F</v>
      </c>
      <c r="J41" s="169">
        <f>+VLOOKUP(F41,Participants!$A$1:$F$1600,3,FALSE)</f>
        <v>6</v>
      </c>
      <c r="K41" s="170" t="str">
        <f>+VLOOKUP(F41,Participants!$A$1:$G$1600,7,FALSE)</f>
        <v>JV GIRLS</v>
      </c>
      <c r="L41" s="183"/>
      <c r="M41" s="169"/>
      <c r="N41" s="170">
        <v>12</v>
      </c>
      <c r="O41" s="170">
        <v>8</v>
      </c>
    </row>
    <row r="42" spans="1:15" ht="14.25" customHeight="1">
      <c r="A42" s="115"/>
      <c r="B42" s="116"/>
      <c r="C42" s="116"/>
      <c r="D42" s="117"/>
      <c r="E42" s="117"/>
      <c r="F42" s="184">
        <v>203</v>
      </c>
      <c r="G42" s="169" t="str">
        <f>+VLOOKUP(F42,Participants!$A$1:$F$1600,2,FALSE)</f>
        <v>Grace Billick</v>
      </c>
      <c r="H42" s="169" t="str">
        <f>+VLOOKUP(F42,Participants!$A$1:$F$1600,4,FALSE)</f>
        <v>AMA</v>
      </c>
      <c r="I42" s="169" t="str">
        <f>+VLOOKUP(F42,Participants!$A$1:$F$1600,5,FALSE)</f>
        <v>F</v>
      </c>
      <c r="J42" s="169">
        <f>+VLOOKUP(F42,Participants!$A$1:$F$1600,3,FALSE)</f>
        <v>6</v>
      </c>
      <c r="K42" s="170" t="str">
        <f>+VLOOKUP(F42,Participants!$A$1:$G$1600,7,FALSE)</f>
        <v>JV GIRLS</v>
      </c>
      <c r="L42" s="185"/>
      <c r="M42" s="169"/>
      <c r="N42" s="170">
        <v>7</v>
      </c>
      <c r="O42" s="170">
        <v>3.5</v>
      </c>
    </row>
    <row r="43" spans="1:15" ht="14.25" customHeight="1">
      <c r="A43" s="115"/>
      <c r="B43" s="116"/>
      <c r="C43" s="116"/>
      <c r="D43" s="117"/>
      <c r="E43" s="117"/>
      <c r="F43" s="184"/>
      <c r="G43" s="169"/>
      <c r="H43" s="169"/>
      <c r="I43" s="169"/>
      <c r="J43" s="169"/>
      <c r="K43" s="170"/>
      <c r="L43" s="183"/>
      <c r="M43" s="169"/>
      <c r="N43" s="170"/>
      <c r="O43" s="170"/>
    </row>
    <row r="44" spans="1:15" ht="14.25" customHeight="1">
      <c r="A44" s="110"/>
      <c r="B44" s="111"/>
      <c r="C44" s="111"/>
      <c r="D44" s="112"/>
      <c r="E44" s="112"/>
      <c r="F44" s="184">
        <v>1173</v>
      </c>
      <c r="G44" s="169" t="str">
        <f>+VLOOKUP(F44,Participants!$A$1:$F$1600,2,FALSE)</f>
        <v>Tiernan McCullough</v>
      </c>
      <c r="H44" s="169" t="str">
        <f>+VLOOKUP(F44,Participants!$A$1:$F$1600,4,FALSE)</f>
        <v>JAM</v>
      </c>
      <c r="I44" s="169" t="str">
        <f>+VLOOKUP(F44,Participants!$A$1:$F$1600,5,FALSE)</f>
        <v>M</v>
      </c>
      <c r="J44" s="169">
        <f>+VLOOKUP(F44,Participants!$A$1:$F$1600,3,FALSE)</f>
        <v>7</v>
      </c>
      <c r="K44" s="170" t="str">
        <f>+VLOOKUP(F44,Participants!$A$1:$G$1600,7,FALSE)</f>
        <v>VARSITY BOYS</v>
      </c>
      <c r="L44" s="183">
        <v>1</v>
      </c>
      <c r="M44" s="169">
        <v>10</v>
      </c>
      <c r="N44" s="170">
        <v>29</v>
      </c>
      <c r="O44" s="170">
        <v>1</v>
      </c>
    </row>
    <row r="45" spans="1:15" ht="14.25" customHeight="1">
      <c r="A45" s="115"/>
      <c r="B45" s="116"/>
      <c r="C45" s="116"/>
      <c r="D45" s="117"/>
      <c r="E45" s="117"/>
      <c r="F45" s="184">
        <v>616</v>
      </c>
      <c r="G45" s="169" t="str">
        <f>+VLOOKUP(F45,Participants!$A$1:$F$1600,2,FALSE)</f>
        <v>Christopher Ramaley</v>
      </c>
      <c r="H45" s="169" t="str">
        <f>+VLOOKUP(F45,Participants!$A$1:$F$1600,4,FALSE)</f>
        <v>BFS</v>
      </c>
      <c r="I45" s="169" t="str">
        <f>+VLOOKUP(F45,Participants!$A$1:$F$1600,5,FALSE)</f>
        <v>M</v>
      </c>
      <c r="J45" s="169">
        <f>+VLOOKUP(F45,Participants!$A$1:$F$1600,3,FALSE)</f>
        <v>8</v>
      </c>
      <c r="K45" s="170" t="str">
        <f>+VLOOKUP(F45,Participants!$A$1:$G$1600,7,FALSE)</f>
        <v>VARSITY BOYS</v>
      </c>
      <c r="L45" s="185">
        <v>2</v>
      </c>
      <c r="M45" s="169">
        <v>8</v>
      </c>
      <c r="N45" s="170">
        <v>27</v>
      </c>
      <c r="O45" s="170">
        <v>5</v>
      </c>
    </row>
    <row r="46" spans="1:15" ht="14.25" customHeight="1">
      <c r="A46" s="110"/>
      <c r="B46" s="111"/>
      <c r="C46" s="111"/>
      <c r="D46" s="112"/>
      <c r="E46" s="112"/>
      <c r="F46" s="184">
        <v>227</v>
      </c>
      <c r="G46" s="169" t="str">
        <f>+VLOOKUP(F46,Participants!$A$1:$F$1600,2,FALSE)</f>
        <v>Tyler Debski</v>
      </c>
      <c r="H46" s="169" t="str">
        <f>+VLOOKUP(F46,Participants!$A$1:$F$1600,4,FALSE)</f>
        <v>AMA</v>
      </c>
      <c r="I46" s="169" t="str">
        <f>+VLOOKUP(F46,Participants!$A$1:$F$1600,5,FALSE)</f>
        <v>M</v>
      </c>
      <c r="J46" s="169">
        <f>+VLOOKUP(F46,Participants!$A$1:$F$1600,3,FALSE)</f>
        <v>7</v>
      </c>
      <c r="K46" s="170" t="str">
        <f>+VLOOKUP(F46,Participants!$A$1:$G$1600,7,FALSE)</f>
        <v>VARSITY BOYS</v>
      </c>
      <c r="L46" s="183">
        <v>3</v>
      </c>
      <c r="M46" s="169">
        <v>6</v>
      </c>
      <c r="N46" s="170">
        <v>22</v>
      </c>
      <c r="O46" s="170">
        <v>10</v>
      </c>
    </row>
    <row r="47" spans="1:15" ht="14.25" customHeight="1">
      <c r="A47" s="115"/>
      <c r="B47" s="116"/>
      <c r="C47" s="116"/>
      <c r="D47" s="117"/>
      <c r="E47" s="117"/>
      <c r="F47" s="184">
        <v>977</v>
      </c>
      <c r="G47" s="169" t="str">
        <f>+VLOOKUP(F47,Participants!$A$1:$F$1600,2,FALSE)</f>
        <v>Jacob Bridgeman</v>
      </c>
      <c r="H47" s="169" t="str">
        <f>+VLOOKUP(F47,Participants!$A$1:$F$1600,4,FALSE)</f>
        <v>BTA</v>
      </c>
      <c r="I47" s="169" t="str">
        <f>+VLOOKUP(F47,Participants!$A$1:$F$1600,5,FALSE)</f>
        <v>M</v>
      </c>
      <c r="J47" s="169">
        <f>+VLOOKUP(F47,Participants!$A$1:$F$1600,3,FALSE)</f>
        <v>7</v>
      </c>
      <c r="K47" s="170" t="str">
        <f>+VLOOKUP(F47,Participants!$A$1:$G$1600,7,FALSE)</f>
        <v>VARSITY BOYS</v>
      </c>
      <c r="L47" s="185">
        <v>4</v>
      </c>
      <c r="M47" s="169">
        <v>5</v>
      </c>
      <c r="N47" s="170">
        <v>22</v>
      </c>
      <c r="O47" s="170">
        <v>9.5</v>
      </c>
    </row>
    <row r="48" spans="1:15" ht="14.25" customHeight="1">
      <c r="A48" s="110"/>
      <c r="B48" s="111"/>
      <c r="C48" s="111"/>
      <c r="D48" s="112"/>
      <c r="E48" s="112"/>
      <c r="F48" s="184">
        <v>1174</v>
      </c>
      <c r="G48" s="169" t="str">
        <f>+VLOOKUP(F48,Participants!$A$1:$F$1600,2,FALSE)</f>
        <v>Killian O'Halloran</v>
      </c>
      <c r="H48" s="169" t="str">
        <f>+VLOOKUP(F48,Participants!$A$1:$F$1600,4,FALSE)</f>
        <v>JAM</v>
      </c>
      <c r="I48" s="169" t="str">
        <f>+VLOOKUP(F48,Participants!$A$1:$F$1600,5,FALSE)</f>
        <v>M</v>
      </c>
      <c r="J48" s="169">
        <f>+VLOOKUP(F48,Participants!$A$1:$F$1600,3,FALSE)</f>
        <v>7</v>
      </c>
      <c r="K48" s="170" t="str">
        <f>+VLOOKUP(F48,Participants!$A$1:$G$1600,7,FALSE)</f>
        <v>VARSITY BOYS</v>
      </c>
      <c r="L48" s="183">
        <v>5</v>
      </c>
      <c r="M48" s="169">
        <v>4</v>
      </c>
      <c r="N48" s="170">
        <v>21</v>
      </c>
      <c r="O48" s="170">
        <v>4.25</v>
      </c>
    </row>
    <row r="49" spans="1:15" ht="14.25" customHeight="1">
      <c r="A49" s="115"/>
      <c r="B49" s="116"/>
      <c r="C49" s="116"/>
      <c r="D49" s="117"/>
      <c r="E49" s="117"/>
      <c r="F49" s="184">
        <v>1086</v>
      </c>
      <c r="G49" s="169" t="str">
        <f>+VLOOKUP(F49,Participants!$A$1:$F$1600,2,FALSE)</f>
        <v>Owen McKernan</v>
      </c>
      <c r="H49" s="169" t="str">
        <f>+VLOOKUP(F49,Participants!$A$1:$F$1600,4,FALSE)</f>
        <v>KIL</v>
      </c>
      <c r="I49" s="169" t="str">
        <f>+VLOOKUP(F49,Participants!$A$1:$F$1600,5,FALSE)</f>
        <v>M</v>
      </c>
      <c r="J49" s="169">
        <f>+VLOOKUP(F49,Participants!$A$1:$F$1600,3,FALSE)</f>
        <v>8</v>
      </c>
      <c r="K49" s="170" t="str">
        <f>+VLOOKUP(F49,Participants!$A$1:$G$1600,7,FALSE)</f>
        <v>VARSITY BOYS</v>
      </c>
      <c r="L49" s="185">
        <v>6</v>
      </c>
      <c r="M49" s="169">
        <v>3</v>
      </c>
      <c r="N49" s="170">
        <v>21</v>
      </c>
      <c r="O49" s="170">
        <v>4</v>
      </c>
    </row>
    <row r="50" spans="1:15" ht="14.25" customHeight="1">
      <c r="A50" s="110"/>
      <c r="B50" s="111"/>
      <c r="C50" s="111"/>
      <c r="D50" s="112"/>
      <c r="E50" s="112"/>
      <c r="F50" s="184">
        <v>618</v>
      </c>
      <c r="G50" s="169" t="str">
        <f>+VLOOKUP(F50,Participants!$A$1:$F$1600,2,FALSE)</f>
        <v>Brandon Szuch</v>
      </c>
      <c r="H50" s="169" t="str">
        <f>+VLOOKUP(F50,Participants!$A$1:$F$1600,4,FALSE)</f>
        <v>BFS</v>
      </c>
      <c r="I50" s="169" t="str">
        <f>+VLOOKUP(F50,Participants!$A$1:$F$1600,5,FALSE)</f>
        <v>M</v>
      </c>
      <c r="J50" s="169">
        <f>+VLOOKUP(F50,Participants!$A$1:$F$1600,3,FALSE)</f>
        <v>7</v>
      </c>
      <c r="K50" s="170" t="str">
        <f>+VLOOKUP(F50,Participants!$A$1:$G$1600,7,FALSE)</f>
        <v>VARSITY BOYS</v>
      </c>
      <c r="L50" s="183">
        <v>7</v>
      </c>
      <c r="M50" s="169">
        <v>2</v>
      </c>
      <c r="N50" s="170">
        <v>20</v>
      </c>
      <c r="O50" s="170">
        <v>6</v>
      </c>
    </row>
    <row r="51" spans="1:15" ht="14.25" customHeight="1">
      <c r="A51" s="115"/>
      <c r="B51" s="116"/>
      <c r="C51" s="116"/>
      <c r="D51" s="117"/>
      <c r="E51" s="117"/>
      <c r="F51" s="184">
        <v>228</v>
      </c>
      <c r="G51" s="169" t="str">
        <f>+VLOOKUP(F51,Participants!$A$1:$F$1600,2,FALSE)</f>
        <v>Paul Farnan</v>
      </c>
      <c r="H51" s="169" t="str">
        <f>+VLOOKUP(F51,Participants!$A$1:$F$1600,4,FALSE)</f>
        <v>AMA</v>
      </c>
      <c r="I51" s="169" t="str">
        <f>+VLOOKUP(F51,Participants!$A$1:$F$1600,5,FALSE)</f>
        <v>M</v>
      </c>
      <c r="J51" s="169">
        <f>+VLOOKUP(F51,Participants!$A$1:$F$1600,3,FALSE)</f>
        <v>7</v>
      </c>
      <c r="K51" s="170" t="str">
        <f>+VLOOKUP(F51,Participants!$A$1:$G$1600,7,FALSE)</f>
        <v>VARSITY BOYS</v>
      </c>
      <c r="L51" s="185">
        <v>8</v>
      </c>
      <c r="M51" s="169">
        <v>1</v>
      </c>
      <c r="N51" s="170">
        <v>20</v>
      </c>
      <c r="O51" s="170">
        <v>0</v>
      </c>
    </row>
    <row r="52" spans="1:15" ht="14.25" customHeight="1">
      <c r="A52" s="110"/>
      <c r="B52" s="111"/>
      <c r="C52" s="111"/>
      <c r="D52" s="112"/>
      <c r="E52" s="112"/>
      <c r="F52" s="184">
        <v>982</v>
      </c>
      <c r="G52" s="169" t="str">
        <f>+VLOOKUP(F52,Participants!$A$1:$F$1600,2,FALSE)</f>
        <v>Dylan Murray</v>
      </c>
      <c r="H52" s="169" t="str">
        <f>+VLOOKUP(F52,Participants!$A$1:$F$1600,4,FALSE)</f>
        <v>BTA</v>
      </c>
      <c r="I52" s="169" t="str">
        <f>+VLOOKUP(F52,Participants!$A$1:$F$1600,5,FALSE)</f>
        <v>M</v>
      </c>
      <c r="J52" s="169">
        <f>+VLOOKUP(F52,Participants!$A$1:$F$1600,3,FALSE)</f>
        <v>7</v>
      </c>
      <c r="K52" s="170" t="str">
        <f>+VLOOKUP(F52,Participants!$A$1:$G$1600,7,FALSE)</f>
        <v>VARSITY BOYS</v>
      </c>
      <c r="L52" s="183"/>
      <c r="M52" s="169"/>
      <c r="N52" s="170">
        <v>19</v>
      </c>
      <c r="O52" s="170">
        <v>6.5</v>
      </c>
    </row>
    <row r="53" spans="1:15" ht="14.25" customHeight="1">
      <c r="A53" s="115"/>
      <c r="B53" s="116"/>
      <c r="C53" s="116"/>
      <c r="D53" s="117"/>
      <c r="E53" s="117"/>
      <c r="F53" s="184">
        <v>1072</v>
      </c>
      <c r="G53" s="169" t="str">
        <f>+VLOOKUP(F53,Participants!$A$1:$F$1600,2,FALSE)</f>
        <v>Domenic Amoruso</v>
      </c>
      <c r="H53" s="169" t="str">
        <f>+VLOOKUP(F53,Participants!$A$1:$F$1600,4,FALSE)</f>
        <v>KIL</v>
      </c>
      <c r="I53" s="169" t="str">
        <f>+VLOOKUP(F53,Participants!$A$1:$F$1600,5,FALSE)</f>
        <v>M</v>
      </c>
      <c r="J53" s="169">
        <f>+VLOOKUP(F53,Participants!$A$1:$F$1600,3,FALSE)</f>
        <v>7</v>
      </c>
      <c r="K53" s="170" t="str">
        <f>+VLOOKUP(F53,Participants!$A$1:$G$1600,7,FALSE)</f>
        <v>VARSITY BOYS</v>
      </c>
      <c r="L53" s="185"/>
      <c r="M53" s="169"/>
      <c r="N53" s="170">
        <v>19</v>
      </c>
      <c r="O53" s="170">
        <v>3</v>
      </c>
    </row>
    <row r="54" spans="1:15" ht="14.25" customHeight="1">
      <c r="A54" s="110"/>
      <c r="B54" s="111"/>
      <c r="C54" s="111"/>
      <c r="D54" s="112"/>
      <c r="E54" s="112"/>
      <c r="F54" s="184">
        <v>613</v>
      </c>
      <c r="G54" s="169" t="str">
        <f>+VLOOKUP(F54,Participants!$A$1:$F$1600,2,FALSE)</f>
        <v>Erik Lindenfelser</v>
      </c>
      <c r="H54" s="169" t="str">
        <f>+VLOOKUP(F54,Participants!$A$1:$F$1600,4,FALSE)</f>
        <v>BFS</v>
      </c>
      <c r="I54" s="169" t="str">
        <f>+VLOOKUP(F54,Participants!$A$1:$F$1600,5,FALSE)</f>
        <v>M</v>
      </c>
      <c r="J54" s="169">
        <f>+VLOOKUP(F54,Participants!$A$1:$F$1600,3,FALSE)</f>
        <v>7</v>
      </c>
      <c r="K54" s="170" t="str">
        <f>+VLOOKUP(F54,Participants!$A$1:$G$1600,7,FALSE)</f>
        <v>VARSITY BOYS</v>
      </c>
      <c r="L54" s="183"/>
      <c r="M54" s="169"/>
      <c r="N54" s="170">
        <v>18</v>
      </c>
      <c r="O54" s="170">
        <v>8.5</v>
      </c>
    </row>
    <row r="55" spans="1:15" ht="14.25" customHeight="1">
      <c r="A55" s="115"/>
      <c r="B55" s="116"/>
      <c r="C55" s="116"/>
      <c r="D55" s="117"/>
      <c r="E55" s="117"/>
      <c r="F55" s="184">
        <v>807</v>
      </c>
      <c r="G55" s="169" t="str">
        <f>+VLOOKUP(F55,Participants!$A$1:$F$1600,2,FALSE)</f>
        <v>Zach Schellhaas</v>
      </c>
      <c r="H55" s="169" t="str">
        <f>+VLOOKUP(F55,Participants!$A$1:$F$1600,4,FALSE)</f>
        <v>AAC</v>
      </c>
      <c r="I55" s="169" t="str">
        <f>+VLOOKUP(F55,Participants!$A$1:$F$1600,5,FALSE)</f>
        <v>M</v>
      </c>
      <c r="J55" s="169">
        <f>+VLOOKUP(F55,Participants!$A$1:$F$1600,3,FALSE)</f>
        <v>7</v>
      </c>
      <c r="K55" s="170" t="str">
        <f>+VLOOKUP(F55,Participants!$A$1:$G$1600,7,FALSE)</f>
        <v>VARSITY BOYS</v>
      </c>
      <c r="L55" s="185"/>
      <c r="M55" s="169"/>
      <c r="N55" s="170">
        <v>16</v>
      </c>
      <c r="O55" s="170">
        <v>8.75</v>
      </c>
    </row>
    <row r="56" spans="1:15" ht="14.25" customHeight="1">
      <c r="A56" s="110"/>
      <c r="B56" s="111"/>
      <c r="C56" s="111"/>
      <c r="D56" s="112"/>
      <c r="E56" s="112"/>
      <c r="F56" s="184">
        <v>1171</v>
      </c>
      <c r="G56" s="169" t="str">
        <f>+VLOOKUP(F56,Participants!$A$1:$F$1600,2,FALSE)</f>
        <v>Grant Griesacker</v>
      </c>
      <c r="H56" s="169" t="str">
        <f>+VLOOKUP(F56,Participants!$A$1:$F$1600,4,FALSE)</f>
        <v>JAM</v>
      </c>
      <c r="I56" s="169" t="str">
        <f>+VLOOKUP(F56,Participants!$A$1:$F$1600,5,FALSE)</f>
        <v>M</v>
      </c>
      <c r="J56" s="169">
        <f>+VLOOKUP(F56,Participants!$A$1:$F$1600,3,FALSE)</f>
        <v>7</v>
      </c>
      <c r="K56" s="170" t="str">
        <f>+VLOOKUP(F56,Participants!$A$1:$G$1600,7,FALSE)</f>
        <v>VARSITY BOYS</v>
      </c>
      <c r="L56" s="183"/>
      <c r="M56" s="169"/>
      <c r="N56" s="170">
        <v>15</v>
      </c>
      <c r="O56" s="170">
        <v>6.5</v>
      </c>
    </row>
    <row r="57" spans="1:15" ht="14.25" customHeight="1">
      <c r="A57" s="115"/>
      <c r="B57" s="116"/>
      <c r="C57" s="116"/>
      <c r="D57" s="117"/>
      <c r="E57" s="117"/>
      <c r="F57" s="184">
        <v>1170</v>
      </c>
      <c r="G57" s="169" t="str">
        <f>+VLOOKUP(F57,Participants!$A$1:$F$1600,2,FALSE)</f>
        <v>Henry Glevicky</v>
      </c>
      <c r="H57" s="169" t="str">
        <f>+VLOOKUP(F57,Participants!$A$1:$F$1600,4,FALSE)</f>
        <v>JAM</v>
      </c>
      <c r="I57" s="169" t="str">
        <f>+VLOOKUP(F57,Participants!$A$1:$F$1600,5,FALSE)</f>
        <v>M</v>
      </c>
      <c r="J57" s="169">
        <f>+VLOOKUP(F57,Participants!$A$1:$F$1600,3,FALSE)</f>
        <v>7</v>
      </c>
      <c r="K57" s="170" t="str">
        <f>+VLOOKUP(F57,Participants!$A$1:$G$1600,7,FALSE)</f>
        <v>VARSITY BOYS</v>
      </c>
      <c r="L57" s="185"/>
      <c r="M57" s="169"/>
      <c r="N57" s="170">
        <v>15</v>
      </c>
      <c r="O57" s="170">
        <v>0.5</v>
      </c>
    </row>
    <row r="58" spans="1:15" ht="14.25" customHeight="1">
      <c r="A58" s="115"/>
      <c r="B58" s="116"/>
      <c r="C58" s="116"/>
      <c r="D58" s="117"/>
      <c r="E58" s="117"/>
      <c r="F58" s="184"/>
      <c r="G58" s="169"/>
      <c r="H58" s="169"/>
      <c r="I58" s="169"/>
      <c r="J58" s="169"/>
      <c r="K58" s="170"/>
      <c r="L58" s="183"/>
      <c r="M58" s="169"/>
      <c r="N58" s="170"/>
      <c r="O58" s="170"/>
    </row>
    <row r="59" spans="1:15" ht="14.25" customHeight="1">
      <c r="A59" s="110"/>
      <c r="B59" s="111"/>
      <c r="C59" s="111"/>
      <c r="D59" s="112"/>
      <c r="E59" s="112"/>
      <c r="F59" s="170">
        <v>1165</v>
      </c>
      <c r="G59" s="169" t="str">
        <f>+VLOOKUP(F59,Participants!$A$1:$F$1600,2,FALSE)</f>
        <v>Charlotte Gauntner</v>
      </c>
      <c r="H59" s="169" t="str">
        <f>+VLOOKUP(F59,Participants!$A$1:$F$1600,4,FALSE)</f>
        <v>JAM</v>
      </c>
      <c r="I59" s="169" t="str">
        <f>+VLOOKUP(F59,Participants!$A$1:$F$1600,5,FALSE)</f>
        <v>F</v>
      </c>
      <c r="J59" s="169">
        <f>+VLOOKUP(F59,Participants!$A$1:$F$1600,3,FALSE)</f>
        <v>8</v>
      </c>
      <c r="K59" s="170" t="str">
        <f>+VLOOKUP(F59,Participants!$A$1:$G$1600,7,FALSE)</f>
        <v>VARSITY GIRLS</v>
      </c>
      <c r="L59" s="183">
        <v>1</v>
      </c>
      <c r="M59" s="169">
        <v>10</v>
      </c>
      <c r="N59" s="170">
        <v>29</v>
      </c>
      <c r="O59" s="170">
        <v>4.5</v>
      </c>
    </row>
    <row r="60" spans="1:15" ht="14.25" customHeight="1">
      <c r="A60" s="115"/>
      <c r="B60" s="116"/>
      <c r="C60" s="116"/>
      <c r="D60" s="117"/>
      <c r="E60" s="117"/>
      <c r="F60" s="184">
        <v>800</v>
      </c>
      <c r="G60" s="169" t="str">
        <f>+VLOOKUP(F60,Participants!$A$1:$F$1600,2,FALSE)</f>
        <v>Elliot Keverline</v>
      </c>
      <c r="H60" s="169" t="str">
        <f>+VLOOKUP(F60,Participants!$A$1:$F$1600,4,FALSE)</f>
        <v>AAC</v>
      </c>
      <c r="I60" s="169" t="str">
        <f>+VLOOKUP(F60,Participants!$A$1:$F$1600,5,FALSE)</f>
        <v>F</v>
      </c>
      <c r="J60" s="169">
        <f>+VLOOKUP(F60,Participants!$A$1:$F$1600,3,FALSE)</f>
        <v>8</v>
      </c>
      <c r="K60" s="170" t="str">
        <f>+VLOOKUP(F60,Participants!$A$1:$G$1600,7,FALSE)</f>
        <v>VARSITY GIRLS</v>
      </c>
      <c r="L60" s="185">
        <v>2</v>
      </c>
      <c r="M60" s="169">
        <v>8</v>
      </c>
      <c r="N60" s="170">
        <v>27</v>
      </c>
      <c r="O60" s="170">
        <v>5</v>
      </c>
    </row>
    <row r="61" spans="1:15" ht="14.25" customHeight="1">
      <c r="A61" s="110"/>
      <c r="B61" s="111"/>
      <c r="C61" s="111"/>
      <c r="D61" s="112"/>
      <c r="E61" s="112"/>
      <c r="F61" s="184">
        <v>601</v>
      </c>
      <c r="G61" s="169" t="str">
        <f>+VLOOKUP(F61,Participants!$A$1:$F$1600,2,FALSE)</f>
        <v>Lillian Best</v>
      </c>
      <c r="H61" s="169" t="str">
        <f>+VLOOKUP(F61,Participants!$A$1:$F$1600,4,FALSE)</f>
        <v>BFS</v>
      </c>
      <c r="I61" s="169" t="str">
        <f>+VLOOKUP(F61,Participants!$A$1:$F$1600,5,FALSE)</f>
        <v>F</v>
      </c>
      <c r="J61" s="169">
        <f>+VLOOKUP(F61,Participants!$A$1:$F$1600,3,FALSE)</f>
        <v>8</v>
      </c>
      <c r="K61" s="170" t="str">
        <f>+VLOOKUP(F61,Participants!$A$1:$G$1600,7,FALSE)</f>
        <v>VARSITY GIRLS</v>
      </c>
      <c r="L61" s="183">
        <v>3</v>
      </c>
      <c r="M61" s="169">
        <v>6</v>
      </c>
      <c r="N61" s="170">
        <v>27</v>
      </c>
      <c r="O61" s="170">
        <v>4</v>
      </c>
    </row>
    <row r="62" spans="1:15" ht="14.25" customHeight="1">
      <c r="A62" s="115"/>
      <c r="B62" s="116"/>
      <c r="C62" s="116"/>
      <c r="D62" s="117"/>
      <c r="E62" s="117"/>
      <c r="F62" s="184">
        <v>1213</v>
      </c>
      <c r="G62" s="169" t="str">
        <f>+VLOOKUP(F62,Participants!$A$1:$F$1600,2,FALSE)</f>
        <v>Caitlyn Abbett</v>
      </c>
      <c r="H62" s="169" t="str">
        <f>+VLOOKUP(F62,Participants!$A$1:$F$1600,4,FALSE)</f>
        <v>CDT</v>
      </c>
      <c r="I62" s="169" t="str">
        <f>+VLOOKUP(F62,Participants!$A$1:$F$1600,5,FALSE)</f>
        <v>F</v>
      </c>
      <c r="J62" s="169">
        <f>+VLOOKUP(F62,Participants!$A$1:$F$1600,3,FALSE)</f>
        <v>8</v>
      </c>
      <c r="K62" s="170" t="str">
        <f>+VLOOKUP(F62,Participants!$A$1:$G$1600,7,FALSE)</f>
        <v>VARSITY GIRLS</v>
      </c>
      <c r="L62" s="185">
        <v>4</v>
      </c>
      <c r="M62" s="169">
        <v>5</v>
      </c>
      <c r="N62" s="170">
        <v>26</v>
      </c>
      <c r="O62" s="170">
        <v>1</v>
      </c>
    </row>
    <row r="63" spans="1:15" ht="14.25" customHeight="1">
      <c r="A63" s="110"/>
      <c r="B63" s="111"/>
      <c r="C63" s="111"/>
      <c r="D63" s="112"/>
      <c r="E63" s="112"/>
      <c r="F63" s="184">
        <v>605</v>
      </c>
      <c r="G63" s="169" t="str">
        <f>+VLOOKUP(F63,Participants!$A$1:$F$1600,2,FALSE)</f>
        <v>Anna Lazzara</v>
      </c>
      <c r="H63" s="169" t="str">
        <f>+VLOOKUP(F63,Participants!$A$1:$F$1600,4,FALSE)</f>
        <v>BFS</v>
      </c>
      <c r="I63" s="169" t="str">
        <f>+VLOOKUP(F63,Participants!$A$1:$F$1600,5,FALSE)</f>
        <v>F</v>
      </c>
      <c r="J63" s="169">
        <f>+VLOOKUP(F63,Participants!$A$1:$F$1600,3,FALSE)</f>
        <v>7</v>
      </c>
      <c r="K63" s="170" t="str">
        <f>+VLOOKUP(F63,Participants!$A$1:$G$1600,7,FALSE)</f>
        <v>VARSITY GIRLS</v>
      </c>
      <c r="L63" s="183">
        <v>5</v>
      </c>
      <c r="M63" s="169">
        <v>4</v>
      </c>
      <c r="N63" s="170">
        <v>25</v>
      </c>
      <c r="O63" s="170">
        <v>11.25</v>
      </c>
    </row>
    <row r="64" spans="1:15" ht="14.25" customHeight="1">
      <c r="A64" s="115"/>
      <c r="B64" s="116"/>
      <c r="C64" s="116"/>
      <c r="D64" s="117"/>
      <c r="E64" s="117"/>
      <c r="F64" s="184">
        <v>608</v>
      </c>
      <c r="G64" s="169" t="str">
        <f>+VLOOKUP(F64,Participants!$A$1:$F$1600,2,FALSE)</f>
        <v>Jocelyn roofner</v>
      </c>
      <c r="H64" s="169" t="str">
        <f>+VLOOKUP(F64,Participants!$A$1:$F$1600,4,FALSE)</f>
        <v>BFS</v>
      </c>
      <c r="I64" s="169" t="str">
        <f>+VLOOKUP(F64,Participants!$A$1:$F$1600,5,FALSE)</f>
        <v>F</v>
      </c>
      <c r="J64" s="169">
        <f>+VLOOKUP(F64,Participants!$A$1:$F$1600,3,FALSE)</f>
        <v>7</v>
      </c>
      <c r="K64" s="170" t="str">
        <f>+VLOOKUP(F64,Participants!$A$1:$G$1600,7,FALSE)</f>
        <v>VARSITY GIRLS</v>
      </c>
      <c r="L64" s="185">
        <v>6</v>
      </c>
      <c r="M64" s="169">
        <v>3</v>
      </c>
      <c r="N64" s="170">
        <v>24</v>
      </c>
      <c r="O64" s="170">
        <v>8.25</v>
      </c>
    </row>
    <row r="65" spans="1:15" ht="14.25" customHeight="1">
      <c r="A65" s="110"/>
      <c r="B65" s="111"/>
      <c r="C65" s="111"/>
      <c r="D65" s="112"/>
      <c r="E65" s="112"/>
      <c r="F65" s="184">
        <v>602</v>
      </c>
      <c r="G65" s="169" t="str">
        <f>+VLOOKUP(F65,Participants!$A$1:$F$1600,2,FALSE)</f>
        <v>Caroline Craska</v>
      </c>
      <c r="H65" s="169" t="str">
        <f>+VLOOKUP(F65,Participants!$A$1:$F$1600,4,FALSE)</f>
        <v>BFS</v>
      </c>
      <c r="I65" s="169" t="str">
        <f>+VLOOKUP(F65,Participants!$A$1:$F$1600,5,FALSE)</f>
        <v>F</v>
      </c>
      <c r="J65" s="169">
        <f>+VLOOKUP(F65,Participants!$A$1:$F$1600,3,FALSE)</f>
        <v>7</v>
      </c>
      <c r="K65" s="170" t="str">
        <f>+VLOOKUP(F65,Participants!$A$1:$G$1600,7,FALSE)</f>
        <v>VARSITY GIRLS</v>
      </c>
      <c r="L65" s="183">
        <v>7</v>
      </c>
      <c r="M65" s="169">
        <v>2</v>
      </c>
      <c r="N65" s="170">
        <v>23</v>
      </c>
      <c r="O65" s="170">
        <v>1.5</v>
      </c>
    </row>
    <row r="66" spans="1:15" ht="14.25" customHeight="1">
      <c r="A66" s="115"/>
      <c r="B66" s="116"/>
      <c r="C66" s="116"/>
      <c r="D66" s="117"/>
      <c r="E66" s="117"/>
      <c r="F66" s="184">
        <v>607</v>
      </c>
      <c r="G66" s="169" t="str">
        <f>+VLOOKUP(F66,Participants!$A$1:$F$1600,2,FALSE)</f>
        <v>Alexa Risdon</v>
      </c>
      <c r="H66" s="169" t="str">
        <f>+VLOOKUP(F66,Participants!$A$1:$F$1600,4,FALSE)</f>
        <v>BFS</v>
      </c>
      <c r="I66" s="169" t="str">
        <f>+VLOOKUP(F66,Participants!$A$1:$F$1600,5,FALSE)</f>
        <v>F</v>
      </c>
      <c r="J66" s="169">
        <f>+VLOOKUP(F66,Participants!$A$1:$F$1600,3,FALSE)</f>
        <v>8</v>
      </c>
      <c r="K66" s="170" t="str">
        <f>+VLOOKUP(F66,Participants!$A$1:$G$1600,7,FALSE)</f>
        <v>VARSITY GIRLS</v>
      </c>
      <c r="L66" s="185">
        <v>8</v>
      </c>
      <c r="M66" s="169">
        <v>1</v>
      </c>
      <c r="N66" s="170">
        <v>22</v>
      </c>
      <c r="O66" s="170">
        <v>8.75</v>
      </c>
    </row>
    <row r="67" spans="1:15" ht="14.25" customHeight="1">
      <c r="A67" s="110"/>
      <c r="B67" s="111"/>
      <c r="C67" s="111"/>
      <c r="D67" s="112"/>
      <c r="E67" s="112"/>
      <c r="F67" s="184">
        <v>794</v>
      </c>
      <c r="G67" s="169" t="str">
        <f>+VLOOKUP(F67,Participants!$A$1:$F$1600,2,FALSE)</f>
        <v>Mikaela Canzian</v>
      </c>
      <c r="H67" s="169" t="str">
        <f>+VLOOKUP(F67,Participants!$A$1:$F$1600,4,FALSE)</f>
        <v>AAC</v>
      </c>
      <c r="I67" s="169" t="str">
        <f>+VLOOKUP(F67,Participants!$A$1:$F$1600,5,FALSE)</f>
        <v>F</v>
      </c>
      <c r="J67" s="169">
        <f>+VLOOKUP(F67,Participants!$A$1:$F$1600,3,FALSE)</f>
        <v>8</v>
      </c>
      <c r="K67" s="170" t="str">
        <f>+VLOOKUP(F67,Participants!$A$1:$G$1600,7,FALSE)</f>
        <v>VARSITY GIRLS</v>
      </c>
      <c r="L67" s="183"/>
      <c r="M67" s="169"/>
      <c r="N67" s="170">
        <v>21</v>
      </c>
      <c r="O67" s="170">
        <v>11.25</v>
      </c>
    </row>
    <row r="68" spans="1:15" ht="14.25" customHeight="1">
      <c r="A68" s="115"/>
      <c r="B68" s="116"/>
      <c r="C68" s="116"/>
      <c r="D68" s="117"/>
      <c r="E68" s="117"/>
      <c r="F68" s="184">
        <v>1059</v>
      </c>
      <c r="G68" s="169" t="str">
        <f>+VLOOKUP(F68,Participants!$A$1:$F$1600,2,FALSE)</f>
        <v>Anna Pohl</v>
      </c>
      <c r="H68" s="169" t="str">
        <f>+VLOOKUP(F68,Participants!$A$1:$F$1600,4,FALSE)</f>
        <v>KIL</v>
      </c>
      <c r="I68" s="169" t="str">
        <f>+VLOOKUP(F68,Participants!$A$1:$F$1600,5,FALSE)</f>
        <v>F</v>
      </c>
      <c r="J68" s="169">
        <f>+VLOOKUP(F68,Participants!$A$1:$F$1600,3,FALSE)</f>
        <v>7</v>
      </c>
      <c r="K68" s="170" t="str">
        <f>+VLOOKUP(F68,Participants!$A$1:$G$1600,7,FALSE)</f>
        <v>VARSITY GIRLS</v>
      </c>
      <c r="L68" s="185"/>
      <c r="M68" s="169"/>
      <c r="N68" s="170">
        <v>21</v>
      </c>
      <c r="O68" s="170">
        <v>2</v>
      </c>
    </row>
    <row r="69" spans="1:15" ht="14.25" customHeight="1">
      <c r="A69" s="110"/>
      <c r="B69" s="111"/>
      <c r="C69" s="111"/>
      <c r="D69" s="112"/>
      <c r="E69" s="112"/>
      <c r="F69" s="184">
        <v>1065</v>
      </c>
      <c r="G69" s="169" t="str">
        <f>+VLOOKUP(F69,Participants!$A$1:$F$1600,2,FALSE)</f>
        <v>Natalie Morris</v>
      </c>
      <c r="H69" s="169" t="str">
        <f>+VLOOKUP(F69,Participants!$A$1:$F$1600,4,FALSE)</f>
        <v>KIL</v>
      </c>
      <c r="I69" s="169" t="str">
        <f>+VLOOKUP(F69,Participants!$A$1:$F$1600,5,FALSE)</f>
        <v>F</v>
      </c>
      <c r="J69" s="169">
        <f>+VLOOKUP(F69,Participants!$A$1:$F$1600,3,FALSE)</f>
        <v>7</v>
      </c>
      <c r="K69" s="170" t="str">
        <f>+VLOOKUP(F69,Participants!$A$1:$G$1600,7,FALSE)</f>
        <v>VARSITY GIRLS</v>
      </c>
      <c r="L69" s="183"/>
      <c r="M69" s="169"/>
      <c r="N69" s="170">
        <v>19</v>
      </c>
      <c r="O69" s="170">
        <v>8.75</v>
      </c>
    </row>
    <row r="70" spans="1:15" ht="14.25" customHeight="1">
      <c r="A70" s="115"/>
      <c r="B70" s="116"/>
      <c r="C70" s="116"/>
      <c r="D70" s="117"/>
      <c r="E70" s="117"/>
      <c r="F70" s="184">
        <v>1161</v>
      </c>
      <c r="G70" s="169" t="str">
        <f>+VLOOKUP(F70,Participants!$A$1:$F$1600,2,FALSE)</f>
        <v>Eva Fardo</v>
      </c>
      <c r="H70" s="169" t="str">
        <f>+VLOOKUP(F70,Participants!$A$1:$F$1600,4,FALSE)</f>
        <v>JAM</v>
      </c>
      <c r="I70" s="169" t="str">
        <f>+VLOOKUP(F70,Participants!$A$1:$F$1600,5,FALSE)</f>
        <v>F</v>
      </c>
      <c r="J70" s="169">
        <f>+VLOOKUP(F70,Participants!$A$1:$F$1600,3,FALSE)</f>
        <v>7</v>
      </c>
      <c r="K70" s="170" t="str">
        <f>+VLOOKUP(F70,Participants!$A$1:$G$1600,7,FALSE)</f>
        <v>VARSITY GIRLS</v>
      </c>
      <c r="L70" s="185"/>
      <c r="M70" s="169"/>
      <c r="N70" s="170">
        <v>19</v>
      </c>
      <c r="O70" s="170">
        <v>6</v>
      </c>
    </row>
    <row r="71" spans="1:15" ht="14.25" customHeight="1">
      <c r="A71" s="110"/>
      <c r="B71" s="111"/>
      <c r="C71" s="111"/>
      <c r="D71" s="112"/>
      <c r="E71" s="112"/>
      <c r="F71" s="184">
        <v>1057</v>
      </c>
      <c r="G71" s="169" t="str">
        <f>+VLOOKUP(F71,Participants!$A$1:$F$1600,2,FALSE)</f>
        <v>Claire Elliott</v>
      </c>
      <c r="H71" s="169" t="str">
        <f>+VLOOKUP(F71,Participants!$A$1:$F$1600,4,FALSE)</f>
        <v>KIL</v>
      </c>
      <c r="I71" s="169" t="str">
        <f>+VLOOKUP(F71,Participants!$A$1:$F$1600,5,FALSE)</f>
        <v>F</v>
      </c>
      <c r="J71" s="169">
        <f>+VLOOKUP(F71,Participants!$A$1:$F$1600,3,FALSE)</f>
        <v>7</v>
      </c>
      <c r="K71" s="170" t="str">
        <f>+VLOOKUP(F71,Participants!$A$1:$G$1600,7,FALSE)</f>
        <v>VARSITY GIRLS</v>
      </c>
      <c r="L71" s="183"/>
      <c r="M71" s="169"/>
      <c r="N71" s="170">
        <v>19</v>
      </c>
      <c r="O71" s="170">
        <v>3.5</v>
      </c>
    </row>
    <row r="72" spans="1:15" ht="14.25" customHeight="1">
      <c r="A72" s="115"/>
      <c r="B72" s="116"/>
      <c r="C72" s="116"/>
      <c r="D72" s="117"/>
      <c r="E72" s="117"/>
      <c r="F72" s="184">
        <v>1166</v>
      </c>
      <c r="G72" s="169" t="str">
        <f>+VLOOKUP(F72,Participants!$A$1:$F$1600,2,FALSE)</f>
        <v>Gabriella Glevicky</v>
      </c>
      <c r="H72" s="169" t="str">
        <f>+VLOOKUP(F72,Participants!$A$1:$F$1600,4,FALSE)</f>
        <v>JAM</v>
      </c>
      <c r="I72" s="169" t="str">
        <f>+VLOOKUP(F72,Participants!$A$1:$F$1600,5,FALSE)</f>
        <v>F</v>
      </c>
      <c r="J72" s="169">
        <f>+VLOOKUP(F72,Participants!$A$1:$F$1600,3,FALSE)</f>
        <v>8</v>
      </c>
      <c r="K72" s="170" t="str">
        <f>+VLOOKUP(F72,Participants!$A$1:$G$1600,7,FALSE)</f>
        <v>VARSITY GIRLS</v>
      </c>
      <c r="L72" s="185"/>
      <c r="M72" s="169"/>
      <c r="N72" s="170">
        <v>18</v>
      </c>
      <c r="O72" s="170">
        <v>5.5</v>
      </c>
    </row>
    <row r="73" spans="1:15" ht="14.25" customHeight="1">
      <c r="A73" s="110"/>
      <c r="B73" s="111"/>
      <c r="C73" s="111"/>
      <c r="D73" s="112"/>
      <c r="E73" s="112"/>
      <c r="F73" s="184">
        <v>240</v>
      </c>
      <c r="G73" s="169" t="str">
        <f>+VLOOKUP(F73,Participants!$A$1:$F$1600,2,FALSE)</f>
        <v>Alana D'Alo</v>
      </c>
      <c r="H73" s="169" t="str">
        <f>+VLOOKUP(F73,Participants!$A$1:$F$1600,4,FALSE)</f>
        <v>AMA</v>
      </c>
      <c r="I73" s="169" t="str">
        <f>+VLOOKUP(F73,Participants!$A$1:$F$1600,5,FALSE)</f>
        <v>F</v>
      </c>
      <c r="J73" s="169">
        <f>+VLOOKUP(F73,Participants!$A$1:$F$1600,3,FALSE)</f>
        <v>7</v>
      </c>
      <c r="K73" s="170" t="str">
        <f>+VLOOKUP(F73,Participants!$A$1:$G$1600,7,FALSE)</f>
        <v>VARSITY GIRLS</v>
      </c>
      <c r="L73" s="183"/>
      <c r="M73" s="169"/>
      <c r="N73" s="170">
        <v>18</v>
      </c>
      <c r="O73" s="170">
        <v>3.75</v>
      </c>
    </row>
    <row r="74" spans="1:15" ht="14.25" customHeight="1">
      <c r="A74" s="115"/>
      <c r="B74" s="116"/>
      <c r="C74" s="116"/>
      <c r="D74" s="117"/>
      <c r="E74" s="117"/>
      <c r="F74" s="184">
        <v>1169</v>
      </c>
      <c r="G74" s="169" t="str">
        <f>+VLOOKUP(F74,Participants!$A$1:$F$1600,2,FALSE)</f>
        <v>Phoebe Vilcheck</v>
      </c>
      <c r="H74" s="169" t="str">
        <f>+VLOOKUP(F74,Participants!$A$1:$F$1600,4,FALSE)</f>
        <v>JAM</v>
      </c>
      <c r="I74" s="169" t="str">
        <f>+VLOOKUP(F74,Participants!$A$1:$F$1600,5,FALSE)</f>
        <v>F</v>
      </c>
      <c r="J74" s="169">
        <f>+VLOOKUP(F74,Participants!$A$1:$F$1600,3,FALSE)</f>
        <v>8</v>
      </c>
      <c r="K74" s="170" t="str">
        <f>+VLOOKUP(F74,Participants!$A$1:$G$1600,7,FALSE)</f>
        <v>VARSITY GIRLS</v>
      </c>
      <c r="L74" s="185"/>
      <c r="M74" s="169"/>
      <c r="N74" s="170">
        <v>18</v>
      </c>
      <c r="O74" s="170">
        <v>2</v>
      </c>
    </row>
    <row r="75" spans="1:15" ht="14.25" customHeight="1">
      <c r="A75" s="110"/>
      <c r="B75" s="111"/>
      <c r="C75" s="111"/>
      <c r="D75" s="112"/>
      <c r="E75" s="112"/>
      <c r="F75" s="184">
        <v>242</v>
      </c>
      <c r="G75" s="169" t="str">
        <f>+VLOOKUP(F75,Participants!$A$1:$F$1600,2,FALSE)</f>
        <v>Alaina DiPofi</v>
      </c>
      <c r="H75" s="169" t="str">
        <f>+VLOOKUP(F75,Participants!$A$1:$F$1600,4,FALSE)</f>
        <v>AMA</v>
      </c>
      <c r="I75" s="169" t="str">
        <f>+VLOOKUP(F75,Participants!$A$1:$F$1600,5,FALSE)</f>
        <v>F</v>
      </c>
      <c r="J75" s="169">
        <f>+VLOOKUP(F75,Participants!$A$1:$F$1600,3,FALSE)</f>
        <v>7</v>
      </c>
      <c r="K75" s="170" t="str">
        <f>+VLOOKUP(F75,Participants!$A$1:$G$1600,7,FALSE)</f>
        <v>VARSITY GIRLS</v>
      </c>
      <c r="L75" s="183"/>
      <c r="M75" s="169"/>
      <c r="N75" s="170">
        <v>18</v>
      </c>
      <c r="O75" s="170">
        <v>2</v>
      </c>
    </row>
    <row r="76" spans="1:15" ht="14.25" customHeight="1">
      <c r="A76" s="115"/>
      <c r="B76" s="116"/>
      <c r="C76" s="116"/>
      <c r="D76" s="117"/>
      <c r="E76" s="117"/>
      <c r="F76" s="184">
        <v>252</v>
      </c>
      <c r="G76" s="169" t="str">
        <f>+VLOOKUP(F76,Participants!$A$1:$F$1600,2,FALSE)</f>
        <v>Norah Latouf</v>
      </c>
      <c r="H76" s="169" t="str">
        <f>+VLOOKUP(F76,Participants!$A$1:$F$1600,4,FALSE)</f>
        <v>AMA</v>
      </c>
      <c r="I76" s="169" t="str">
        <f>+VLOOKUP(F76,Participants!$A$1:$F$1600,5,FALSE)</f>
        <v>F</v>
      </c>
      <c r="J76" s="169">
        <f>+VLOOKUP(F76,Participants!$A$1:$F$1600,3,FALSE)</f>
        <v>7</v>
      </c>
      <c r="K76" s="170" t="str">
        <f>+VLOOKUP(F76,Participants!$A$1:$G$1600,7,FALSE)</f>
        <v>VARSITY GIRLS</v>
      </c>
      <c r="L76" s="185"/>
      <c r="M76" s="169"/>
      <c r="N76" s="170">
        <v>18</v>
      </c>
      <c r="O76" s="170">
        <v>1.25</v>
      </c>
    </row>
    <row r="77" spans="1:15" ht="14.25" customHeight="1">
      <c r="A77" s="110"/>
      <c r="B77" s="111"/>
      <c r="C77" s="111"/>
      <c r="D77" s="112"/>
      <c r="E77" s="112"/>
      <c r="F77" s="184">
        <v>600</v>
      </c>
      <c r="G77" s="169" t="str">
        <f>+VLOOKUP(F77,Participants!$A$1:$F$1600,2,FALSE)</f>
        <v>Lauren Becker</v>
      </c>
      <c r="H77" s="169" t="str">
        <f>+VLOOKUP(F77,Participants!$A$1:$F$1600,4,FALSE)</f>
        <v>BFS</v>
      </c>
      <c r="I77" s="169" t="str">
        <f>+VLOOKUP(F77,Participants!$A$1:$F$1600,5,FALSE)</f>
        <v>F</v>
      </c>
      <c r="J77" s="169">
        <f>+VLOOKUP(F77,Participants!$A$1:$F$1600,3,FALSE)</f>
        <v>8</v>
      </c>
      <c r="K77" s="170" t="str">
        <f>+VLOOKUP(F77,Participants!$A$1:$G$1600,7,FALSE)</f>
        <v>VARSITY GIRLS</v>
      </c>
      <c r="L77" s="183"/>
      <c r="M77" s="169"/>
      <c r="N77" s="170">
        <v>16</v>
      </c>
      <c r="O77" s="170">
        <v>5</v>
      </c>
    </row>
    <row r="78" spans="1:15" ht="14.25" customHeight="1">
      <c r="A78" s="115"/>
      <c r="B78" s="116"/>
      <c r="C78" s="116"/>
      <c r="D78" s="117"/>
      <c r="E78" s="117"/>
      <c r="F78" s="184">
        <v>251</v>
      </c>
      <c r="G78" s="169" t="str">
        <f>+VLOOKUP(F78,Participants!$A$1:$F$1600,2,FALSE)</f>
        <v>Lily Yester</v>
      </c>
      <c r="H78" s="169" t="str">
        <f>+VLOOKUP(F78,Participants!$A$1:$F$1600,4,FALSE)</f>
        <v>AMA</v>
      </c>
      <c r="I78" s="169" t="str">
        <f>+VLOOKUP(F78,Participants!$A$1:$F$1600,5,FALSE)</f>
        <v>F</v>
      </c>
      <c r="J78" s="169">
        <f>+VLOOKUP(F78,Participants!$A$1:$F$1600,3,FALSE)</f>
        <v>7</v>
      </c>
      <c r="K78" s="170" t="str">
        <f>+VLOOKUP(F78,Participants!$A$1:$G$1600,7,FALSE)</f>
        <v>VARSITY GIRLS</v>
      </c>
      <c r="L78" s="185"/>
      <c r="M78" s="169"/>
      <c r="N78" s="170">
        <v>14</v>
      </c>
      <c r="O78" s="170">
        <v>10</v>
      </c>
    </row>
    <row r="79" spans="1:15" ht="14.25" customHeight="1">
      <c r="A79" s="110"/>
      <c r="B79" s="111"/>
      <c r="C79" s="111"/>
      <c r="D79" s="112"/>
      <c r="E79" s="112"/>
      <c r="F79" s="184">
        <v>1163</v>
      </c>
      <c r="G79" s="169" t="str">
        <f>+VLOOKUP(F79,Participants!$A$1:$F$1600,2,FALSE)</f>
        <v>Allyson Fabian</v>
      </c>
      <c r="H79" s="169" t="str">
        <f>+VLOOKUP(F79,Participants!$A$1:$F$1600,4,FALSE)</f>
        <v>JAM</v>
      </c>
      <c r="I79" s="169" t="str">
        <f>+VLOOKUP(F79,Participants!$A$1:$F$1600,5,FALSE)</f>
        <v>F</v>
      </c>
      <c r="J79" s="169">
        <f>+VLOOKUP(F79,Participants!$A$1:$F$1600,3,FALSE)</f>
        <v>8</v>
      </c>
      <c r="K79" s="170" t="str">
        <f>+VLOOKUP(F79,Participants!$A$1:$G$1600,7,FALSE)</f>
        <v>VARSITY GIRLS</v>
      </c>
      <c r="L79" s="183"/>
      <c r="M79" s="169"/>
      <c r="N79" s="170">
        <v>14</v>
      </c>
      <c r="O79" s="170">
        <v>2.5</v>
      </c>
    </row>
    <row r="80" spans="1:15" ht="14.25" customHeight="1">
      <c r="L80" s="71"/>
      <c r="M80" s="71"/>
    </row>
    <row r="81" spans="1:24" ht="14.25" customHeight="1">
      <c r="B81" s="72" t="s">
        <v>8</v>
      </c>
      <c r="C81" s="72" t="s">
        <v>15</v>
      </c>
      <c r="D81" s="72" t="s">
        <v>18</v>
      </c>
      <c r="E81" s="73" t="s">
        <v>21</v>
      </c>
      <c r="F81" s="72" t="s">
        <v>24</v>
      </c>
      <c r="G81" s="72" t="s">
        <v>29</v>
      </c>
      <c r="H81" s="72" t="s">
        <v>32</v>
      </c>
      <c r="I81" s="72" t="s">
        <v>35</v>
      </c>
      <c r="J81" s="72" t="s">
        <v>38</v>
      </c>
      <c r="K81" s="72" t="s">
        <v>41</v>
      </c>
      <c r="L81" s="72" t="s">
        <v>44</v>
      </c>
      <c r="M81" s="72" t="s">
        <v>47</v>
      </c>
      <c r="N81" s="72" t="s">
        <v>50</v>
      </c>
      <c r="O81" s="72" t="s">
        <v>53</v>
      </c>
      <c r="P81" s="72" t="s">
        <v>59</v>
      </c>
      <c r="Q81" s="72" t="s">
        <v>62</v>
      </c>
      <c r="R81" s="72" t="s">
        <v>68</v>
      </c>
      <c r="S81" s="72" t="s">
        <v>10</v>
      </c>
      <c r="T81" s="72" t="s">
        <v>73</v>
      </c>
      <c r="U81" s="72" t="s">
        <v>76</v>
      </c>
      <c r="V81" s="72" t="s">
        <v>79</v>
      </c>
      <c r="W81" s="72" t="s">
        <v>82</v>
      </c>
      <c r="X81" s="72" t="s">
        <v>1546</v>
      </c>
    </row>
    <row r="82" spans="1:24" ht="14.25" customHeight="1"/>
    <row r="83" spans="1:24" ht="14.25" customHeight="1"/>
    <row r="84" spans="1:24" ht="14.25" customHeight="1">
      <c r="A84" s="64" t="s">
        <v>150</v>
      </c>
      <c r="B84" s="64">
        <f t="shared" ref="B84:K87" si="0">+SUMIFS($M$2:$M$79,$K$2:$K$79,$A84,$H$2:$H$79,B$81)</f>
        <v>12</v>
      </c>
      <c r="C84" s="64">
        <f t="shared" si="0"/>
        <v>0</v>
      </c>
      <c r="D84" s="64">
        <f t="shared" si="0"/>
        <v>0</v>
      </c>
      <c r="E84" s="64">
        <f t="shared" si="0"/>
        <v>0</v>
      </c>
      <c r="F84" s="64">
        <f t="shared" si="0"/>
        <v>0</v>
      </c>
      <c r="G84" s="64">
        <f t="shared" si="0"/>
        <v>8</v>
      </c>
      <c r="H84" s="64">
        <f t="shared" si="0"/>
        <v>0</v>
      </c>
      <c r="I84" s="64">
        <f t="shared" si="0"/>
        <v>1</v>
      </c>
      <c r="J84" s="64">
        <f t="shared" si="0"/>
        <v>0</v>
      </c>
      <c r="K84" s="64">
        <f t="shared" si="0"/>
        <v>0</v>
      </c>
      <c r="L84" s="64">
        <f t="shared" ref="L84:W87" si="1">+SUMIFS($M$2:$M$79,$K$2:$K$79,$A84,$H$2:$H$79,L$81)</f>
        <v>0</v>
      </c>
      <c r="M84" s="64">
        <f t="shared" si="1"/>
        <v>0</v>
      </c>
      <c r="N84" s="64">
        <f t="shared" si="1"/>
        <v>0</v>
      </c>
      <c r="O84" s="64">
        <f t="shared" si="1"/>
        <v>0</v>
      </c>
      <c r="P84" s="64">
        <f t="shared" si="1"/>
        <v>18</v>
      </c>
      <c r="Q84" s="64">
        <f t="shared" si="1"/>
        <v>0</v>
      </c>
      <c r="R84" s="64">
        <f t="shared" si="1"/>
        <v>0</v>
      </c>
      <c r="S84" s="64">
        <f t="shared" si="1"/>
        <v>0</v>
      </c>
      <c r="T84" s="64">
        <f t="shared" si="1"/>
        <v>0</v>
      </c>
      <c r="U84" s="64">
        <f t="shared" si="1"/>
        <v>0</v>
      </c>
      <c r="V84" s="64">
        <f t="shared" si="1"/>
        <v>0</v>
      </c>
      <c r="W84" s="64">
        <f t="shared" si="1"/>
        <v>0</v>
      </c>
      <c r="X84" s="64">
        <f t="shared" ref="X84:X87" si="2">SUM(B84:W84)</f>
        <v>39</v>
      </c>
    </row>
    <row r="85" spans="1:24" ht="14.25" customHeight="1">
      <c r="A85" s="64" t="s">
        <v>152</v>
      </c>
      <c r="B85" s="64">
        <f t="shared" si="0"/>
        <v>0</v>
      </c>
      <c r="C85" s="64">
        <f t="shared" si="0"/>
        <v>0</v>
      </c>
      <c r="D85" s="64">
        <f t="shared" si="0"/>
        <v>0</v>
      </c>
      <c r="E85" s="64">
        <f t="shared" si="0"/>
        <v>0</v>
      </c>
      <c r="F85" s="64">
        <f t="shared" si="0"/>
        <v>0</v>
      </c>
      <c r="G85" s="64">
        <f t="shared" si="0"/>
        <v>3.5</v>
      </c>
      <c r="H85" s="64">
        <f t="shared" si="0"/>
        <v>0</v>
      </c>
      <c r="I85" s="64">
        <f t="shared" si="0"/>
        <v>8</v>
      </c>
      <c r="J85" s="64">
        <f t="shared" si="0"/>
        <v>0</v>
      </c>
      <c r="K85" s="64">
        <f t="shared" si="0"/>
        <v>0</v>
      </c>
      <c r="L85" s="64">
        <f t="shared" si="1"/>
        <v>0</v>
      </c>
      <c r="M85" s="64">
        <f t="shared" si="1"/>
        <v>0</v>
      </c>
      <c r="N85" s="64">
        <f t="shared" si="1"/>
        <v>0</v>
      </c>
      <c r="O85" s="64">
        <f t="shared" si="1"/>
        <v>0</v>
      </c>
      <c r="P85" s="64">
        <f t="shared" si="1"/>
        <v>17.5</v>
      </c>
      <c r="Q85" s="64">
        <f t="shared" si="1"/>
        <v>0</v>
      </c>
      <c r="R85" s="64">
        <f t="shared" si="1"/>
        <v>0</v>
      </c>
      <c r="S85" s="64">
        <f t="shared" si="1"/>
        <v>0</v>
      </c>
      <c r="T85" s="64">
        <f t="shared" si="1"/>
        <v>0</v>
      </c>
      <c r="U85" s="64">
        <f t="shared" si="1"/>
        <v>0</v>
      </c>
      <c r="V85" s="64">
        <f t="shared" si="1"/>
        <v>0</v>
      </c>
      <c r="W85" s="64">
        <f t="shared" si="1"/>
        <v>10</v>
      </c>
      <c r="X85" s="64">
        <f t="shared" si="2"/>
        <v>39</v>
      </c>
    </row>
    <row r="86" spans="1:24" ht="14.25" customHeight="1">
      <c r="A86" s="64" t="s">
        <v>186</v>
      </c>
      <c r="B86" s="64">
        <f t="shared" si="0"/>
        <v>10</v>
      </c>
      <c r="C86" s="64">
        <f t="shared" si="0"/>
        <v>0</v>
      </c>
      <c r="D86" s="64">
        <f t="shared" si="0"/>
        <v>0</v>
      </c>
      <c r="E86" s="64">
        <f t="shared" si="0"/>
        <v>0</v>
      </c>
      <c r="F86" s="64">
        <f t="shared" si="0"/>
        <v>0</v>
      </c>
      <c r="G86" s="64">
        <f t="shared" si="0"/>
        <v>16</v>
      </c>
      <c r="H86" s="64">
        <f t="shared" si="0"/>
        <v>0</v>
      </c>
      <c r="I86" s="64">
        <f t="shared" si="0"/>
        <v>0</v>
      </c>
      <c r="J86" s="64">
        <f t="shared" si="0"/>
        <v>0</v>
      </c>
      <c r="K86" s="64">
        <f t="shared" si="0"/>
        <v>0</v>
      </c>
      <c r="L86" s="64">
        <f t="shared" si="1"/>
        <v>0</v>
      </c>
      <c r="M86" s="64">
        <f t="shared" si="1"/>
        <v>8</v>
      </c>
      <c r="N86" s="64">
        <f t="shared" si="1"/>
        <v>5</v>
      </c>
      <c r="O86" s="64">
        <f t="shared" si="1"/>
        <v>0</v>
      </c>
      <c r="P86" s="64">
        <f t="shared" si="1"/>
        <v>0</v>
      </c>
      <c r="Q86" s="64">
        <f t="shared" si="1"/>
        <v>0</v>
      </c>
      <c r="R86" s="64">
        <f t="shared" si="1"/>
        <v>0</v>
      </c>
      <c r="S86" s="64">
        <f t="shared" si="1"/>
        <v>0</v>
      </c>
      <c r="T86" s="64">
        <f t="shared" si="1"/>
        <v>0</v>
      </c>
      <c r="U86" s="64">
        <f t="shared" si="1"/>
        <v>0</v>
      </c>
      <c r="V86" s="64">
        <f t="shared" si="1"/>
        <v>0</v>
      </c>
      <c r="W86" s="64">
        <f t="shared" si="1"/>
        <v>0</v>
      </c>
      <c r="X86" s="64">
        <f t="shared" si="2"/>
        <v>39</v>
      </c>
    </row>
    <row r="87" spans="1:24" ht="14.25" customHeight="1">
      <c r="A87" s="64" t="s">
        <v>189</v>
      </c>
      <c r="B87" s="64">
        <f t="shared" si="0"/>
        <v>14</v>
      </c>
      <c r="C87" s="64">
        <f t="shared" si="0"/>
        <v>0</v>
      </c>
      <c r="D87" s="64">
        <f t="shared" si="0"/>
        <v>5</v>
      </c>
      <c r="E87" s="64">
        <f t="shared" si="0"/>
        <v>0</v>
      </c>
      <c r="F87" s="64">
        <f t="shared" si="0"/>
        <v>0</v>
      </c>
      <c r="G87" s="64">
        <f t="shared" si="0"/>
        <v>10</v>
      </c>
      <c r="H87" s="64">
        <f t="shared" si="0"/>
        <v>0</v>
      </c>
      <c r="I87" s="64">
        <f t="shared" si="0"/>
        <v>3</v>
      </c>
      <c r="J87" s="64">
        <f t="shared" si="0"/>
        <v>0</v>
      </c>
      <c r="K87" s="64">
        <f t="shared" si="0"/>
        <v>0</v>
      </c>
      <c r="L87" s="64">
        <f t="shared" si="1"/>
        <v>0</v>
      </c>
      <c r="M87" s="64">
        <f t="shared" si="1"/>
        <v>0</v>
      </c>
      <c r="N87" s="64">
        <f t="shared" si="1"/>
        <v>0</v>
      </c>
      <c r="O87" s="64">
        <f t="shared" si="1"/>
        <v>0</v>
      </c>
      <c r="P87" s="64">
        <f t="shared" si="1"/>
        <v>7</v>
      </c>
      <c r="Q87" s="64">
        <f t="shared" si="1"/>
        <v>0</v>
      </c>
      <c r="R87" s="64">
        <f t="shared" si="1"/>
        <v>0</v>
      </c>
      <c r="S87" s="64">
        <f t="shared" si="1"/>
        <v>0</v>
      </c>
      <c r="T87" s="64">
        <f t="shared" si="1"/>
        <v>0</v>
      </c>
      <c r="U87" s="64">
        <f t="shared" si="1"/>
        <v>0</v>
      </c>
      <c r="V87" s="64">
        <f t="shared" si="1"/>
        <v>0</v>
      </c>
      <c r="W87" s="64">
        <f t="shared" si="1"/>
        <v>0</v>
      </c>
      <c r="X87" s="64">
        <f t="shared" si="2"/>
        <v>39</v>
      </c>
    </row>
    <row r="88" spans="1:24" ht="14.25" customHeight="1">
      <c r="L88" s="71"/>
      <c r="M88" s="71"/>
    </row>
    <row r="89" spans="1:24" ht="14.25" customHeight="1">
      <c r="L89" s="71"/>
      <c r="M89" s="71"/>
    </row>
    <row r="90" spans="1:24" ht="14.25" customHeight="1">
      <c r="L90" s="71"/>
      <c r="M90" s="71"/>
    </row>
    <row r="91" spans="1:24" ht="14.25" customHeight="1">
      <c r="L91" s="71"/>
      <c r="M91" s="71"/>
    </row>
    <row r="92" spans="1:24" ht="14.25" customHeight="1">
      <c r="L92" s="71"/>
      <c r="M92" s="71"/>
    </row>
    <row r="93" spans="1:24" ht="14.25" customHeight="1">
      <c r="L93" s="71"/>
      <c r="M93" s="71"/>
    </row>
    <row r="94" spans="1:24" ht="14.25" customHeight="1">
      <c r="L94" s="71"/>
      <c r="M94" s="71"/>
    </row>
    <row r="95" spans="1:24" ht="14.25" customHeight="1">
      <c r="L95" s="71"/>
      <c r="M95" s="71"/>
    </row>
    <row r="96" spans="1:24" ht="14.25" customHeight="1">
      <c r="L96" s="71"/>
      <c r="M96" s="71"/>
    </row>
    <row r="97" spans="12:13" ht="14.25" customHeight="1">
      <c r="L97" s="71"/>
      <c r="M97" s="71"/>
    </row>
    <row r="98" spans="12:13" ht="14.25" customHeight="1">
      <c r="L98" s="71"/>
      <c r="M98" s="71"/>
    </row>
    <row r="99" spans="12:13" ht="14.25" customHeight="1">
      <c r="L99" s="71"/>
      <c r="M99" s="71"/>
    </row>
    <row r="100" spans="12:13" ht="14.25" customHeight="1">
      <c r="L100" s="71"/>
      <c r="M100" s="71"/>
    </row>
    <row r="101" spans="12:13" ht="14.25" customHeight="1">
      <c r="L101" s="71"/>
      <c r="M101" s="71"/>
    </row>
    <row r="102" spans="12:13" ht="14.25" customHeight="1">
      <c r="L102" s="71"/>
      <c r="M102" s="71"/>
    </row>
    <row r="103" spans="12:13" ht="14.25" customHeight="1">
      <c r="L103" s="71"/>
      <c r="M103" s="71"/>
    </row>
    <row r="104" spans="12:13" ht="14.25" customHeight="1">
      <c r="L104" s="71"/>
      <c r="M104" s="71"/>
    </row>
    <row r="105" spans="12:13" ht="14.25" customHeight="1">
      <c r="L105" s="71"/>
      <c r="M105" s="71"/>
    </row>
    <row r="106" spans="12:13" ht="14.25" customHeight="1">
      <c r="L106" s="71"/>
      <c r="M106" s="71"/>
    </row>
    <row r="107" spans="12:13" ht="14.25" customHeight="1">
      <c r="L107" s="71"/>
      <c r="M107" s="71"/>
    </row>
    <row r="108" spans="12:13" ht="14.25" customHeight="1">
      <c r="L108" s="71"/>
      <c r="M108" s="71"/>
    </row>
    <row r="109" spans="12:13" ht="14.25" customHeight="1">
      <c r="L109" s="71"/>
      <c r="M109" s="71"/>
    </row>
    <row r="110" spans="12:13" ht="14.25" customHeight="1">
      <c r="L110" s="71"/>
      <c r="M110" s="71"/>
    </row>
    <row r="111" spans="12:13" ht="14.25" customHeight="1">
      <c r="L111" s="71"/>
      <c r="M111" s="71"/>
    </row>
    <row r="112" spans="12:13" ht="14.25" customHeight="1">
      <c r="L112" s="71"/>
      <c r="M112" s="71"/>
    </row>
    <row r="113" spans="12:13" ht="14.25" customHeight="1">
      <c r="L113" s="71"/>
      <c r="M113" s="71"/>
    </row>
    <row r="114" spans="12:13" ht="14.25" customHeight="1">
      <c r="L114" s="71"/>
      <c r="M114" s="71"/>
    </row>
    <row r="115" spans="12:13" ht="14.25" customHeight="1">
      <c r="L115" s="71"/>
      <c r="M115" s="71"/>
    </row>
    <row r="116" spans="12:13" ht="14.25" customHeight="1">
      <c r="L116" s="71"/>
      <c r="M116" s="71"/>
    </row>
    <row r="117" spans="12:13" ht="14.25" customHeight="1">
      <c r="L117" s="71"/>
      <c r="M117" s="71"/>
    </row>
    <row r="118" spans="12:13" ht="14.25" customHeight="1">
      <c r="L118" s="71"/>
      <c r="M118" s="71"/>
    </row>
    <row r="119" spans="12:13" ht="14.25" customHeight="1">
      <c r="L119" s="71"/>
      <c r="M119" s="71"/>
    </row>
    <row r="120" spans="12:13" ht="14.25" customHeight="1">
      <c r="L120" s="71"/>
      <c r="M120" s="71"/>
    </row>
    <row r="121" spans="12:13" ht="14.25" customHeight="1">
      <c r="L121" s="71"/>
      <c r="M121" s="71"/>
    </row>
    <row r="122" spans="12:13" ht="14.25" customHeight="1">
      <c r="L122" s="71"/>
      <c r="M122" s="71"/>
    </row>
    <row r="123" spans="12:13" ht="14.25" customHeight="1">
      <c r="L123" s="71"/>
      <c r="M123" s="71"/>
    </row>
    <row r="124" spans="12:13" ht="14.25" customHeight="1">
      <c r="L124" s="71"/>
      <c r="M124" s="71"/>
    </row>
    <row r="125" spans="12:13" ht="14.25" customHeight="1">
      <c r="L125" s="71"/>
      <c r="M125" s="71"/>
    </row>
    <row r="126" spans="12:13" ht="14.25" customHeight="1">
      <c r="L126" s="71"/>
      <c r="M126" s="71"/>
    </row>
    <row r="127" spans="12:13" ht="14.25" customHeight="1">
      <c r="L127" s="71"/>
      <c r="M127" s="71"/>
    </row>
    <row r="128" spans="12:13" ht="14.25" customHeight="1">
      <c r="L128" s="71"/>
      <c r="M128" s="71"/>
    </row>
    <row r="129" spans="12:13" ht="14.25" customHeight="1">
      <c r="L129" s="71"/>
      <c r="M129" s="71"/>
    </row>
    <row r="130" spans="12:13" ht="14.25" customHeight="1">
      <c r="L130" s="71"/>
      <c r="M130" s="71"/>
    </row>
    <row r="131" spans="12:13" ht="14.25" customHeight="1">
      <c r="L131" s="71"/>
      <c r="M131" s="71"/>
    </row>
    <row r="132" spans="12:13" ht="14.25" customHeight="1">
      <c r="L132" s="71"/>
      <c r="M132" s="71"/>
    </row>
    <row r="133" spans="12:13" ht="14.25" customHeight="1">
      <c r="L133" s="71"/>
      <c r="M133" s="71"/>
    </row>
    <row r="134" spans="12:13" ht="14.25" customHeight="1">
      <c r="L134" s="71"/>
      <c r="M134" s="71"/>
    </row>
    <row r="135" spans="12:13" ht="14.25" customHeight="1">
      <c r="L135" s="71"/>
      <c r="M135" s="71"/>
    </row>
    <row r="136" spans="12:13" ht="14.25" customHeight="1">
      <c r="L136" s="71"/>
      <c r="M136" s="71"/>
    </row>
    <row r="137" spans="12:13" ht="14.25" customHeight="1">
      <c r="L137" s="71"/>
      <c r="M137" s="71"/>
    </row>
    <row r="138" spans="12:13" ht="14.25" customHeight="1">
      <c r="L138" s="71"/>
      <c r="M138" s="71"/>
    </row>
    <row r="139" spans="12:13" ht="14.25" customHeight="1">
      <c r="L139" s="71"/>
      <c r="M139" s="71"/>
    </row>
    <row r="140" spans="12:13" ht="14.25" customHeight="1">
      <c r="L140" s="71"/>
      <c r="M140" s="71"/>
    </row>
    <row r="141" spans="12:13" ht="14.25" customHeight="1">
      <c r="L141" s="71"/>
      <c r="M141" s="71"/>
    </row>
    <row r="142" spans="12:13" ht="14.25" customHeight="1">
      <c r="L142" s="71"/>
      <c r="M142" s="71"/>
    </row>
    <row r="143" spans="12:13" ht="14.25" customHeight="1">
      <c r="L143" s="71"/>
      <c r="M143" s="71"/>
    </row>
    <row r="144" spans="12:13" ht="14.25" customHeight="1">
      <c r="L144" s="71"/>
      <c r="M144" s="71"/>
    </row>
    <row r="145" spans="12:13" ht="14.25" customHeight="1">
      <c r="L145" s="71"/>
      <c r="M145" s="71"/>
    </row>
    <row r="146" spans="12:13" ht="14.25" customHeight="1">
      <c r="L146" s="71"/>
      <c r="M146" s="71"/>
    </row>
    <row r="147" spans="12:13" ht="14.25" customHeight="1">
      <c r="L147" s="71"/>
      <c r="M147" s="71"/>
    </row>
    <row r="148" spans="12:13" ht="14.25" customHeight="1">
      <c r="L148" s="71"/>
      <c r="M148" s="71"/>
    </row>
    <row r="149" spans="12:13" ht="14.25" customHeight="1">
      <c r="L149" s="71"/>
      <c r="M149" s="71"/>
    </row>
    <row r="150" spans="12:13" ht="14.25" customHeight="1">
      <c r="L150" s="71"/>
      <c r="M150" s="71"/>
    </row>
    <row r="151" spans="12:13" ht="14.25" customHeight="1">
      <c r="L151" s="71"/>
      <c r="M151" s="71"/>
    </row>
    <row r="152" spans="12:13" ht="14.25" customHeight="1">
      <c r="L152" s="71"/>
      <c r="M152" s="71"/>
    </row>
    <row r="153" spans="12:13" ht="14.25" customHeight="1">
      <c r="L153" s="71"/>
      <c r="M153" s="71"/>
    </row>
    <row r="154" spans="12:13" ht="14.25" customHeight="1">
      <c r="L154" s="71"/>
      <c r="M154" s="71"/>
    </row>
    <row r="155" spans="12:13" ht="14.25" customHeight="1">
      <c r="L155" s="71"/>
      <c r="M155" s="71"/>
    </row>
    <row r="156" spans="12:13" ht="14.25" customHeight="1">
      <c r="L156" s="71"/>
      <c r="M156" s="71"/>
    </row>
    <row r="157" spans="12:13" ht="14.25" customHeight="1">
      <c r="L157" s="71"/>
      <c r="M157" s="71"/>
    </row>
    <row r="158" spans="12:13" ht="14.25" customHeight="1">
      <c r="L158" s="71"/>
      <c r="M158" s="71"/>
    </row>
    <row r="159" spans="12:13" ht="14.25" customHeight="1">
      <c r="L159" s="71"/>
      <c r="M159" s="71"/>
    </row>
    <row r="160" spans="12:13" ht="14.25" customHeight="1">
      <c r="L160" s="71"/>
      <c r="M160" s="71"/>
    </row>
    <row r="161" spans="12:13" ht="14.25" customHeight="1">
      <c r="L161" s="71"/>
      <c r="M161" s="71"/>
    </row>
    <row r="162" spans="12:13" ht="14.25" customHeight="1">
      <c r="L162" s="71"/>
      <c r="M162" s="71"/>
    </row>
    <row r="163" spans="12:13" ht="14.25" customHeight="1">
      <c r="L163" s="71"/>
      <c r="M163" s="71"/>
    </row>
    <row r="164" spans="12:13" ht="14.25" customHeight="1">
      <c r="L164" s="71"/>
      <c r="M164" s="71"/>
    </row>
    <row r="165" spans="12:13" ht="14.25" customHeight="1">
      <c r="L165" s="71"/>
      <c r="M165" s="71"/>
    </row>
    <row r="166" spans="12:13" ht="14.25" customHeight="1">
      <c r="L166" s="71"/>
      <c r="M166" s="71"/>
    </row>
    <row r="167" spans="12:13" ht="14.25" customHeight="1">
      <c r="L167" s="71"/>
      <c r="M167" s="71"/>
    </row>
    <row r="168" spans="12:13" ht="14.25" customHeight="1">
      <c r="L168" s="71"/>
      <c r="M168" s="71"/>
    </row>
    <row r="169" spans="12:13" ht="14.25" customHeight="1">
      <c r="L169" s="71"/>
      <c r="M169" s="71"/>
    </row>
    <row r="170" spans="12:13" ht="14.25" customHeight="1">
      <c r="L170" s="71"/>
      <c r="M170" s="71"/>
    </row>
    <row r="171" spans="12:13" ht="14.25" customHeight="1">
      <c r="L171" s="71"/>
      <c r="M171" s="71"/>
    </row>
    <row r="172" spans="12:13" ht="14.25" customHeight="1">
      <c r="L172" s="71"/>
      <c r="M172" s="71"/>
    </row>
    <row r="173" spans="12:13" ht="14.25" customHeight="1">
      <c r="L173" s="71"/>
      <c r="M173" s="71"/>
    </row>
    <row r="174" spans="12:13" ht="14.25" customHeight="1">
      <c r="L174" s="71"/>
      <c r="M174" s="71"/>
    </row>
    <row r="175" spans="12:13" ht="14.25" customHeight="1">
      <c r="L175" s="71"/>
      <c r="M175" s="71"/>
    </row>
    <row r="176" spans="12:13" ht="14.25" customHeight="1">
      <c r="L176" s="71"/>
      <c r="M176" s="71"/>
    </row>
    <row r="177" spans="12:13" ht="14.25" customHeight="1">
      <c r="L177" s="71"/>
      <c r="M177" s="71"/>
    </row>
    <row r="178" spans="12:13" ht="14.25" customHeight="1">
      <c r="L178" s="71"/>
      <c r="M178" s="71"/>
    </row>
    <row r="179" spans="12:13" ht="14.25" customHeight="1">
      <c r="L179" s="71"/>
      <c r="M179" s="71"/>
    </row>
    <row r="180" spans="12:13" ht="14.25" customHeight="1">
      <c r="L180" s="71"/>
      <c r="M180" s="71"/>
    </row>
    <row r="181" spans="12:13" ht="14.25" customHeight="1">
      <c r="L181" s="71"/>
      <c r="M181" s="71"/>
    </row>
    <row r="182" spans="12:13" ht="14.25" customHeight="1">
      <c r="L182" s="71"/>
      <c r="M182" s="71"/>
    </row>
    <row r="183" spans="12:13" ht="14.25" customHeight="1">
      <c r="L183" s="71"/>
      <c r="M183" s="71"/>
    </row>
    <row r="184" spans="12:13" ht="14.25" customHeight="1">
      <c r="L184" s="71"/>
      <c r="M184" s="71"/>
    </row>
    <row r="185" spans="12:13" ht="14.25" customHeight="1">
      <c r="L185" s="71"/>
      <c r="M185" s="71"/>
    </row>
    <row r="186" spans="12:13" ht="14.25" customHeight="1">
      <c r="L186" s="71"/>
      <c r="M186" s="71"/>
    </row>
    <row r="187" spans="12:13" ht="14.25" customHeight="1">
      <c r="L187" s="71"/>
      <c r="M187" s="71"/>
    </row>
    <row r="188" spans="12:13" ht="14.25" customHeight="1">
      <c r="L188" s="71"/>
      <c r="M188" s="71"/>
    </row>
    <row r="189" spans="12:13" ht="14.25" customHeight="1">
      <c r="L189" s="71"/>
      <c r="M189" s="71"/>
    </row>
    <row r="190" spans="12:13" ht="14.25" customHeight="1">
      <c r="L190" s="71"/>
      <c r="M190" s="71"/>
    </row>
    <row r="191" spans="12:13" ht="14.25" customHeight="1">
      <c r="L191" s="71"/>
      <c r="M191" s="71"/>
    </row>
    <row r="192" spans="12:13" ht="14.25" customHeight="1">
      <c r="L192" s="71"/>
      <c r="M192" s="71"/>
    </row>
    <row r="193" spans="12:13" ht="14.25" customHeight="1">
      <c r="L193" s="71"/>
      <c r="M193" s="71"/>
    </row>
    <row r="194" spans="12:13" ht="14.25" customHeight="1">
      <c r="L194" s="71"/>
      <c r="M194" s="71"/>
    </row>
    <row r="195" spans="12:13" ht="14.25" customHeight="1">
      <c r="L195" s="71"/>
      <c r="M195" s="71"/>
    </row>
    <row r="196" spans="12:13" ht="14.25" customHeight="1">
      <c r="L196" s="71"/>
      <c r="M196" s="71"/>
    </row>
    <row r="197" spans="12:13" ht="14.25" customHeight="1">
      <c r="L197" s="71"/>
      <c r="M197" s="71"/>
    </row>
    <row r="198" spans="12:13" ht="14.25" customHeight="1">
      <c r="L198" s="71"/>
      <c r="M198" s="71"/>
    </row>
    <row r="199" spans="12:13" ht="14.25" customHeight="1">
      <c r="L199" s="71"/>
      <c r="M199" s="71"/>
    </row>
    <row r="200" spans="12:13" ht="14.25" customHeight="1">
      <c r="L200" s="71"/>
      <c r="M200" s="71"/>
    </row>
    <row r="201" spans="12:13" ht="14.25" customHeight="1">
      <c r="L201" s="71"/>
      <c r="M201" s="71"/>
    </row>
    <row r="202" spans="12:13" ht="14.25" customHeight="1">
      <c r="L202" s="71"/>
      <c r="M202" s="71"/>
    </row>
    <row r="203" spans="12:13" ht="14.25" customHeight="1">
      <c r="L203" s="71"/>
      <c r="M203" s="71"/>
    </row>
    <row r="204" spans="12:13" ht="14.25" customHeight="1">
      <c r="L204" s="71"/>
      <c r="M204" s="71"/>
    </row>
    <row r="205" spans="12:13" ht="14.25" customHeight="1">
      <c r="L205" s="71"/>
      <c r="M205" s="71"/>
    </row>
    <row r="206" spans="12:13" ht="14.25" customHeight="1">
      <c r="L206" s="71"/>
      <c r="M206" s="71"/>
    </row>
    <row r="207" spans="12:13" ht="14.25" customHeight="1">
      <c r="L207" s="71"/>
      <c r="M207" s="71"/>
    </row>
    <row r="208" spans="12:13" ht="14.25" customHeight="1">
      <c r="L208" s="71"/>
      <c r="M208" s="71"/>
    </row>
    <row r="209" spans="12:13" ht="14.25" customHeight="1">
      <c r="L209" s="71"/>
      <c r="M209" s="71"/>
    </row>
    <row r="210" spans="12:13" ht="14.25" customHeight="1">
      <c r="L210" s="71"/>
      <c r="M210" s="71"/>
    </row>
    <row r="211" spans="12:13" ht="14.25" customHeight="1">
      <c r="L211" s="71"/>
      <c r="M211" s="71"/>
    </row>
    <row r="212" spans="12:13" ht="14.25" customHeight="1">
      <c r="L212" s="71"/>
      <c r="M212" s="71"/>
    </row>
    <row r="213" spans="12:13" ht="14.25" customHeight="1">
      <c r="L213" s="71"/>
      <c r="M213" s="71"/>
    </row>
    <row r="214" spans="12:13" ht="14.25" customHeight="1">
      <c r="L214" s="71"/>
      <c r="M214" s="71"/>
    </row>
    <row r="215" spans="12:13" ht="14.25" customHeight="1">
      <c r="L215" s="71"/>
      <c r="M215" s="71"/>
    </row>
    <row r="216" spans="12:13" ht="14.25" customHeight="1">
      <c r="L216" s="71"/>
      <c r="M216" s="71"/>
    </row>
    <row r="217" spans="12:13" ht="14.25" customHeight="1">
      <c r="L217" s="71"/>
      <c r="M217" s="71"/>
    </row>
    <row r="218" spans="12:13" ht="14.25" customHeight="1">
      <c r="L218" s="71"/>
      <c r="M218" s="71"/>
    </row>
    <row r="219" spans="12:13" ht="14.25" customHeight="1">
      <c r="L219" s="71"/>
      <c r="M219" s="71"/>
    </row>
    <row r="220" spans="12:13" ht="14.25" customHeight="1">
      <c r="L220" s="71"/>
      <c r="M220" s="71"/>
    </row>
    <row r="221" spans="12:13" ht="14.25" customHeight="1">
      <c r="L221" s="71"/>
      <c r="M221" s="71"/>
    </row>
    <row r="222" spans="12:13" ht="14.25" customHeight="1">
      <c r="L222" s="71"/>
      <c r="M222" s="71"/>
    </row>
    <row r="223" spans="12:13" ht="14.25" customHeight="1">
      <c r="L223" s="71"/>
      <c r="M223" s="71"/>
    </row>
    <row r="224" spans="12:13" ht="14.25" customHeight="1">
      <c r="L224" s="71"/>
      <c r="M224" s="71"/>
    </row>
    <row r="225" spans="1:23" ht="14.25" customHeight="1">
      <c r="L225" s="71"/>
      <c r="M225" s="71"/>
    </row>
    <row r="226" spans="1:23" ht="14.25" customHeight="1">
      <c r="L226" s="71"/>
      <c r="M226" s="71"/>
    </row>
    <row r="227" spans="1:23" ht="14.25" customHeight="1">
      <c r="L227" s="71"/>
      <c r="M227" s="71"/>
    </row>
    <row r="228" spans="1:23" ht="14.25" customHeight="1">
      <c r="L228" s="71"/>
      <c r="M228" s="71"/>
    </row>
    <row r="229" spans="1:23" ht="14.25" customHeight="1">
      <c r="L229" s="71"/>
      <c r="M229" s="71"/>
    </row>
    <row r="230" spans="1:23" ht="14.25" customHeight="1">
      <c r="L230" s="71"/>
      <c r="M230" s="71"/>
    </row>
    <row r="231" spans="1:23" ht="14.25" customHeight="1">
      <c r="L231" s="71"/>
      <c r="M231" s="71"/>
    </row>
    <row r="232" spans="1:23" ht="14.25" customHeight="1">
      <c r="L232" s="71"/>
      <c r="M232" s="71"/>
    </row>
    <row r="233" spans="1:23" ht="14.25" customHeight="1">
      <c r="L233" s="71"/>
      <c r="M233" s="71"/>
    </row>
    <row r="234" spans="1:23" ht="14.25" customHeight="1">
      <c r="L234" s="71"/>
      <c r="M234" s="71"/>
    </row>
    <row r="235" spans="1:23" ht="14.25" customHeight="1">
      <c r="L235" s="71"/>
      <c r="M235" s="71"/>
    </row>
    <row r="236" spans="1:23" ht="14.25" customHeight="1">
      <c r="L236" s="71"/>
      <c r="M236" s="71"/>
    </row>
    <row r="237" spans="1:23" ht="14.25" customHeight="1">
      <c r="L237" s="71"/>
      <c r="M237" s="71"/>
    </row>
    <row r="238" spans="1:23" ht="14.25" customHeight="1">
      <c r="L238" s="71"/>
      <c r="M238" s="71"/>
    </row>
    <row r="239" spans="1:23" ht="14.25" customHeight="1">
      <c r="B239" s="72" t="s">
        <v>47</v>
      </c>
      <c r="C239" s="72" t="s">
        <v>1551</v>
      </c>
      <c r="D239" s="72" t="s">
        <v>38</v>
      </c>
      <c r="E239" s="73" t="s">
        <v>41</v>
      </c>
      <c r="F239" s="72" t="s">
        <v>1552</v>
      </c>
      <c r="G239" s="72" t="s">
        <v>1553</v>
      </c>
      <c r="H239" s="72" t="s">
        <v>1554</v>
      </c>
      <c r="I239" s="72" t="s">
        <v>1555</v>
      </c>
      <c r="J239" s="72" t="s">
        <v>1556</v>
      </c>
      <c r="K239" s="72" t="s">
        <v>1557</v>
      </c>
      <c r="L239" s="72" t="s">
        <v>1558</v>
      </c>
      <c r="M239" s="72" t="s">
        <v>1559</v>
      </c>
      <c r="N239" s="72" t="s">
        <v>1560</v>
      </c>
      <c r="O239" s="72" t="s">
        <v>73</v>
      </c>
      <c r="P239" s="72" t="s">
        <v>8</v>
      </c>
      <c r="Q239" s="72" t="s">
        <v>35</v>
      </c>
      <c r="R239" s="72" t="s">
        <v>10</v>
      </c>
      <c r="S239" s="72" t="s">
        <v>1561</v>
      </c>
      <c r="T239" s="72" t="s">
        <v>1562</v>
      </c>
      <c r="U239" s="72" t="s">
        <v>1563</v>
      </c>
      <c r="V239" s="72" t="s">
        <v>1564</v>
      </c>
      <c r="W239" s="72" t="s">
        <v>1565</v>
      </c>
    </row>
    <row r="240" spans="1:23" ht="14.25" customHeight="1">
      <c r="A240" s="64" t="s">
        <v>109</v>
      </c>
      <c r="B240" s="64" t="e">
        <f t="shared" ref="B240:W240" si="3">+SUMIF(#REF!,B$239,#REF!)</f>
        <v>#REF!</v>
      </c>
      <c r="C240" s="64" t="e">
        <f t="shared" si="3"/>
        <v>#REF!</v>
      </c>
      <c r="D240" s="64" t="e">
        <f t="shared" si="3"/>
        <v>#REF!</v>
      </c>
      <c r="E240" s="64" t="e">
        <f t="shared" si="3"/>
        <v>#REF!</v>
      </c>
      <c r="F240" s="64" t="e">
        <f t="shared" si="3"/>
        <v>#REF!</v>
      </c>
      <c r="G240" s="64" t="e">
        <f t="shared" si="3"/>
        <v>#REF!</v>
      </c>
      <c r="H240" s="64" t="e">
        <f t="shared" si="3"/>
        <v>#REF!</v>
      </c>
      <c r="I240" s="64" t="e">
        <f t="shared" si="3"/>
        <v>#REF!</v>
      </c>
      <c r="J240" s="64" t="e">
        <f t="shared" si="3"/>
        <v>#REF!</v>
      </c>
      <c r="K240" s="64" t="e">
        <f t="shared" si="3"/>
        <v>#REF!</v>
      </c>
      <c r="L240" s="64" t="e">
        <f t="shared" si="3"/>
        <v>#REF!</v>
      </c>
      <c r="M240" s="64" t="e">
        <f t="shared" si="3"/>
        <v>#REF!</v>
      </c>
      <c r="N240" s="64" t="e">
        <f t="shared" si="3"/>
        <v>#REF!</v>
      </c>
      <c r="O240" s="64" t="e">
        <f t="shared" si="3"/>
        <v>#REF!</v>
      </c>
      <c r="P240" s="64" t="e">
        <f t="shared" si="3"/>
        <v>#REF!</v>
      </c>
      <c r="Q240" s="64" t="e">
        <f t="shared" si="3"/>
        <v>#REF!</v>
      </c>
      <c r="R240" s="64" t="e">
        <f t="shared" si="3"/>
        <v>#REF!</v>
      </c>
      <c r="S240" s="64" t="e">
        <f t="shared" si="3"/>
        <v>#REF!</v>
      </c>
      <c r="T240" s="64" t="e">
        <f t="shared" si="3"/>
        <v>#REF!</v>
      </c>
      <c r="U240" s="64" t="e">
        <f t="shared" si="3"/>
        <v>#REF!</v>
      </c>
      <c r="V240" s="64" t="e">
        <f t="shared" si="3"/>
        <v>#REF!</v>
      </c>
      <c r="W240" s="64" t="e">
        <f t="shared" si="3"/>
        <v>#REF!</v>
      </c>
    </row>
    <row r="241" spans="1:23" ht="14.25" customHeight="1">
      <c r="A241" s="64" t="s">
        <v>113</v>
      </c>
      <c r="B241" s="64">
        <f t="shared" ref="B241:W241" si="4">+SUMIF($H$3:$H$9,B$239,$M$3:$M$9)</f>
        <v>0</v>
      </c>
      <c r="C241" s="64">
        <f t="shared" si="4"/>
        <v>0</v>
      </c>
      <c r="D241" s="64">
        <f t="shared" si="4"/>
        <v>0</v>
      </c>
      <c r="E241" s="64">
        <f t="shared" si="4"/>
        <v>0</v>
      </c>
      <c r="F241" s="64">
        <f t="shared" si="4"/>
        <v>0</v>
      </c>
      <c r="G241" s="64">
        <f t="shared" si="4"/>
        <v>0</v>
      </c>
      <c r="H241" s="64">
        <f t="shared" si="4"/>
        <v>0</v>
      </c>
      <c r="I241" s="64">
        <f t="shared" si="4"/>
        <v>0</v>
      </c>
      <c r="J241" s="64">
        <f t="shared" si="4"/>
        <v>0</v>
      </c>
      <c r="K241" s="64">
        <f t="shared" si="4"/>
        <v>0</v>
      </c>
      <c r="L241" s="64">
        <f t="shared" si="4"/>
        <v>0</v>
      </c>
      <c r="M241" s="64">
        <f t="shared" si="4"/>
        <v>0</v>
      </c>
      <c r="N241" s="64">
        <f t="shared" si="4"/>
        <v>0</v>
      </c>
      <c r="O241" s="64">
        <f t="shared" si="4"/>
        <v>0</v>
      </c>
      <c r="P241" s="64">
        <f t="shared" si="4"/>
        <v>0</v>
      </c>
      <c r="Q241" s="64">
        <f t="shared" si="4"/>
        <v>8</v>
      </c>
      <c r="R241" s="64">
        <f t="shared" si="4"/>
        <v>0</v>
      </c>
      <c r="S241" s="64">
        <f t="shared" si="4"/>
        <v>0</v>
      </c>
      <c r="T241" s="64">
        <f t="shared" si="4"/>
        <v>0</v>
      </c>
      <c r="U241" s="64">
        <f t="shared" si="4"/>
        <v>0</v>
      </c>
      <c r="V241" s="64">
        <f t="shared" si="4"/>
        <v>0</v>
      </c>
      <c r="W241" s="64">
        <f t="shared" si="4"/>
        <v>0</v>
      </c>
    </row>
    <row r="242" spans="1:23" ht="14.25" customHeight="1">
      <c r="A242" s="64" t="s">
        <v>107</v>
      </c>
      <c r="B242" s="64" t="e">
        <f t="shared" ref="B242:W242" si="5">+SUMIF(#REF!,B$239,#REF!)</f>
        <v>#REF!</v>
      </c>
      <c r="C242" s="64" t="e">
        <f t="shared" si="5"/>
        <v>#REF!</v>
      </c>
      <c r="D242" s="64" t="e">
        <f t="shared" si="5"/>
        <v>#REF!</v>
      </c>
      <c r="E242" s="64" t="e">
        <f t="shared" si="5"/>
        <v>#REF!</v>
      </c>
      <c r="F242" s="64" t="e">
        <f t="shared" si="5"/>
        <v>#REF!</v>
      </c>
      <c r="G242" s="64" t="e">
        <f t="shared" si="5"/>
        <v>#REF!</v>
      </c>
      <c r="H242" s="64" t="e">
        <f t="shared" si="5"/>
        <v>#REF!</v>
      </c>
      <c r="I242" s="64" t="e">
        <f t="shared" si="5"/>
        <v>#REF!</v>
      </c>
      <c r="J242" s="64" t="e">
        <f t="shared" si="5"/>
        <v>#REF!</v>
      </c>
      <c r="K242" s="64" t="e">
        <f t="shared" si="5"/>
        <v>#REF!</v>
      </c>
      <c r="L242" s="64" t="e">
        <f t="shared" si="5"/>
        <v>#REF!</v>
      </c>
      <c r="M242" s="64" t="e">
        <f t="shared" si="5"/>
        <v>#REF!</v>
      </c>
      <c r="N242" s="64" t="e">
        <f t="shared" si="5"/>
        <v>#REF!</v>
      </c>
      <c r="O242" s="64" t="e">
        <f t="shared" si="5"/>
        <v>#REF!</v>
      </c>
      <c r="P242" s="64" t="e">
        <f t="shared" si="5"/>
        <v>#REF!</v>
      </c>
      <c r="Q242" s="64" t="e">
        <f t="shared" si="5"/>
        <v>#REF!</v>
      </c>
      <c r="R242" s="64" t="e">
        <f t="shared" si="5"/>
        <v>#REF!</v>
      </c>
      <c r="S242" s="64" t="e">
        <f t="shared" si="5"/>
        <v>#REF!</v>
      </c>
      <c r="T242" s="64" t="e">
        <f t="shared" si="5"/>
        <v>#REF!</v>
      </c>
      <c r="U242" s="64" t="e">
        <f t="shared" si="5"/>
        <v>#REF!</v>
      </c>
      <c r="V242" s="64" t="e">
        <f t="shared" si="5"/>
        <v>#REF!</v>
      </c>
      <c r="W242" s="64" t="e">
        <f t="shared" si="5"/>
        <v>#REF!</v>
      </c>
    </row>
    <row r="243" spans="1:23" ht="14.25" customHeight="1">
      <c r="A243" s="64" t="s">
        <v>111</v>
      </c>
      <c r="B243" s="64">
        <f t="shared" ref="B243:W243" si="6">+SUMIF($H$10:$H$79,B$239,$M$10:$M$79)</f>
        <v>8</v>
      </c>
      <c r="C243" s="64">
        <f t="shared" si="6"/>
        <v>0</v>
      </c>
      <c r="D243" s="64">
        <f t="shared" si="6"/>
        <v>0</v>
      </c>
      <c r="E243" s="64">
        <f t="shared" si="6"/>
        <v>0</v>
      </c>
      <c r="F243" s="64">
        <f t="shared" si="6"/>
        <v>0</v>
      </c>
      <c r="G243" s="64">
        <f t="shared" si="6"/>
        <v>0</v>
      </c>
      <c r="H243" s="64">
        <f t="shared" si="6"/>
        <v>0</v>
      </c>
      <c r="I243" s="64">
        <f t="shared" si="6"/>
        <v>0</v>
      </c>
      <c r="J243" s="64">
        <f t="shared" si="6"/>
        <v>0</v>
      </c>
      <c r="K243" s="64">
        <f t="shared" si="6"/>
        <v>0</v>
      </c>
      <c r="L243" s="64">
        <f t="shared" si="6"/>
        <v>0</v>
      </c>
      <c r="M243" s="64">
        <f t="shared" si="6"/>
        <v>0</v>
      </c>
      <c r="N243" s="64">
        <f t="shared" si="6"/>
        <v>0</v>
      </c>
      <c r="O243" s="64">
        <f t="shared" si="6"/>
        <v>0</v>
      </c>
      <c r="P243" s="64">
        <f t="shared" si="6"/>
        <v>36</v>
      </c>
      <c r="Q243" s="64">
        <f t="shared" si="6"/>
        <v>4</v>
      </c>
      <c r="R243" s="64">
        <f t="shared" si="6"/>
        <v>0</v>
      </c>
      <c r="S243" s="64">
        <f t="shared" si="6"/>
        <v>0</v>
      </c>
      <c r="T243" s="64">
        <f t="shared" si="6"/>
        <v>0</v>
      </c>
      <c r="U243" s="64">
        <f t="shared" si="6"/>
        <v>0</v>
      </c>
      <c r="V243" s="64">
        <f t="shared" si="6"/>
        <v>0</v>
      </c>
      <c r="W243" s="64">
        <f t="shared" si="6"/>
        <v>0</v>
      </c>
    </row>
    <row r="244" spans="1:23" ht="14.25" customHeight="1">
      <c r="A244" s="64" t="s">
        <v>1546</v>
      </c>
      <c r="B244" s="64" t="e">
        <f t="shared" ref="B244:W244" si="7">SUM(B240:B243)</f>
        <v>#REF!</v>
      </c>
      <c r="C244" s="64" t="e">
        <f t="shared" si="7"/>
        <v>#REF!</v>
      </c>
      <c r="D244" s="64" t="e">
        <f t="shared" si="7"/>
        <v>#REF!</v>
      </c>
      <c r="E244" s="64" t="e">
        <f t="shared" si="7"/>
        <v>#REF!</v>
      </c>
      <c r="F244" s="64" t="e">
        <f t="shared" si="7"/>
        <v>#REF!</v>
      </c>
      <c r="G244" s="64" t="e">
        <f t="shared" si="7"/>
        <v>#REF!</v>
      </c>
      <c r="H244" s="64" t="e">
        <f t="shared" si="7"/>
        <v>#REF!</v>
      </c>
      <c r="I244" s="64" t="e">
        <f t="shared" si="7"/>
        <v>#REF!</v>
      </c>
      <c r="J244" s="64" t="e">
        <f t="shared" si="7"/>
        <v>#REF!</v>
      </c>
      <c r="K244" s="64" t="e">
        <f t="shared" si="7"/>
        <v>#REF!</v>
      </c>
      <c r="L244" s="64" t="e">
        <f t="shared" si="7"/>
        <v>#REF!</v>
      </c>
      <c r="M244" s="64" t="e">
        <f t="shared" si="7"/>
        <v>#REF!</v>
      </c>
      <c r="N244" s="64" t="e">
        <f t="shared" si="7"/>
        <v>#REF!</v>
      </c>
      <c r="O244" s="64" t="e">
        <f t="shared" si="7"/>
        <v>#REF!</v>
      </c>
      <c r="P244" s="64" t="e">
        <f t="shared" si="7"/>
        <v>#REF!</v>
      </c>
      <c r="Q244" s="64" t="e">
        <f t="shared" si="7"/>
        <v>#REF!</v>
      </c>
      <c r="R244" s="64" t="e">
        <f t="shared" si="7"/>
        <v>#REF!</v>
      </c>
      <c r="S244" s="64" t="e">
        <f t="shared" si="7"/>
        <v>#REF!</v>
      </c>
      <c r="T244" s="64" t="e">
        <f t="shared" si="7"/>
        <v>#REF!</v>
      </c>
      <c r="U244" s="64" t="e">
        <f t="shared" si="7"/>
        <v>#REF!</v>
      </c>
      <c r="V244" s="64" t="e">
        <f t="shared" si="7"/>
        <v>#REF!</v>
      </c>
      <c r="W244" s="64" t="e">
        <f t="shared" si="7"/>
        <v>#REF!</v>
      </c>
    </row>
    <row r="245" spans="1:23" ht="14.25" customHeight="1">
      <c r="L245" s="71"/>
      <c r="M245" s="71"/>
    </row>
    <row r="246" spans="1:23" ht="14.25" customHeight="1">
      <c r="L246" s="71"/>
      <c r="M246" s="71"/>
    </row>
    <row r="247" spans="1:23" ht="14.25" customHeight="1">
      <c r="L247" s="71"/>
      <c r="M247" s="71"/>
    </row>
    <row r="248" spans="1:23" ht="14.25" customHeight="1">
      <c r="L248" s="71"/>
      <c r="M248" s="71"/>
    </row>
    <row r="249" spans="1:23" ht="14.25" customHeight="1">
      <c r="L249" s="71"/>
      <c r="M249" s="71"/>
    </row>
    <row r="250" spans="1:23" ht="14.25" customHeight="1">
      <c r="L250" s="71"/>
      <c r="M250" s="71"/>
    </row>
    <row r="251" spans="1:23" ht="14.25" customHeight="1">
      <c r="L251" s="71"/>
      <c r="M251" s="71"/>
    </row>
    <row r="252" spans="1:23" ht="14.25" customHeight="1">
      <c r="L252" s="71"/>
      <c r="M252" s="71"/>
    </row>
    <row r="253" spans="1:23" ht="14.25" customHeight="1">
      <c r="L253" s="71"/>
      <c r="M253" s="71"/>
    </row>
    <row r="254" spans="1:23" ht="14.25" customHeight="1">
      <c r="L254" s="71"/>
      <c r="M254" s="71"/>
    </row>
    <row r="255" spans="1:23" ht="14.25" customHeight="1">
      <c r="L255" s="71"/>
      <c r="M255" s="71"/>
    </row>
    <row r="256" spans="1:23" ht="14.25" customHeight="1">
      <c r="L256" s="71"/>
      <c r="M256" s="71"/>
    </row>
    <row r="257" spans="12:13" ht="14.25" customHeight="1">
      <c r="L257" s="71"/>
      <c r="M257" s="71"/>
    </row>
    <row r="258" spans="12:13" ht="14.25" customHeight="1">
      <c r="L258" s="71"/>
      <c r="M258" s="71"/>
    </row>
    <row r="259" spans="12:13" ht="14.25" customHeight="1">
      <c r="L259" s="71"/>
      <c r="M259" s="71"/>
    </row>
    <row r="260" spans="12:13" ht="14.25" customHeight="1">
      <c r="L260" s="71"/>
      <c r="M260" s="71"/>
    </row>
    <row r="261" spans="12:13" ht="14.25" customHeight="1">
      <c r="L261" s="71"/>
      <c r="M261" s="71"/>
    </row>
    <row r="262" spans="12:13" ht="14.25" customHeight="1">
      <c r="L262" s="71"/>
      <c r="M262" s="71"/>
    </row>
    <row r="263" spans="12:13" ht="14.25" customHeight="1">
      <c r="L263" s="71"/>
      <c r="M263" s="71"/>
    </row>
    <row r="264" spans="12:13" ht="14.25" customHeight="1">
      <c r="L264" s="71"/>
      <c r="M264" s="71"/>
    </row>
    <row r="265" spans="12:13" ht="14.25" customHeight="1">
      <c r="L265" s="71"/>
      <c r="M265" s="71"/>
    </row>
    <row r="266" spans="12:13" ht="14.25" customHeight="1">
      <c r="L266" s="71"/>
      <c r="M266" s="71"/>
    </row>
    <row r="267" spans="12:13" ht="14.25" customHeight="1">
      <c r="L267" s="71"/>
      <c r="M267" s="71"/>
    </row>
    <row r="268" spans="12:13" ht="14.25" customHeight="1">
      <c r="L268" s="71"/>
      <c r="M268" s="71"/>
    </row>
    <row r="269" spans="12:13" ht="14.25" customHeight="1">
      <c r="L269" s="71"/>
      <c r="M269" s="71"/>
    </row>
    <row r="270" spans="12:13" ht="14.25" customHeight="1">
      <c r="L270" s="71"/>
      <c r="M270" s="71"/>
    </row>
    <row r="271" spans="12:13" ht="14.25" customHeight="1">
      <c r="L271" s="71"/>
      <c r="M271" s="71"/>
    </row>
    <row r="272" spans="12:13" ht="14.25" customHeight="1">
      <c r="L272" s="71"/>
      <c r="M272" s="71"/>
    </row>
    <row r="273" spans="12:13" ht="14.25" customHeight="1">
      <c r="L273" s="71"/>
      <c r="M273" s="71"/>
    </row>
    <row r="274" spans="12:13" ht="14.25" customHeight="1">
      <c r="L274" s="71"/>
      <c r="M274" s="71"/>
    </row>
    <row r="275" spans="12:13" ht="14.25" customHeight="1">
      <c r="L275" s="71"/>
      <c r="M275" s="71"/>
    </row>
    <row r="276" spans="12:13" ht="14.25" customHeight="1">
      <c r="L276" s="71"/>
      <c r="M276" s="71"/>
    </row>
    <row r="277" spans="12:13" ht="14.25" customHeight="1">
      <c r="L277" s="71"/>
      <c r="M277" s="71"/>
    </row>
    <row r="278" spans="12:13" ht="14.25" customHeight="1">
      <c r="L278" s="71"/>
      <c r="M278" s="71"/>
    </row>
    <row r="279" spans="12:13" ht="14.25" customHeight="1">
      <c r="L279" s="71"/>
      <c r="M279" s="71"/>
    </row>
    <row r="280" spans="12:13" ht="14.25" customHeight="1">
      <c r="L280" s="71"/>
      <c r="M280" s="71"/>
    </row>
    <row r="281" spans="12:13" ht="14.25" customHeight="1">
      <c r="L281" s="71"/>
      <c r="M281" s="71"/>
    </row>
    <row r="282" spans="12:13" ht="14.25" customHeight="1">
      <c r="L282" s="71"/>
      <c r="M282" s="71"/>
    </row>
    <row r="283" spans="12:13" ht="14.25" customHeight="1">
      <c r="L283" s="71"/>
      <c r="M283" s="71"/>
    </row>
    <row r="284" spans="12:13" ht="14.25" customHeight="1">
      <c r="L284" s="71"/>
      <c r="M284" s="71"/>
    </row>
    <row r="285" spans="12:13" ht="14.25" customHeight="1">
      <c r="L285" s="71"/>
      <c r="M285" s="71"/>
    </row>
    <row r="286" spans="12:13" ht="14.25" customHeight="1">
      <c r="L286" s="71"/>
      <c r="M286" s="71"/>
    </row>
    <row r="287" spans="12:13" ht="14.25" customHeight="1">
      <c r="L287" s="71"/>
      <c r="M287" s="71"/>
    </row>
    <row r="288" spans="12:13" ht="14.25" customHeight="1">
      <c r="L288" s="71"/>
      <c r="M288" s="71"/>
    </row>
    <row r="289" spans="12:13" ht="14.25" customHeight="1">
      <c r="L289" s="71"/>
      <c r="M289" s="71"/>
    </row>
    <row r="290" spans="12:13" ht="14.25" customHeight="1">
      <c r="L290" s="71"/>
      <c r="M290" s="71"/>
    </row>
    <row r="291" spans="12:13" ht="14.25" customHeight="1">
      <c r="L291" s="71"/>
      <c r="M291" s="71"/>
    </row>
    <row r="292" spans="12:13" ht="14.25" customHeight="1">
      <c r="L292" s="71"/>
      <c r="M292" s="71"/>
    </row>
    <row r="293" spans="12:13" ht="14.25" customHeight="1">
      <c r="L293" s="71"/>
      <c r="M293" s="71"/>
    </row>
    <row r="294" spans="12:13" ht="14.25" customHeight="1">
      <c r="L294" s="71"/>
      <c r="M294" s="71"/>
    </row>
    <row r="295" spans="12:13" ht="14.25" customHeight="1">
      <c r="L295" s="71"/>
      <c r="M295" s="71"/>
    </row>
    <row r="296" spans="12:13" ht="14.25" customHeight="1">
      <c r="L296" s="71"/>
      <c r="M296" s="71"/>
    </row>
    <row r="297" spans="12:13" ht="14.25" customHeight="1">
      <c r="L297" s="71"/>
      <c r="M297" s="71"/>
    </row>
    <row r="298" spans="12:13" ht="14.25" customHeight="1">
      <c r="L298" s="71"/>
      <c r="M298" s="71"/>
    </row>
    <row r="299" spans="12:13" ht="14.25" customHeight="1">
      <c r="L299" s="71"/>
      <c r="M299" s="71"/>
    </row>
    <row r="300" spans="12:13" ht="14.25" customHeight="1">
      <c r="L300" s="71"/>
      <c r="M300" s="71"/>
    </row>
    <row r="301" spans="12:13" ht="14.25" customHeight="1">
      <c r="L301" s="71"/>
      <c r="M301" s="71"/>
    </row>
    <row r="302" spans="12:13" ht="14.25" customHeight="1">
      <c r="L302" s="71"/>
      <c r="M302" s="71"/>
    </row>
    <row r="303" spans="12:13" ht="14.25" customHeight="1">
      <c r="L303" s="71"/>
      <c r="M303" s="71"/>
    </row>
    <row r="304" spans="12:13" ht="14.25" customHeight="1">
      <c r="L304" s="71"/>
      <c r="M304" s="71"/>
    </row>
    <row r="305" spans="12:13" ht="14.25" customHeight="1">
      <c r="L305" s="71"/>
      <c r="M305" s="71"/>
    </row>
    <row r="306" spans="12:13" ht="14.25" customHeight="1">
      <c r="L306" s="71"/>
      <c r="M306" s="71"/>
    </row>
    <row r="307" spans="12:13" ht="14.25" customHeight="1">
      <c r="L307" s="71"/>
      <c r="M307" s="71"/>
    </row>
    <row r="308" spans="12:13" ht="14.25" customHeight="1">
      <c r="L308" s="71"/>
      <c r="M308" s="71"/>
    </row>
    <row r="309" spans="12:13" ht="14.25" customHeight="1">
      <c r="L309" s="71"/>
      <c r="M309" s="71"/>
    </row>
    <row r="310" spans="12:13" ht="14.25" customHeight="1">
      <c r="L310" s="71"/>
      <c r="M310" s="71"/>
    </row>
    <row r="311" spans="12:13" ht="14.25" customHeight="1">
      <c r="L311" s="71"/>
      <c r="M311" s="71"/>
    </row>
    <row r="312" spans="12:13" ht="14.25" customHeight="1">
      <c r="L312" s="71"/>
      <c r="M312" s="71"/>
    </row>
    <row r="313" spans="12:13" ht="14.25" customHeight="1">
      <c r="L313" s="71"/>
      <c r="M313" s="71"/>
    </row>
    <row r="314" spans="12:13" ht="14.25" customHeight="1">
      <c r="L314" s="71"/>
      <c r="M314" s="71"/>
    </row>
    <row r="315" spans="12:13" ht="14.25" customHeight="1">
      <c r="L315" s="71"/>
      <c r="M315" s="71"/>
    </row>
    <row r="316" spans="12:13" ht="14.25" customHeight="1">
      <c r="L316" s="71"/>
      <c r="M316" s="71"/>
    </row>
    <row r="317" spans="12:13" ht="14.25" customHeight="1">
      <c r="L317" s="71"/>
      <c r="M317" s="71"/>
    </row>
    <row r="318" spans="12:13" ht="14.25" customHeight="1">
      <c r="L318" s="71"/>
      <c r="M318" s="71"/>
    </row>
    <row r="319" spans="12:13" ht="14.25" customHeight="1">
      <c r="L319" s="71"/>
      <c r="M319" s="71"/>
    </row>
    <row r="320" spans="12:13" ht="14.25" customHeight="1">
      <c r="L320" s="71"/>
      <c r="M320" s="71"/>
    </row>
    <row r="321" spans="12:13" ht="14.25" customHeight="1">
      <c r="L321" s="71"/>
      <c r="M321" s="71"/>
    </row>
    <row r="322" spans="12:13" ht="14.25" customHeight="1">
      <c r="L322" s="71"/>
      <c r="M322" s="71"/>
    </row>
    <row r="323" spans="12:13" ht="14.25" customHeight="1">
      <c r="L323" s="71"/>
      <c r="M323" s="71"/>
    </row>
    <row r="324" spans="12:13" ht="14.25" customHeight="1">
      <c r="L324" s="71"/>
      <c r="M324" s="71"/>
    </row>
    <row r="325" spans="12:13" ht="14.25" customHeight="1">
      <c r="L325" s="71"/>
      <c r="M325" s="71"/>
    </row>
    <row r="326" spans="12:13" ht="14.25" customHeight="1">
      <c r="L326" s="71"/>
      <c r="M326" s="71"/>
    </row>
    <row r="327" spans="12:13" ht="14.25" customHeight="1">
      <c r="L327" s="71"/>
      <c r="M327" s="71"/>
    </row>
    <row r="328" spans="12:13" ht="14.25" customHeight="1">
      <c r="L328" s="71"/>
      <c r="M328" s="71"/>
    </row>
    <row r="329" spans="12:13" ht="14.25" customHeight="1">
      <c r="L329" s="71"/>
      <c r="M329" s="71"/>
    </row>
    <row r="330" spans="12:13" ht="14.25" customHeight="1">
      <c r="L330" s="71"/>
      <c r="M330" s="71"/>
    </row>
    <row r="331" spans="12:13" ht="14.25" customHeight="1">
      <c r="L331" s="71"/>
      <c r="M331" s="71"/>
    </row>
    <row r="332" spans="12:13" ht="14.25" customHeight="1">
      <c r="L332" s="71"/>
      <c r="M332" s="71"/>
    </row>
    <row r="333" spans="12:13" ht="14.25" customHeight="1">
      <c r="L333" s="71"/>
      <c r="M333" s="71"/>
    </row>
    <row r="334" spans="12:13" ht="14.25" customHeight="1">
      <c r="L334" s="71"/>
      <c r="M334" s="71"/>
    </row>
    <row r="335" spans="12:13" ht="14.25" customHeight="1">
      <c r="L335" s="71"/>
      <c r="M335" s="71"/>
    </row>
    <row r="336" spans="12:13" ht="14.25" customHeight="1">
      <c r="L336" s="71"/>
      <c r="M336" s="71"/>
    </row>
    <row r="337" spans="12:13" ht="14.25" customHeight="1">
      <c r="L337" s="71"/>
      <c r="M337" s="71"/>
    </row>
    <row r="338" spans="12:13" ht="14.25" customHeight="1">
      <c r="L338" s="71"/>
      <c r="M338" s="71"/>
    </row>
    <row r="339" spans="12:13" ht="14.25" customHeight="1">
      <c r="L339" s="71"/>
      <c r="M339" s="71"/>
    </row>
    <row r="340" spans="12:13" ht="14.25" customHeight="1">
      <c r="L340" s="71"/>
      <c r="M340" s="71"/>
    </row>
    <row r="341" spans="12:13" ht="14.25" customHeight="1">
      <c r="L341" s="71"/>
      <c r="M341" s="71"/>
    </row>
    <row r="342" spans="12:13" ht="14.25" customHeight="1">
      <c r="L342" s="71"/>
      <c r="M342" s="71"/>
    </row>
    <row r="343" spans="12:13" ht="14.25" customHeight="1">
      <c r="L343" s="71"/>
      <c r="M343" s="71"/>
    </row>
    <row r="344" spans="12:13" ht="14.25" customHeight="1">
      <c r="L344" s="71"/>
      <c r="M344" s="71"/>
    </row>
    <row r="345" spans="12:13" ht="14.25" customHeight="1">
      <c r="L345" s="71"/>
      <c r="M345" s="71"/>
    </row>
    <row r="346" spans="12:13" ht="14.25" customHeight="1">
      <c r="L346" s="71"/>
      <c r="M346" s="71"/>
    </row>
    <row r="347" spans="12:13" ht="14.25" customHeight="1">
      <c r="L347" s="71"/>
      <c r="M347" s="71"/>
    </row>
    <row r="348" spans="12:13" ht="14.25" customHeight="1">
      <c r="L348" s="71"/>
      <c r="M348" s="71"/>
    </row>
    <row r="349" spans="12:13" ht="14.25" customHeight="1">
      <c r="L349" s="71"/>
      <c r="M349" s="71"/>
    </row>
    <row r="350" spans="12:13" ht="14.25" customHeight="1">
      <c r="L350" s="71"/>
      <c r="M350" s="71"/>
    </row>
    <row r="351" spans="12:13" ht="14.25" customHeight="1">
      <c r="L351" s="71"/>
      <c r="M351" s="71"/>
    </row>
    <row r="352" spans="12:13" ht="14.25" customHeight="1">
      <c r="L352" s="71"/>
      <c r="M352" s="71"/>
    </row>
    <row r="353" spans="12:13" ht="14.25" customHeight="1">
      <c r="L353" s="71"/>
      <c r="M353" s="71"/>
    </row>
    <row r="354" spans="12:13" ht="14.25" customHeight="1">
      <c r="L354" s="71"/>
      <c r="M354" s="71"/>
    </row>
    <row r="355" spans="12:13" ht="14.25" customHeight="1">
      <c r="L355" s="71"/>
      <c r="M355" s="71"/>
    </row>
    <row r="356" spans="12:13" ht="14.25" customHeight="1">
      <c r="L356" s="71"/>
      <c r="M356" s="71"/>
    </row>
    <row r="357" spans="12:13" ht="14.25" customHeight="1">
      <c r="L357" s="71"/>
      <c r="M357" s="71"/>
    </row>
    <row r="358" spans="12:13" ht="14.25" customHeight="1">
      <c r="L358" s="71"/>
      <c r="M358" s="71"/>
    </row>
    <row r="359" spans="12:13" ht="14.25" customHeight="1">
      <c r="L359" s="71"/>
      <c r="M359" s="71"/>
    </row>
    <row r="360" spans="12:13" ht="14.25" customHeight="1">
      <c r="L360" s="71"/>
      <c r="M360" s="71"/>
    </row>
    <row r="361" spans="12:13" ht="14.25" customHeight="1">
      <c r="L361" s="71"/>
      <c r="M361" s="71"/>
    </row>
    <row r="362" spans="12:13" ht="14.25" customHeight="1">
      <c r="L362" s="71"/>
      <c r="M362" s="71"/>
    </row>
    <row r="363" spans="12:13" ht="14.25" customHeight="1">
      <c r="L363" s="71"/>
      <c r="M363" s="71"/>
    </row>
    <row r="364" spans="12:13" ht="14.25" customHeight="1">
      <c r="L364" s="71"/>
      <c r="M364" s="71"/>
    </row>
    <row r="365" spans="12:13" ht="14.25" customHeight="1">
      <c r="L365" s="71"/>
      <c r="M365" s="71"/>
    </row>
    <row r="366" spans="12:13" ht="14.25" customHeight="1">
      <c r="L366" s="71"/>
      <c r="M366" s="71"/>
    </row>
    <row r="367" spans="12:13" ht="14.25" customHeight="1">
      <c r="L367" s="71"/>
      <c r="M367" s="71"/>
    </row>
    <row r="368" spans="12:13" ht="14.25" customHeight="1">
      <c r="L368" s="71"/>
      <c r="M368" s="71"/>
    </row>
    <row r="369" spans="12:13" ht="14.25" customHeight="1">
      <c r="L369" s="71"/>
      <c r="M369" s="71"/>
    </row>
    <row r="370" spans="12:13" ht="14.25" customHeight="1">
      <c r="L370" s="71"/>
      <c r="M370" s="71"/>
    </row>
    <row r="371" spans="12:13" ht="14.25" customHeight="1">
      <c r="L371" s="71"/>
      <c r="M371" s="71"/>
    </row>
    <row r="372" spans="12:13" ht="14.25" customHeight="1">
      <c r="L372" s="71"/>
      <c r="M372" s="71"/>
    </row>
    <row r="373" spans="12:13" ht="14.25" customHeight="1">
      <c r="L373" s="71"/>
      <c r="M373" s="71"/>
    </row>
    <row r="374" spans="12:13" ht="14.25" customHeight="1">
      <c r="L374" s="71"/>
      <c r="M374" s="71"/>
    </row>
    <row r="375" spans="12:13" ht="14.25" customHeight="1">
      <c r="L375" s="71"/>
      <c r="M375" s="71"/>
    </row>
    <row r="376" spans="12:13" ht="14.25" customHeight="1">
      <c r="L376" s="71"/>
      <c r="M376" s="71"/>
    </row>
    <row r="377" spans="12:13" ht="14.25" customHeight="1">
      <c r="L377" s="71"/>
      <c r="M377" s="71"/>
    </row>
    <row r="378" spans="12:13" ht="14.25" customHeight="1">
      <c r="L378" s="71"/>
      <c r="M378" s="71"/>
    </row>
    <row r="379" spans="12:13" ht="14.25" customHeight="1">
      <c r="L379" s="71"/>
      <c r="M379" s="71"/>
    </row>
    <row r="380" spans="12:13" ht="14.25" customHeight="1">
      <c r="L380" s="71"/>
      <c r="M380" s="71"/>
    </row>
    <row r="381" spans="12:13" ht="14.25" customHeight="1">
      <c r="L381" s="71"/>
      <c r="M381" s="71"/>
    </row>
    <row r="382" spans="12:13" ht="14.25" customHeight="1">
      <c r="L382" s="71"/>
      <c r="M382" s="71"/>
    </row>
    <row r="383" spans="12:13" ht="14.25" customHeight="1">
      <c r="L383" s="71"/>
      <c r="M383" s="71"/>
    </row>
    <row r="384" spans="12:13" ht="14.25" customHeight="1">
      <c r="L384" s="71"/>
      <c r="M384" s="71"/>
    </row>
    <row r="385" spans="12:13" ht="14.25" customHeight="1">
      <c r="L385" s="71"/>
      <c r="M385" s="71"/>
    </row>
    <row r="386" spans="12:13" ht="14.25" customHeight="1">
      <c r="L386" s="71"/>
      <c r="M386" s="71"/>
    </row>
    <row r="387" spans="12:13" ht="14.25" customHeight="1">
      <c r="L387" s="71"/>
      <c r="M387" s="71"/>
    </row>
    <row r="388" spans="12:13" ht="14.25" customHeight="1">
      <c r="L388" s="71"/>
      <c r="M388" s="71"/>
    </row>
    <row r="389" spans="12:13" ht="14.25" customHeight="1">
      <c r="L389" s="71"/>
      <c r="M389" s="71"/>
    </row>
    <row r="390" spans="12:13" ht="14.25" customHeight="1">
      <c r="L390" s="71"/>
      <c r="M390" s="71"/>
    </row>
    <row r="391" spans="12:13" ht="14.25" customHeight="1">
      <c r="L391" s="71"/>
      <c r="M391" s="71"/>
    </row>
    <row r="392" spans="12:13" ht="14.25" customHeight="1">
      <c r="L392" s="71"/>
      <c r="M392" s="71"/>
    </row>
    <row r="393" spans="12:13" ht="14.25" customHeight="1">
      <c r="L393" s="71"/>
      <c r="M393" s="71"/>
    </row>
    <row r="394" spans="12:13" ht="14.25" customHeight="1">
      <c r="L394" s="71"/>
      <c r="M394" s="71"/>
    </row>
    <row r="395" spans="12:13" ht="14.25" customHeight="1">
      <c r="L395" s="71"/>
      <c r="M395" s="71"/>
    </row>
    <row r="396" spans="12:13" ht="14.25" customHeight="1">
      <c r="L396" s="71"/>
      <c r="M396" s="71"/>
    </row>
    <row r="397" spans="12:13" ht="14.25" customHeight="1">
      <c r="L397" s="71"/>
      <c r="M397" s="71"/>
    </row>
    <row r="398" spans="12:13" ht="14.25" customHeight="1">
      <c r="L398" s="71"/>
      <c r="M398" s="71"/>
    </row>
    <row r="399" spans="12:13" ht="14.25" customHeight="1">
      <c r="L399" s="71"/>
      <c r="M399" s="71"/>
    </row>
    <row r="400" spans="12:13" ht="14.25" customHeight="1">
      <c r="L400" s="71"/>
      <c r="M400" s="71"/>
    </row>
    <row r="401" spans="12:13" ht="14.25" customHeight="1">
      <c r="L401" s="71"/>
      <c r="M401" s="71"/>
    </row>
    <row r="402" spans="12:13" ht="14.25" customHeight="1">
      <c r="L402" s="71"/>
      <c r="M402" s="71"/>
    </row>
    <row r="403" spans="12:13" ht="14.25" customHeight="1">
      <c r="L403" s="71"/>
      <c r="M403" s="71"/>
    </row>
    <row r="404" spans="12:13" ht="14.25" customHeight="1">
      <c r="L404" s="71"/>
      <c r="M404" s="71"/>
    </row>
    <row r="405" spans="12:13" ht="14.25" customHeight="1">
      <c r="L405" s="71"/>
      <c r="M405" s="71"/>
    </row>
    <row r="406" spans="12:13" ht="14.25" customHeight="1">
      <c r="L406" s="71"/>
      <c r="M406" s="71"/>
    </row>
    <row r="407" spans="12:13" ht="14.25" customHeight="1">
      <c r="L407" s="71"/>
      <c r="M407" s="71"/>
    </row>
    <row r="408" spans="12:13" ht="14.25" customHeight="1">
      <c r="L408" s="71"/>
      <c r="M408" s="71"/>
    </row>
    <row r="409" spans="12:13" ht="14.25" customHeight="1">
      <c r="L409" s="71"/>
      <c r="M409" s="71"/>
    </row>
    <row r="410" spans="12:13" ht="14.25" customHeight="1">
      <c r="L410" s="71"/>
      <c r="M410" s="71"/>
    </row>
    <row r="411" spans="12:13" ht="14.25" customHeight="1">
      <c r="L411" s="71"/>
      <c r="M411" s="71"/>
    </row>
    <row r="412" spans="12:13" ht="14.25" customHeight="1">
      <c r="L412" s="71"/>
      <c r="M412" s="71"/>
    </row>
    <row r="413" spans="12:13" ht="14.25" customHeight="1">
      <c r="L413" s="71"/>
      <c r="M413" s="71"/>
    </row>
    <row r="414" spans="12:13" ht="14.25" customHeight="1">
      <c r="L414" s="71"/>
      <c r="M414" s="71"/>
    </row>
    <row r="415" spans="12:13" ht="14.25" customHeight="1">
      <c r="L415" s="71"/>
      <c r="M415" s="71"/>
    </row>
    <row r="416" spans="12:13" ht="14.25" customHeight="1">
      <c r="L416" s="71"/>
      <c r="M416" s="71"/>
    </row>
    <row r="417" spans="12:13" ht="14.25" customHeight="1">
      <c r="L417" s="71"/>
      <c r="M417" s="71"/>
    </row>
    <row r="418" spans="12:13" ht="14.25" customHeight="1">
      <c r="L418" s="71"/>
      <c r="M418" s="71"/>
    </row>
    <row r="419" spans="12:13" ht="14.25" customHeight="1">
      <c r="L419" s="71"/>
      <c r="M419" s="71"/>
    </row>
    <row r="420" spans="12:13" ht="14.25" customHeight="1">
      <c r="L420" s="71"/>
      <c r="M420" s="71"/>
    </row>
    <row r="421" spans="12:13" ht="14.25" customHeight="1">
      <c r="L421" s="71"/>
      <c r="M421" s="71"/>
    </row>
    <row r="422" spans="12:13" ht="14.25" customHeight="1">
      <c r="L422" s="71"/>
      <c r="M422" s="71"/>
    </row>
    <row r="423" spans="12:13" ht="14.25" customHeight="1">
      <c r="L423" s="71"/>
      <c r="M423" s="71"/>
    </row>
    <row r="424" spans="12:13" ht="14.25" customHeight="1">
      <c r="L424" s="71"/>
      <c r="M424" s="71"/>
    </row>
    <row r="425" spans="12:13" ht="14.25" customHeight="1">
      <c r="L425" s="71"/>
      <c r="M425" s="71"/>
    </row>
    <row r="426" spans="12:13" ht="14.25" customHeight="1">
      <c r="L426" s="71"/>
      <c r="M426" s="71"/>
    </row>
    <row r="427" spans="12:13" ht="14.25" customHeight="1">
      <c r="L427" s="71"/>
      <c r="M427" s="71"/>
    </row>
    <row r="428" spans="12:13" ht="14.25" customHeight="1">
      <c r="L428" s="71"/>
      <c r="M428" s="71"/>
    </row>
    <row r="429" spans="12:13" ht="14.25" customHeight="1">
      <c r="L429" s="71"/>
      <c r="M429" s="71"/>
    </row>
    <row r="430" spans="12:13" ht="14.25" customHeight="1">
      <c r="L430" s="71"/>
      <c r="M430" s="71"/>
    </row>
    <row r="431" spans="12:13" ht="14.25" customHeight="1">
      <c r="L431" s="71"/>
      <c r="M431" s="71"/>
    </row>
    <row r="432" spans="12:13" ht="14.25" customHeight="1">
      <c r="L432" s="71"/>
      <c r="M432" s="71"/>
    </row>
    <row r="433" spans="12:13" ht="14.25" customHeight="1">
      <c r="L433" s="71"/>
      <c r="M433" s="71"/>
    </row>
    <row r="434" spans="12:13" ht="14.25" customHeight="1">
      <c r="L434" s="71"/>
      <c r="M434" s="71"/>
    </row>
    <row r="435" spans="12:13" ht="14.25" customHeight="1">
      <c r="L435" s="71"/>
      <c r="M435" s="71"/>
    </row>
    <row r="436" spans="12:13" ht="14.25" customHeight="1">
      <c r="L436" s="71"/>
      <c r="M436" s="71"/>
    </row>
    <row r="437" spans="12:13" ht="14.25" customHeight="1">
      <c r="L437" s="71"/>
      <c r="M437" s="71"/>
    </row>
    <row r="438" spans="12:13" ht="14.25" customHeight="1">
      <c r="L438" s="71"/>
      <c r="M438" s="71"/>
    </row>
    <row r="439" spans="12:13" ht="14.25" customHeight="1">
      <c r="L439" s="71"/>
      <c r="M439" s="71"/>
    </row>
    <row r="440" spans="12:13" ht="14.25" customHeight="1">
      <c r="L440" s="71"/>
      <c r="M440" s="71"/>
    </row>
    <row r="441" spans="12:13" ht="14.25" customHeight="1">
      <c r="L441" s="71"/>
      <c r="M441" s="71"/>
    </row>
    <row r="442" spans="12:13" ht="14.25" customHeight="1">
      <c r="L442" s="71"/>
      <c r="M442" s="71"/>
    </row>
    <row r="443" spans="12:13" ht="14.25" customHeight="1">
      <c r="L443" s="71"/>
      <c r="M443" s="71"/>
    </row>
    <row r="444" spans="12:13" ht="14.25" customHeight="1">
      <c r="L444" s="71"/>
      <c r="M444" s="71"/>
    </row>
    <row r="445" spans="12:13" ht="15.75" customHeight="1"/>
    <row r="446" spans="12:13" ht="15.75" customHeight="1"/>
    <row r="447" spans="12:13" ht="15.75" customHeight="1"/>
    <row r="448" spans="12:13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</sheetData>
  <sortState xmlns:xlrd2="http://schemas.microsoft.com/office/spreadsheetml/2017/richdata2" ref="F3:O79">
    <sortCondition ref="K3:K79"/>
    <sortCondition descending="1" ref="N3:N79"/>
    <sortCondition descending="1" ref="O3:O79"/>
  </sortState>
  <mergeCells count="1">
    <mergeCell ref="N1:O1"/>
  </mergeCells>
  <pageMargins left="0.75" right="0.75" top="1" bottom="1" header="0" footer="0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Z927"/>
  <sheetViews>
    <sheetView workbookViewId="0">
      <selection activeCell="F3" sqref="F3:O38"/>
    </sheetView>
  </sheetViews>
  <sheetFormatPr defaultColWidth="14.42578125" defaultRowHeight="15" customHeight="1"/>
  <cols>
    <col min="1" max="1" width="19.42578125" customWidth="1"/>
    <col min="2" max="3" width="11.140625" customWidth="1"/>
    <col min="4" max="4" width="10.85546875" customWidth="1"/>
    <col min="5" max="5" width="6.85546875" customWidth="1"/>
    <col min="6" max="6" width="9.85546875" customWidth="1"/>
    <col min="7" max="7" width="21.140625" customWidth="1"/>
    <col min="8" max="10" width="8.42578125" customWidth="1"/>
    <col min="11" max="11" width="13.7109375" customWidth="1"/>
    <col min="12" max="13" width="8.42578125" customWidth="1"/>
    <col min="14" max="14" width="8" customWidth="1"/>
    <col min="15" max="26" width="8.42578125" customWidth="1"/>
  </cols>
  <sheetData>
    <row r="1" spans="1:26" ht="14.25" customHeight="1">
      <c r="A1" s="128" t="s">
        <v>1593</v>
      </c>
      <c r="B1" s="50"/>
      <c r="C1" s="50"/>
      <c r="D1" s="121"/>
      <c r="E1" s="122"/>
      <c r="F1" s="50"/>
      <c r="G1" s="50"/>
      <c r="H1" s="50"/>
      <c r="I1" s="50"/>
      <c r="J1" s="50"/>
      <c r="K1" s="50"/>
      <c r="L1" s="123"/>
      <c r="M1" s="123"/>
      <c r="N1" s="195" t="s">
        <v>1587</v>
      </c>
      <c r="O1" s="196"/>
    </row>
    <row r="2" spans="1:26" ht="14.25" customHeight="1">
      <c r="A2" s="129" t="s">
        <v>1594</v>
      </c>
      <c r="B2" s="124" t="s">
        <v>1589</v>
      </c>
      <c r="C2" s="124" t="s">
        <v>1590</v>
      </c>
      <c r="D2" s="125" t="s">
        <v>1591</v>
      </c>
      <c r="E2" s="125"/>
      <c r="F2" s="126" t="s">
        <v>1592</v>
      </c>
      <c r="G2" s="124" t="s">
        <v>1</v>
      </c>
      <c r="H2" s="124" t="s">
        <v>3</v>
      </c>
      <c r="I2" s="124" t="s">
        <v>1536</v>
      </c>
      <c r="J2" s="124" t="s">
        <v>2</v>
      </c>
      <c r="K2" s="124" t="s">
        <v>5</v>
      </c>
      <c r="L2" s="125" t="s">
        <v>1538</v>
      </c>
      <c r="M2" s="125" t="s">
        <v>1539</v>
      </c>
      <c r="N2" s="127" t="s">
        <v>1584</v>
      </c>
      <c r="O2" s="127" t="s">
        <v>1585</v>
      </c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</row>
    <row r="3" spans="1:26" ht="14.25" customHeight="1">
      <c r="A3" s="110"/>
      <c r="B3" s="111"/>
      <c r="C3" s="111"/>
      <c r="D3" s="112"/>
      <c r="E3" s="112"/>
      <c r="F3" s="184">
        <v>879</v>
      </c>
      <c r="G3" s="169" t="str">
        <f>+VLOOKUP(F3,Participants!$A$1:$F$1600,2,FALSE)</f>
        <v>Domenico Berarducci</v>
      </c>
      <c r="H3" s="169" t="str">
        <f>+VLOOKUP(F3,Participants!$A$1:$F$1600,4,FALSE)</f>
        <v>SSPP</v>
      </c>
      <c r="I3" s="169" t="str">
        <f>+VLOOKUP(F3,Participants!$A$1:$F$1600,5,FALSE)</f>
        <v>M</v>
      </c>
      <c r="J3" s="169">
        <f>+VLOOKUP(F3,Participants!$A$1:$F$1600,3,FALSE)</f>
        <v>6</v>
      </c>
      <c r="K3" s="170" t="str">
        <f>+VLOOKUP(F3,Participants!$A$1:$G$1600,7,FALSE)</f>
        <v>JV BOYS</v>
      </c>
      <c r="L3" s="183"/>
      <c r="M3" s="169"/>
      <c r="N3" s="170">
        <v>48</v>
      </c>
      <c r="O3" s="170">
        <v>0</v>
      </c>
    </row>
    <row r="4" spans="1:26" ht="14.25" customHeight="1">
      <c r="A4" s="115"/>
      <c r="B4" s="116"/>
      <c r="C4" s="116"/>
      <c r="D4" s="117"/>
      <c r="E4" s="117"/>
      <c r="F4" s="184">
        <v>182</v>
      </c>
      <c r="G4" s="169" t="str">
        <f>+VLOOKUP(F4,Participants!$A$1:$F$1600,2,FALSE)</f>
        <v>Daniel D'Alo</v>
      </c>
      <c r="H4" s="169" t="str">
        <f>+VLOOKUP(F4,Participants!$A$1:$F$1600,4,FALSE)</f>
        <v>AMA</v>
      </c>
      <c r="I4" s="169" t="str">
        <f>+VLOOKUP(F4,Participants!$A$1:$F$1600,5,FALSE)</f>
        <v>M</v>
      </c>
      <c r="J4" s="169">
        <f>+VLOOKUP(F4,Participants!$A$1:$F$1600,3,FALSE)</f>
        <v>5</v>
      </c>
      <c r="K4" s="170" t="str">
        <f>+VLOOKUP(F4,Participants!$A$1:$G$1600,7,FALSE)</f>
        <v>JV BOYS</v>
      </c>
      <c r="L4" s="185"/>
      <c r="M4" s="169"/>
      <c r="N4" s="170">
        <v>40</v>
      </c>
      <c r="O4" s="170">
        <v>7</v>
      </c>
    </row>
    <row r="5" spans="1:26" ht="14.25" customHeight="1">
      <c r="A5" s="110"/>
      <c r="B5" s="111"/>
      <c r="C5" s="111"/>
      <c r="D5" s="112"/>
      <c r="E5" s="112"/>
      <c r="F5" s="184">
        <v>219</v>
      </c>
      <c r="G5" s="169" t="str">
        <f>+VLOOKUP(F5,Participants!$A$1:$F$1600,2,FALSE)</f>
        <v>Fiona O'Neill</v>
      </c>
      <c r="H5" s="169" t="str">
        <f>+VLOOKUP(F5,Participants!$A$1:$F$1600,4,FALSE)</f>
        <v>AMA</v>
      </c>
      <c r="I5" s="169" t="str">
        <f>+VLOOKUP(F5,Participants!$A$1:$F$1600,5,FALSE)</f>
        <v>F</v>
      </c>
      <c r="J5" s="169">
        <f>+VLOOKUP(F5,Participants!$A$1:$F$1600,3,FALSE)</f>
        <v>6</v>
      </c>
      <c r="K5" s="170" t="str">
        <f>+VLOOKUP(F5,Participants!$A$1:$G$1600,7,FALSE)</f>
        <v>JV GIRLS</v>
      </c>
      <c r="L5" s="183"/>
      <c r="M5" s="169"/>
      <c r="N5" s="170">
        <v>50</v>
      </c>
      <c r="O5" s="170">
        <v>11</v>
      </c>
    </row>
    <row r="6" spans="1:26" ht="14.25" customHeight="1">
      <c r="A6" s="115"/>
      <c r="B6" s="116"/>
      <c r="C6" s="116"/>
      <c r="D6" s="117"/>
      <c r="E6" s="117"/>
      <c r="F6" s="184">
        <v>225</v>
      </c>
      <c r="G6" s="169" t="str">
        <f>+VLOOKUP(F6,Participants!$A$1:$F$1600,2,FALSE)</f>
        <v>Emalee Hooper</v>
      </c>
      <c r="H6" s="169" t="str">
        <f>+VLOOKUP(F6,Participants!$A$1:$F$1600,4,FALSE)</f>
        <v>AMA</v>
      </c>
      <c r="I6" s="169" t="str">
        <f>+VLOOKUP(F6,Participants!$A$1:$F$1600,5,FALSE)</f>
        <v>F</v>
      </c>
      <c r="J6" s="169">
        <f>+VLOOKUP(F6,Participants!$A$1:$F$1600,3,FALSE)</f>
        <v>6</v>
      </c>
      <c r="K6" s="170" t="str">
        <f>+VLOOKUP(F6,Participants!$A$1:$G$1600,7,FALSE)</f>
        <v>JV GIRLS</v>
      </c>
      <c r="L6" s="185"/>
      <c r="M6" s="169"/>
      <c r="N6" s="170">
        <v>31</v>
      </c>
      <c r="O6" s="170">
        <v>2</v>
      </c>
    </row>
    <row r="7" spans="1:26" ht="14.25" customHeight="1">
      <c r="A7" s="110"/>
      <c r="B7" s="111"/>
      <c r="C7" s="111"/>
      <c r="D7" s="112"/>
      <c r="E7" s="112"/>
      <c r="F7" s="184">
        <v>221</v>
      </c>
      <c r="G7" s="169" t="str">
        <f>+VLOOKUP(F7,Participants!$A$1:$F$1600,2,FALSE)</f>
        <v>Liliana Silvis</v>
      </c>
      <c r="H7" s="169" t="str">
        <f>+VLOOKUP(F7,Participants!$A$1:$F$1600,4,FALSE)</f>
        <v>AMA</v>
      </c>
      <c r="I7" s="169" t="str">
        <f>+VLOOKUP(F7,Participants!$A$1:$F$1600,5,FALSE)</f>
        <v>F</v>
      </c>
      <c r="J7" s="169">
        <f>+VLOOKUP(F7,Participants!$A$1:$F$1600,3,FALSE)</f>
        <v>6</v>
      </c>
      <c r="K7" s="170" t="str">
        <f>+VLOOKUP(F7,Participants!$A$1:$G$1600,7,FALSE)</f>
        <v>JV GIRLS</v>
      </c>
      <c r="L7" s="183"/>
      <c r="M7" s="169"/>
      <c r="N7" s="170">
        <v>29</v>
      </c>
      <c r="O7" s="170">
        <v>6</v>
      </c>
    </row>
    <row r="8" spans="1:26" ht="14.25" customHeight="1">
      <c r="A8" s="110"/>
      <c r="B8" s="111"/>
      <c r="C8" s="111"/>
      <c r="D8" s="112"/>
      <c r="E8" s="112"/>
      <c r="F8" s="184"/>
      <c r="G8" s="169"/>
      <c r="H8" s="169"/>
      <c r="I8" s="169"/>
      <c r="J8" s="169"/>
      <c r="K8" s="170"/>
      <c r="L8" s="183"/>
      <c r="M8" s="169"/>
      <c r="N8" s="170"/>
      <c r="O8" s="170"/>
    </row>
    <row r="9" spans="1:26" ht="14.25" customHeight="1">
      <c r="A9" s="110"/>
      <c r="B9" s="111"/>
      <c r="C9" s="111"/>
      <c r="D9" s="112"/>
      <c r="E9" s="112"/>
      <c r="F9" s="184"/>
      <c r="G9" s="169"/>
      <c r="H9" s="169"/>
      <c r="I9" s="169"/>
      <c r="J9" s="169"/>
      <c r="K9" s="170"/>
      <c r="L9" s="183"/>
      <c r="M9" s="169"/>
      <c r="N9" s="170"/>
      <c r="O9" s="170"/>
    </row>
    <row r="10" spans="1:26" ht="14.25" customHeight="1">
      <c r="A10" s="115"/>
      <c r="B10" s="116"/>
      <c r="C10" s="116"/>
      <c r="D10" s="117"/>
      <c r="E10" s="117"/>
      <c r="F10" s="170">
        <v>616</v>
      </c>
      <c r="G10" s="169" t="str">
        <f>+VLOOKUP(F10,Participants!$A$1:$F$1600,2,FALSE)</f>
        <v>Christopher Ramaley</v>
      </c>
      <c r="H10" s="169" t="str">
        <f>+VLOOKUP(F10,Participants!$A$1:$F$1600,4,FALSE)</f>
        <v>BFS</v>
      </c>
      <c r="I10" s="169" t="str">
        <f>+VLOOKUP(F10,Participants!$A$1:$F$1600,5,FALSE)</f>
        <v>M</v>
      </c>
      <c r="J10" s="169">
        <f>+VLOOKUP(F10,Participants!$A$1:$F$1600,3,FALSE)</f>
        <v>8</v>
      </c>
      <c r="K10" s="170" t="str">
        <f>+VLOOKUP(F10,Participants!$A$1:$G$1600,7,FALSE)</f>
        <v>VARSITY BOYS</v>
      </c>
      <c r="L10" s="185">
        <v>1</v>
      </c>
      <c r="M10" s="169">
        <v>10</v>
      </c>
      <c r="N10" s="170">
        <v>75</v>
      </c>
      <c r="O10" s="170">
        <v>9</v>
      </c>
    </row>
    <row r="11" spans="1:26" ht="14.25" customHeight="1">
      <c r="A11" s="110"/>
      <c r="B11" s="111"/>
      <c r="C11" s="111"/>
      <c r="D11" s="112"/>
      <c r="E11" s="112"/>
      <c r="F11" s="184">
        <v>1173</v>
      </c>
      <c r="G11" s="169" t="str">
        <f>+VLOOKUP(F11,Participants!$A$1:$F$1600,2,FALSE)</f>
        <v>Tiernan McCullough</v>
      </c>
      <c r="H11" s="169" t="str">
        <f>+VLOOKUP(F11,Participants!$A$1:$F$1600,4,FALSE)</f>
        <v>JAM</v>
      </c>
      <c r="I11" s="169" t="str">
        <f>+VLOOKUP(F11,Participants!$A$1:$F$1600,5,FALSE)</f>
        <v>M</v>
      </c>
      <c r="J11" s="169">
        <f>+VLOOKUP(F11,Participants!$A$1:$F$1600,3,FALSE)</f>
        <v>7</v>
      </c>
      <c r="K11" s="170" t="str">
        <f>+VLOOKUP(F11,Participants!$A$1:$G$1600,7,FALSE)</f>
        <v>VARSITY BOYS</v>
      </c>
      <c r="L11" s="183">
        <v>2</v>
      </c>
      <c r="M11" s="169">
        <v>8</v>
      </c>
      <c r="N11" s="170">
        <v>66</v>
      </c>
      <c r="O11" s="170">
        <v>6</v>
      </c>
    </row>
    <row r="12" spans="1:26" ht="14.25" customHeight="1">
      <c r="A12" s="115"/>
      <c r="B12" s="116"/>
      <c r="C12" s="116"/>
      <c r="D12" s="117"/>
      <c r="E12" s="117"/>
      <c r="F12" s="184">
        <v>889</v>
      </c>
      <c r="G12" s="169" t="str">
        <f>+VLOOKUP(F12,Participants!$A$1:$F$1600,2,FALSE)</f>
        <v>Trey Arlen Moses</v>
      </c>
      <c r="H12" s="169" t="str">
        <f>+VLOOKUP(F12,Participants!$A$1:$F$1600,4,FALSE)</f>
        <v>SSPP</v>
      </c>
      <c r="I12" s="169" t="str">
        <f>+VLOOKUP(F12,Participants!$A$1:$F$1600,5,FALSE)</f>
        <v>M</v>
      </c>
      <c r="J12" s="169">
        <f>+VLOOKUP(F12,Participants!$A$1:$F$1600,3,FALSE)</f>
        <v>7</v>
      </c>
      <c r="K12" s="170" t="str">
        <f>+VLOOKUP(F12,Participants!$A$1:$G$1600,7,FALSE)</f>
        <v>VARSITY BOYS</v>
      </c>
      <c r="L12" s="185">
        <v>3</v>
      </c>
      <c r="M12" s="169">
        <v>6</v>
      </c>
      <c r="N12" s="170">
        <v>62</v>
      </c>
      <c r="O12" s="170">
        <v>8</v>
      </c>
    </row>
    <row r="13" spans="1:26" ht="14.25" customHeight="1">
      <c r="A13" s="110"/>
      <c r="B13" s="111"/>
      <c r="C13" s="111"/>
      <c r="D13" s="112"/>
      <c r="E13" s="112"/>
      <c r="F13" s="184">
        <v>234</v>
      </c>
      <c r="G13" s="169" t="str">
        <f>+VLOOKUP(F13,Participants!$A$1:$F$1600,2,FALSE)</f>
        <v>Finnegan Racey</v>
      </c>
      <c r="H13" s="169" t="str">
        <f>+VLOOKUP(F13,Participants!$A$1:$F$1600,4,FALSE)</f>
        <v>AMA</v>
      </c>
      <c r="I13" s="169" t="str">
        <f>+VLOOKUP(F13,Participants!$A$1:$F$1600,5,FALSE)</f>
        <v>M</v>
      </c>
      <c r="J13" s="169">
        <f>+VLOOKUP(F13,Participants!$A$1:$F$1600,3,FALSE)</f>
        <v>8</v>
      </c>
      <c r="K13" s="170" t="str">
        <f>+VLOOKUP(F13,Participants!$A$1:$G$1600,7,FALSE)</f>
        <v>VARSITY BOYS</v>
      </c>
      <c r="L13" s="183">
        <v>4</v>
      </c>
      <c r="M13" s="169">
        <v>5</v>
      </c>
      <c r="N13" s="170">
        <v>60</v>
      </c>
      <c r="O13" s="170">
        <v>5</v>
      </c>
    </row>
    <row r="14" spans="1:26" ht="14.25" customHeight="1">
      <c r="A14" s="115"/>
      <c r="B14" s="116"/>
      <c r="C14" s="116"/>
      <c r="D14" s="117"/>
      <c r="E14" s="117"/>
      <c r="F14" s="184">
        <v>982</v>
      </c>
      <c r="G14" s="169" t="str">
        <f>+VLOOKUP(F14,Participants!$A$1:$F$1600,2,FALSE)</f>
        <v>Dylan Murray</v>
      </c>
      <c r="H14" s="169" t="str">
        <f>+VLOOKUP(F14,Participants!$A$1:$F$1600,4,FALSE)</f>
        <v>BTA</v>
      </c>
      <c r="I14" s="169" t="str">
        <f>+VLOOKUP(F14,Participants!$A$1:$F$1600,5,FALSE)</f>
        <v>M</v>
      </c>
      <c r="J14" s="169">
        <f>+VLOOKUP(F14,Participants!$A$1:$F$1600,3,FALSE)</f>
        <v>7</v>
      </c>
      <c r="K14" s="170" t="str">
        <f>+VLOOKUP(F14,Participants!$A$1:$G$1600,7,FALSE)</f>
        <v>VARSITY BOYS</v>
      </c>
      <c r="L14" s="185">
        <v>5</v>
      </c>
      <c r="M14" s="169">
        <v>4</v>
      </c>
      <c r="N14" s="170">
        <v>51</v>
      </c>
      <c r="O14" s="170">
        <v>11</v>
      </c>
    </row>
    <row r="15" spans="1:26" ht="14.25" customHeight="1">
      <c r="A15" s="110"/>
      <c r="B15" s="111"/>
      <c r="C15" s="111"/>
      <c r="D15" s="112"/>
      <c r="E15" s="112"/>
      <c r="F15" s="184">
        <v>1178</v>
      </c>
      <c r="G15" s="169" t="str">
        <f>+VLOOKUP(F15,Participants!$A$1:$F$1600,2,FALSE)</f>
        <v>Alex Wolf</v>
      </c>
      <c r="H15" s="169" t="str">
        <f>+VLOOKUP(F15,Participants!$A$1:$F$1600,4,FALSE)</f>
        <v>JAM</v>
      </c>
      <c r="I15" s="169" t="str">
        <f>+VLOOKUP(F15,Participants!$A$1:$F$1600,5,FALSE)</f>
        <v>M</v>
      </c>
      <c r="J15" s="169">
        <f>+VLOOKUP(F15,Participants!$A$1:$F$1600,3,FALSE)</f>
        <v>8</v>
      </c>
      <c r="K15" s="170" t="str">
        <f>+VLOOKUP(F15,Participants!$A$1:$G$1600,7,FALSE)</f>
        <v>VARSITY BOYS</v>
      </c>
      <c r="L15" s="183">
        <f>L14+1</f>
        <v>6</v>
      </c>
      <c r="M15" s="169">
        <v>3</v>
      </c>
      <c r="N15" s="170">
        <v>50</v>
      </c>
      <c r="O15" s="170">
        <v>5</v>
      </c>
    </row>
    <row r="16" spans="1:26" ht="14.25" customHeight="1">
      <c r="A16" s="115"/>
      <c r="B16" s="116"/>
      <c r="C16" s="116"/>
      <c r="D16" s="117"/>
      <c r="E16" s="117"/>
      <c r="F16" s="184">
        <v>977</v>
      </c>
      <c r="G16" s="169" t="str">
        <f>+VLOOKUP(F16,Participants!$A$1:$F$1600,2,FALSE)</f>
        <v>Jacob Bridgeman</v>
      </c>
      <c r="H16" s="169" t="str">
        <f>+VLOOKUP(F16,Participants!$A$1:$F$1600,4,FALSE)</f>
        <v>BTA</v>
      </c>
      <c r="I16" s="169" t="str">
        <f>+VLOOKUP(F16,Participants!$A$1:$F$1600,5,FALSE)</f>
        <v>M</v>
      </c>
      <c r="J16" s="169">
        <f>+VLOOKUP(F16,Participants!$A$1:$F$1600,3,FALSE)</f>
        <v>7</v>
      </c>
      <c r="K16" s="170" t="str">
        <f>+VLOOKUP(F16,Participants!$A$1:$G$1600,7,FALSE)</f>
        <v>VARSITY BOYS</v>
      </c>
      <c r="L16" s="183">
        <f t="shared" ref="L16:L25" si="0">L15+1</f>
        <v>7</v>
      </c>
      <c r="M16" s="169">
        <v>2</v>
      </c>
      <c r="N16" s="170">
        <v>49</v>
      </c>
      <c r="O16" s="170">
        <v>4</v>
      </c>
    </row>
    <row r="17" spans="1:15" ht="14.25" customHeight="1">
      <c r="A17" s="110"/>
      <c r="B17" s="111"/>
      <c r="C17" s="111"/>
      <c r="D17" s="112"/>
      <c r="E17" s="112"/>
      <c r="F17" s="184">
        <v>1176</v>
      </c>
      <c r="G17" s="169" t="str">
        <f>+VLOOKUP(F17,Participants!$A$1:$F$1600,2,FALSE)</f>
        <v>Henrik Wright</v>
      </c>
      <c r="H17" s="169" t="str">
        <f>+VLOOKUP(F17,Participants!$A$1:$F$1600,4,FALSE)</f>
        <v>JAM</v>
      </c>
      <c r="I17" s="169" t="str">
        <f>+VLOOKUP(F17,Participants!$A$1:$F$1600,5,FALSE)</f>
        <v>M</v>
      </c>
      <c r="J17" s="169">
        <f>+VLOOKUP(F17,Participants!$A$1:$F$1600,3,FALSE)</f>
        <v>7</v>
      </c>
      <c r="K17" s="170" t="str">
        <f>+VLOOKUP(F17,Participants!$A$1:$G$1600,7,FALSE)</f>
        <v>VARSITY BOYS</v>
      </c>
      <c r="L17" s="183">
        <f t="shared" si="0"/>
        <v>8</v>
      </c>
      <c r="M17" s="169">
        <v>1</v>
      </c>
      <c r="N17" s="170">
        <v>49</v>
      </c>
      <c r="O17" s="170">
        <v>0</v>
      </c>
    </row>
    <row r="18" spans="1:15" ht="14.25" customHeight="1">
      <c r="A18" s="115"/>
      <c r="B18" s="116"/>
      <c r="C18" s="116"/>
      <c r="D18" s="117"/>
      <c r="E18" s="117"/>
      <c r="F18" s="184">
        <v>1175</v>
      </c>
      <c r="G18" s="169" t="str">
        <f>+VLOOKUP(F18,Participants!$A$1:$F$1600,2,FALSE)</f>
        <v>Isaac Tarbuk</v>
      </c>
      <c r="H18" s="169" t="str">
        <f>+VLOOKUP(F18,Participants!$A$1:$F$1600,4,FALSE)</f>
        <v>JAM</v>
      </c>
      <c r="I18" s="169" t="str">
        <f>+VLOOKUP(F18,Participants!$A$1:$F$1600,5,FALSE)</f>
        <v>M</v>
      </c>
      <c r="J18" s="169">
        <f>+VLOOKUP(F18,Participants!$A$1:$F$1600,3,FALSE)</f>
        <v>7</v>
      </c>
      <c r="K18" s="170" t="str">
        <f>+VLOOKUP(F18,Participants!$A$1:$G$1600,7,FALSE)</f>
        <v>VARSITY BOYS</v>
      </c>
      <c r="L18" s="183">
        <f t="shared" si="0"/>
        <v>9</v>
      </c>
      <c r="M18" s="169"/>
      <c r="N18" s="170">
        <v>48</v>
      </c>
      <c r="O18" s="170">
        <v>9</v>
      </c>
    </row>
    <row r="19" spans="1:15" ht="14.25" customHeight="1">
      <c r="A19" s="110"/>
      <c r="B19" s="111"/>
      <c r="C19" s="111"/>
      <c r="D19" s="112"/>
      <c r="E19" s="112"/>
      <c r="F19" s="184">
        <v>228</v>
      </c>
      <c r="G19" s="169" t="str">
        <f>+VLOOKUP(F19,Participants!$A$1:$F$1600,2,FALSE)</f>
        <v>Paul Farnan</v>
      </c>
      <c r="H19" s="169" t="str">
        <f>+VLOOKUP(F19,Participants!$A$1:$F$1600,4,FALSE)</f>
        <v>AMA</v>
      </c>
      <c r="I19" s="169" t="str">
        <f>+VLOOKUP(F19,Participants!$A$1:$F$1600,5,FALSE)</f>
        <v>M</v>
      </c>
      <c r="J19" s="169">
        <f>+VLOOKUP(F19,Participants!$A$1:$F$1600,3,FALSE)</f>
        <v>7</v>
      </c>
      <c r="K19" s="170" t="str">
        <f>+VLOOKUP(F19,Participants!$A$1:$G$1600,7,FALSE)</f>
        <v>VARSITY BOYS</v>
      </c>
      <c r="L19" s="183">
        <f t="shared" si="0"/>
        <v>10</v>
      </c>
      <c r="M19" s="169"/>
      <c r="N19" s="170">
        <v>47</v>
      </c>
      <c r="O19" s="170">
        <v>0</v>
      </c>
    </row>
    <row r="20" spans="1:15" ht="14.25" customHeight="1">
      <c r="A20" s="115"/>
      <c r="B20" s="116"/>
      <c r="C20" s="116"/>
      <c r="D20" s="117"/>
      <c r="E20" s="117"/>
      <c r="F20" s="184">
        <v>618</v>
      </c>
      <c r="G20" s="169" t="str">
        <f>+VLOOKUP(F20,Participants!$A$1:$F$1600,2,FALSE)</f>
        <v>Brandon Szuch</v>
      </c>
      <c r="H20" s="169" t="str">
        <f>+VLOOKUP(F20,Participants!$A$1:$F$1600,4,FALSE)</f>
        <v>BFS</v>
      </c>
      <c r="I20" s="169" t="str">
        <f>+VLOOKUP(F20,Participants!$A$1:$F$1600,5,FALSE)</f>
        <v>M</v>
      </c>
      <c r="J20" s="169">
        <f>+VLOOKUP(F20,Participants!$A$1:$F$1600,3,FALSE)</f>
        <v>7</v>
      </c>
      <c r="K20" s="170" t="str">
        <f>+VLOOKUP(F20,Participants!$A$1:$G$1600,7,FALSE)</f>
        <v>VARSITY BOYS</v>
      </c>
      <c r="L20" s="183">
        <f t="shared" si="0"/>
        <v>11</v>
      </c>
      <c r="M20" s="169"/>
      <c r="N20" s="170">
        <v>45</v>
      </c>
      <c r="O20" s="170">
        <v>2</v>
      </c>
    </row>
    <row r="21" spans="1:15" ht="14.25" customHeight="1">
      <c r="A21" s="110"/>
      <c r="B21" s="111"/>
      <c r="C21" s="111"/>
      <c r="D21" s="112"/>
      <c r="E21" s="112"/>
      <c r="F21" s="184">
        <v>1086</v>
      </c>
      <c r="G21" s="169" t="str">
        <f>+VLOOKUP(F21,Participants!$A$1:$F$1600,2,FALSE)</f>
        <v>Owen McKernan</v>
      </c>
      <c r="H21" s="169" t="str">
        <f>+VLOOKUP(F21,Participants!$A$1:$F$1600,4,FALSE)</f>
        <v>KIL</v>
      </c>
      <c r="I21" s="169" t="str">
        <f>+VLOOKUP(F21,Participants!$A$1:$F$1600,5,FALSE)</f>
        <v>M</v>
      </c>
      <c r="J21" s="169">
        <f>+VLOOKUP(F21,Participants!$A$1:$F$1600,3,FALSE)</f>
        <v>8</v>
      </c>
      <c r="K21" s="170" t="str">
        <f>+VLOOKUP(F21,Participants!$A$1:$G$1600,7,FALSE)</f>
        <v>VARSITY BOYS</v>
      </c>
      <c r="L21" s="183">
        <f t="shared" si="0"/>
        <v>12</v>
      </c>
      <c r="M21" s="169"/>
      <c r="N21" s="170">
        <v>44</v>
      </c>
      <c r="O21" s="170">
        <v>1</v>
      </c>
    </row>
    <row r="22" spans="1:15" ht="14.25" customHeight="1">
      <c r="A22" s="115"/>
      <c r="B22" s="116"/>
      <c r="C22" s="116"/>
      <c r="D22" s="117"/>
      <c r="E22" s="117"/>
      <c r="F22" s="184">
        <v>892</v>
      </c>
      <c r="G22" s="169" t="str">
        <f>+VLOOKUP(F22,Participants!$A$1:$F$1600,2,FALSE)</f>
        <v>Nick Masterson</v>
      </c>
      <c r="H22" s="169" t="str">
        <f>+VLOOKUP(F22,Participants!$A$1:$F$1600,4,FALSE)</f>
        <v>SSPP</v>
      </c>
      <c r="I22" s="169" t="str">
        <f>+VLOOKUP(F22,Participants!$A$1:$F$1600,5,FALSE)</f>
        <v>M</v>
      </c>
      <c r="J22" s="169">
        <f>+VLOOKUP(F22,Participants!$A$1:$F$1600,3,FALSE)</f>
        <v>8</v>
      </c>
      <c r="K22" s="170" t="str">
        <f>+VLOOKUP(F22,Participants!$A$1:$G$1600,7,FALSE)</f>
        <v>VARSITY BOYS</v>
      </c>
      <c r="L22" s="183">
        <f t="shared" si="0"/>
        <v>13</v>
      </c>
      <c r="M22" s="169"/>
      <c r="N22" s="170">
        <v>43</v>
      </c>
      <c r="O22" s="170">
        <v>10</v>
      </c>
    </row>
    <row r="23" spans="1:15" ht="14.25" customHeight="1">
      <c r="A23" s="115"/>
      <c r="B23" s="116"/>
      <c r="C23" s="116"/>
      <c r="D23" s="117"/>
      <c r="E23" s="117"/>
      <c r="F23" s="170">
        <v>1171</v>
      </c>
      <c r="G23" s="169" t="str">
        <f>+VLOOKUP(F23,Participants!$A$1:$F$1600,2,FALSE)</f>
        <v>Grant Griesacker</v>
      </c>
      <c r="H23" s="169" t="str">
        <f>+VLOOKUP(F23,Participants!$A$1:$F$1600,4,FALSE)</f>
        <v>JAM</v>
      </c>
      <c r="I23" s="169" t="str">
        <f>+VLOOKUP(F23,Participants!$A$1:$F$1600,5,FALSE)</f>
        <v>M</v>
      </c>
      <c r="J23" s="169">
        <f>+VLOOKUP(F23,Participants!$A$1:$F$1600,3,FALSE)</f>
        <v>7</v>
      </c>
      <c r="K23" s="170" t="str">
        <f>+VLOOKUP(F23,Participants!$A$1:$G$1600,7,FALSE)</f>
        <v>VARSITY BOYS</v>
      </c>
      <c r="L23" s="183">
        <f t="shared" si="0"/>
        <v>14</v>
      </c>
      <c r="M23" s="169"/>
      <c r="N23" s="170">
        <v>41</v>
      </c>
      <c r="O23" s="170">
        <v>8</v>
      </c>
    </row>
    <row r="24" spans="1:15" ht="14.25" customHeight="1">
      <c r="A24" s="110"/>
      <c r="B24" s="111"/>
      <c r="C24" s="111"/>
      <c r="D24" s="112"/>
      <c r="E24" s="112"/>
      <c r="F24" s="184">
        <v>1465</v>
      </c>
      <c r="G24" s="169" t="str">
        <f>+VLOOKUP(F24,Participants!$A$1:$F$1600,2,FALSE)</f>
        <v>Jacob Hauser</v>
      </c>
      <c r="H24" s="169" t="str">
        <f>+VLOOKUP(F24,Participants!$A$1:$F$1600,4,FALSE)</f>
        <v>BCS</v>
      </c>
      <c r="I24" s="169" t="str">
        <f>+VLOOKUP(F24,Participants!$A$1:$F$1600,5,FALSE)</f>
        <v>M</v>
      </c>
      <c r="J24" s="169">
        <f>+VLOOKUP(F24,Participants!$A$1:$F$1600,3,FALSE)</f>
        <v>8</v>
      </c>
      <c r="K24" s="170" t="str">
        <f>+VLOOKUP(F24,Participants!$A$1:$G$1600,7,FALSE)</f>
        <v>VARSITY BOYS</v>
      </c>
      <c r="L24" s="183">
        <f t="shared" si="0"/>
        <v>15</v>
      </c>
      <c r="M24" s="169"/>
      <c r="N24" s="170">
        <v>41</v>
      </c>
      <c r="O24" s="170">
        <v>3</v>
      </c>
    </row>
    <row r="25" spans="1:15" ht="14.25" customHeight="1">
      <c r="A25" s="115"/>
      <c r="B25" s="116"/>
      <c r="C25" s="116"/>
      <c r="D25" s="117"/>
      <c r="E25" s="117"/>
      <c r="F25" s="184">
        <v>1170</v>
      </c>
      <c r="G25" s="169" t="str">
        <f>+VLOOKUP(F25,Participants!$A$1:$F$1600,2,FALSE)</f>
        <v>Henry Glevicky</v>
      </c>
      <c r="H25" s="169" t="str">
        <f>+VLOOKUP(F25,Participants!$A$1:$F$1600,4,FALSE)</f>
        <v>JAM</v>
      </c>
      <c r="I25" s="169" t="str">
        <f>+VLOOKUP(F25,Participants!$A$1:$F$1600,5,FALSE)</f>
        <v>M</v>
      </c>
      <c r="J25" s="169">
        <f>+VLOOKUP(F25,Participants!$A$1:$F$1600,3,FALSE)</f>
        <v>7</v>
      </c>
      <c r="K25" s="170" t="str">
        <f>+VLOOKUP(F25,Participants!$A$1:$G$1600,7,FALSE)</f>
        <v>VARSITY BOYS</v>
      </c>
      <c r="L25" s="183">
        <f t="shared" si="0"/>
        <v>16</v>
      </c>
      <c r="M25" s="169"/>
      <c r="N25" s="170">
        <v>38</v>
      </c>
      <c r="O25" s="170">
        <v>5</v>
      </c>
    </row>
    <row r="26" spans="1:15" ht="14.25" customHeight="1">
      <c r="A26" s="115"/>
      <c r="B26" s="116"/>
      <c r="C26" s="116"/>
      <c r="D26" s="117"/>
      <c r="E26" s="117"/>
      <c r="F26" s="184"/>
      <c r="G26" s="169"/>
      <c r="H26" s="169"/>
      <c r="I26" s="169"/>
      <c r="J26" s="169"/>
      <c r="K26" s="170"/>
      <c r="L26" s="183"/>
      <c r="M26" s="169"/>
      <c r="N26" s="170"/>
      <c r="O26" s="170"/>
    </row>
    <row r="27" spans="1:15" ht="14.25" customHeight="1">
      <c r="A27" s="110"/>
      <c r="B27" s="111"/>
      <c r="C27" s="111"/>
      <c r="D27" s="112"/>
      <c r="E27" s="112"/>
      <c r="F27" s="170">
        <v>601</v>
      </c>
      <c r="G27" s="169" t="str">
        <f>+VLOOKUP(F27,Participants!$A$1:$F$1600,2,FALSE)</f>
        <v>Lillian Best</v>
      </c>
      <c r="H27" s="169" t="str">
        <f>+VLOOKUP(F27,Participants!$A$1:$F$1600,4,FALSE)</f>
        <v>BFS</v>
      </c>
      <c r="I27" s="169" t="str">
        <f>+VLOOKUP(F27,Participants!$A$1:$F$1600,5,FALSE)</f>
        <v>F</v>
      </c>
      <c r="J27" s="169">
        <f>+VLOOKUP(F27,Participants!$A$1:$F$1600,3,FALSE)</f>
        <v>8</v>
      </c>
      <c r="K27" s="170" t="str">
        <f>+VLOOKUP(F27,Participants!$A$1:$G$1600,7,FALSE)</f>
        <v>VARSITY GIRLS</v>
      </c>
      <c r="L27" s="183">
        <v>1</v>
      </c>
      <c r="M27" s="169">
        <v>10</v>
      </c>
      <c r="N27" s="170">
        <v>61</v>
      </c>
      <c r="O27" s="170">
        <v>7</v>
      </c>
    </row>
    <row r="28" spans="1:15" ht="14.25" customHeight="1">
      <c r="A28" s="115"/>
      <c r="B28" s="116"/>
      <c r="C28" s="116"/>
      <c r="D28" s="117"/>
      <c r="E28" s="117"/>
      <c r="F28" s="170">
        <v>607</v>
      </c>
      <c r="G28" s="169" t="str">
        <f>+VLOOKUP(F28,Participants!$A$1:$F$1600,2,FALSE)</f>
        <v>Alexa Risdon</v>
      </c>
      <c r="H28" s="169" t="str">
        <f>+VLOOKUP(F28,Participants!$A$1:$F$1600,4,FALSE)</f>
        <v>BFS</v>
      </c>
      <c r="I28" s="169" t="str">
        <f>+VLOOKUP(F28,Participants!$A$1:$F$1600,5,FALSE)</f>
        <v>F</v>
      </c>
      <c r="J28" s="169">
        <f>+VLOOKUP(F28,Participants!$A$1:$F$1600,3,FALSE)</f>
        <v>8</v>
      </c>
      <c r="K28" s="170" t="str">
        <f>+VLOOKUP(F28,Participants!$A$1:$G$1600,7,FALSE)</f>
        <v>VARSITY GIRLS</v>
      </c>
      <c r="L28" s="185">
        <f>L27+1</f>
        <v>2</v>
      </c>
      <c r="M28" s="169">
        <v>8</v>
      </c>
      <c r="N28" s="170">
        <v>58</v>
      </c>
      <c r="O28" s="170">
        <v>0</v>
      </c>
    </row>
    <row r="29" spans="1:15" ht="14.25" customHeight="1">
      <c r="A29" s="110"/>
      <c r="B29" s="111"/>
      <c r="C29" s="111"/>
      <c r="D29" s="112"/>
      <c r="E29" s="112"/>
      <c r="F29" s="184">
        <v>240</v>
      </c>
      <c r="G29" s="169" t="str">
        <f>+VLOOKUP(F29,Participants!$A$1:$F$1600,2,FALSE)</f>
        <v>Alana D'Alo</v>
      </c>
      <c r="H29" s="169" t="str">
        <f>+VLOOKUP(F29,Participants!$A$1:$F$1600,4,FALSE)</f>
        <v>AMA</v>
      </c>
      <c r="I29" s="169" t="str">
        <f>+VLOOKUP(F29,Participants!$A$1:$F$1600,5,FALSE)</f>
        <v>F</v>
      </c>
      <c r="J29" s="169">
        <f>+VLOOKUP(F29,Participants!$A$1:$F$1600,3,FALSE)</f>
        <v>7</v>
      </c>
      <c r="K29" s="170" t="str">
        <f>+VLOOKUP(F29,Participants!$A$1:$G$1600,7,FALSE)</f>
        <v>VARSITY GIRLS</v>
      </c>
      <c r="L29" s="185">
        <f t="shared" ref="L29:L38" si="1">L28+1</f>
        <v>3</v>
      </c>
      <c r="M29" s="169">
        <v>6</v>
      </c>
      <c r="N29" s="170">
        <v>50</v>
      </c>
      <c r="O29" s="170">
        <v>0</v>
      </c>
    </row>
    <row r="30" spans="1:15" ht="14.25" customHeight="1">
      <c r="A30" s="115"/>
      <c r="B30" s="116"/>
      <c r="C30" s="116"/>
      <c r="D30" s="117"/>
      <c r="E30" s="117"/>
      <c r="F30" s="184">
        <v>1161</v>
      </c>
      <c r="G30" s="169" t="str">
        <f>+VLOOKUP(F30,Participants!$A$1:$F$1600,2,FALSE)</f>
        <v>Eva Fardo</v>
      </c>
      <c r="H30" s="169" t="str">
        <f>+VLOOKUP(F30,Participants!$A$1:$F$1600,4,FALSE)</f>
        <v>JAM</v>
      </c>
      <c r="I30" s="169" t="str">
        <f>+VLOOKUP(F30,Participants!$A$1:$F$1600,5,FALSE)</f>
        <v>F</v>
      </c>
      <c r="J30" s="169">
        <f>+VLOOKUP(F30,Participants!$A$1:$F$1600,3,FALSE)</f>
        <v>7</v>
      </c>
      <c r="K30" s="170" t="str">
        <f>+VLOOKUP(F30,Participants!$A$1:$G$1600,7,FALSE)</f>
        <v>VARSITY GIRLS</v>
      </c>
      <c r="L30" s="185">
        <f t="shared" si="1"/>
        <v>4</v>
      </c>
      <c r="M30" s="169">
        <v>5</v>
      </c>
      <c r="N30" s="170">
        <v>48</v>
      </c>
      <c r="O30" s="170"/>
    </row>
    <row r="31" spans="1:15" ht="14.25" customHeight="1">
      <c r="A31" s="110"/>
      <c r="B31" s="111"/>
      <c r="C31" s="111"/>
      <c r="D31" s="112"/>
      <c r="E31" s="112"/>
      <c r="F31" s="184">
        <v>600</v>
      </c>
      <c r="G31" s="169" t="str">
        <f>+VLOOKUP(F31,Participants!$A$1:$F$1600,2,FALSE)</f>
        <v>Lauren Becker</v>
      </c>
      <c r="H31" s="169" t="str">
        <f>+VLOOKUP(F31,Participants!$A$1:$F$1600,4,FALSE)</f>
        <v>BFS</v>
      </c>
      <c r="I31" s="169" t="str">
        <f>+VLOOKUP(F31,Participants!$A$1:$F$1600,5,FALSE)</f>
        <v>F</v>
      </c>
      <c r="J31" s="169">
        <f>+VLOOKUP(F31,Participants!$A$1:$F$1600,3,FALSE)</f>
        <v>8</v>
      </c>
      <c r="K31" s="170" t="str">
        <f>+VLOOKUP(F31,Participants!$A$1:$G$1600,7,FALSE)</f>
        <v>VARSITY GIRLS</v>
      </c>
      <c r="L31" s="183">
        <v>5</v>
      </c>
      <c r="M31" s="169">
        <v>4</v>
      </c>
      <c r="N31" s="170">
        <v>42</v>
      </c>
      <c r="O31" s="170">
        <v>0</v>
      </c>
    </row>
    <row r="32" spans="1:15" ht="14.25" customHeight="1">
      <c r="A32" s="110"/>
      <c r="B32" s="111"/>
      <c r="C32" s="111"/>
      <c r="D32" s="112"/>
      <c r="E32" s="112"/>
      <c r="F32" s="184">
        <v>1054</v>
      </c>
      <c r="G32" s="169" t="str">
        <f>+VLOOKUP(F32,Participants!$A$1:$F$1600,2,FALSE)</f>
        <v>Anna Scaltz</v>
      </c>
      <c r="H32" s="169" t="str">
        <f>+VLOOKUP(F32,Participants!$A$1:$F$1600,4,FALSE)</f>
        <v>KIL</v>
      </c>
      <c r="I32" s="169" t="str">
        <f>+VLOOKUP(F32,Participants!$A$1:$F$1600,5,FALSE)</f>
        <v>F</v>
      </c>
      <c r="J32" s="169">
        <f>+VLOOKUP(F32,Participants!$A$1:$F$1600,3,FALSE)</f>
        <v>7</v>
      </c>
      <c r="K32" s="170" t="str">
        <f>+VLOOKUP(F32,Participants!$A$1:$G$1600,7,FALSE)</f>
        <v>VARSITY GIRLS</v>
      </c>
      <c r="L32" s="185">
        <f>L30+1</f>
        <v>5</v>
      </c>
      <c r="M32" s="169">
        <v>3</v>
      </c>
      <c r="N32" s="170">
        <v>39</v>
      </c>
      <c r="O32" s="170">
        <v>9</v>
      </c>
    </row>
    <row r="33" spans="1:24" ht="14.25" customHeight="1">
      <c r="A33" s="115"/>
      <c r="B33" s="116"/>
      <c r="C33" s="116"/>
      <c r="D33" s="117"/>
      <c r="E33" s="117"/>
      <c r="F33" s="184">
        <v>1169</v>
      </c>
      <c r="G33" s="169" t="str">
        <f>+VLOOKUP(F33,Participants!$A$1:$F$1600,2,FALSE)</f>
        <v>Phoebe Vilcheck</v>
      </c>
      <c r="H33" s="169" t="str">
        <f>+VLOOKUP(F33,Participants!$A$1:$F$1600,4,FALSE)</f>
        <v>JAM</v>
      </c>
      <c r="I33" s="169" t="str">
        <f>+VLOOKUP(F33,Participants!$A$1:$F$1600,5,FALSE)</f>
        <v>F</v>
      </c>
      <c r="J33" s="169">
        <f>+VLOOKUP(F33,Participants!$A$1:$F$1600,3,FALSE)</f>
        <v>8</v>
      </c>
      <c r="K33" s="170" t="str">
        <f>+VLOOKUP(F33,Participants!$A$1:$G$1600,7,FALSE)</f>
        <v>VARSITY GIRLS</v>
      </c>
      <c r="L33" s="185">
        <f t="shared" si="1"/>
        <v>6</v>
      </c>
      <c r="M33" s="169">
        <v>2</v>
      </c>
      <c r="N33" s="170">
        <v>36</v>
      </c>
      <c r="O33" s="170"/>
    </row>
    <row r="34" spans="1:24" ht="14.25" customHeight="1">
      <c r="A34" s="110"/>
      <c r="B34" s="111"/>
      <c r="C34" s="111"/>
      <c r="D34" s="112"/>
      <c r="E34" s="112"/>
      <c r="F34" s="184">
        <v>1164</v>
      </c>
      <c r="G34" s="169" t="str">
        <f>+VLOOKUP(F34,Participants!$A$1:$F$1600,2,FALSE)</f>
        <v>Elizabeth Fabian</v>
      </c>
      <c r="H34" s="169" t="str">
        <f>+VLOOKUP(F34,Participants!$A$1:$F$1600,4,FALSE)</f>
        <v>JAM</v>
      </c>
      <c r="I34" s="169" t="str">
        <f>+VLOOKUP(F34,Participants!$A$1:$F$1600,5,FALSE)</f>
        <v>F</v>
      </c>
      <c r="J34" s="169">
        <f>+VLOOKUP(F34,Participants!$A$1:$F$1600,3,FALSE)</f>
        <v>8</v>
      </c>
      <c r="K34" s="170" t="str">
        <f>+VLOOKUP(F34,Participants!$A$1:$G$1600,7,FALSE)</f>
        <v>VARSITY GIRLS</v>
      </c>
      <c r="L34" s="185">
        <f t="shared" si="1"/>
        <v>7</v>
      </c>
      <c r="M34" s="169">
        <v>1</v>
      </c>
      <c r="N34" s="170">
        <v>35</v>
      </c>
      <c r="O34" s="170">
        <v>7</v>
      </c>
    </row>
    <row r="35" spans="1:24" ht="14.25" customHeight="1">
      <c r="A35" s="115"/>
      <c r="B35" s="116"/>
      <c r="C35" s="116"/>
      <c r="D35" s="117"/>
      <c r="E35" s="117"/>
      <c r="F35" s="184">
        <v>1065</v>
      </c>
      <c r="G35" s="169" t="str">
        <f>+VLOOKUP(F35,Participants!$A$1:$F$1600,2,FALSE)</f>
        <v>Natalie Morris</v>
      </c>
      <c r="H35" s="169" t="str">
        <f>+VLOOKUP(F35,Participants!$A$1:$F$1600,4,FALSE)</f>
        <v>KIL</v>
      </c>
      <c r="I35" s="169" t="str">
        <f>+VLOOKUP(F35,Participants!$A$1:$F$1600,5,FALSE)</f>
        <v>F</v>
      </c>
      <c r="J35" s="169">
        <f>+VLOOKUP(F35,Participants!$A$1:$F$1600,3,FALSE)</f>
        <v>7</v>
      </c>
      <c r="K35" s="170" t="str">
        <f>+VLOOKUP(F35,Participants!$A$1:$G$1600,7,FALSE)</f>
        <v>VARSITY GIRLS</v>
      </c>
      <c r="L35" s="185">
        <f t="shared" si="1"/>
        <v>8</v>
      </c>
      <c r="M35" s="169"/>
      <c r="N35" s="170">
        <v>33</v>
      </c>
      <c r="O35" s="170">
        <v>4</v>
      </c>
    </row>
    <row r="36" spans="1:24" ht="14.25" customHeight="1">
      <c r="A36" s="110"/>
      <c r="B36" s="111"/>
      <c r="C36" s="111"/>
      <c r="D36" s="112"/>
      <c r="E36" s="112"/>
      <c r="F36" s="184">
        <v>1057</v>
      </c>
      <c r="G36" s="169" t="str">
        <f>+VLOOKUP(F36,Participants!$A$1:$F$1600,2,FALSE)</f>
        <v>Claire Elliott</v>
      </c>
      <c r="H36" s="169" t="str">
        <f>+VLOOKUP(F36,Participants!$A$1:$F$1600,4,FALSE)</f>
        <v>KIL</v>
      </c>
      <c r="I36" s="169" t="str">
        <f>+VLOOKUP(F36,Participants!$A$1:$F$1600,5,FALSE)</f>
        <v>F</v>
      </c>
      <c r="J36" s="169">
        <f>+VLOOKUP(F36,Participants!$A$1:$F$1600,3,FALSE)</f>
        <v>7</v>
      </c>
      <c r="K36" s="170" t="str">
        <f>+VLOOKUP(F36,Participants!$A$1:$G$1600,7,FALSE)</f>
        <v>VARSITY GIRLS</v>
      </c>
      <c r="L36" s="185">
        <f t="shared" si="1"/>
        <v>9</v>
      </c>
      <c r="M36" s="169"/>
      <c r="N36" s="170">
        <v>27</v>
      </c>
      <c r="O36" s="170">
        <v>5</v>
      </c>
    </row>
    <row r="37" spans="1:24" ht="14.25" customHeight="1">
      <c r="A37" s="115"/>
      <c r="B37" s="116"/>
      <c r="C37" s="116"/>
      <c r="D37" s="117"/>
      <c r="E37" s="117"/>
      <c r="F37" s="184">
        <v>1166</v>
      </c>
      <c r="G37" s="169" t="str">
        <f>+VLOOKUP(F37,Participants!$A$1:$F$1600,2,FALSE)</f>
        <v>Gabriella Glevicky</v>
      </c>
      <c r="H37" s="169" t="str">
        <f>+VLOOKUP(F37,Participants!$A$1:$F$1600,4,FALSE)</f>
        <v>JAM</v>
      </c>
      <c r="I37" s="169" t="str">
        <f>+VLOOKUP(F37,Participants!$A$1:$F$1600,5,FALSE)</f>
        <v>F</v>
      </c>
      <c r="J37" s="169">
        <f>+VLOOKUP(F37,Participants!$A$1:$F$1600,3,FALSE)</f>
        <v>8</v>
      </c>
      <c r="K37" s="170" t="str">
        <f>+VLOOKUP(F37,Participants!$A$1:$G$1600,7,FALSE)</f>
        <v>VARSITY GIRLS</v>
      </c>
      <c r="L37" s="185">
        <f t="shared" si="1"/>
        <v>10</v>
      </c>
      <c r="M37" s="169"/>
      <c r="N37" s="170">
        <v>25</v>
      </c>
      <c r="O37" s="170">
        <v>10</v>
      </c>
    </row>
    <row r="38" spans="1:24" ht="14.25" customHeight="1">
      <c r="A38" s="110"/>
      <c r="B38" s="111"/>
      <c r="C38" s="111"/>
      <c r="D38" s="112"/>
      <c r="E38" s="112"/>
      <c r="F38" s="184">
        <v>1055</v>
      </c>
      <c r="G38" s="169" t="str">
        <f>+VLOOKUP(F38,Participants!$A$1:$F$1600,2,FALSE)</f>
        <v>Grace Chrobak</v>
      </c>
      <c r="H38" s="169" t="str">
        <f>+VLOOKUP(F38,Participants!$A$1:$F$1600,4,FALSE)</f>
        <v>KIL</v>
      </c>
      <c r="I38" s="169" t="str">
        <f>+VLOOKUP(F38,Participants!$A$1:$F$1600,5,FALSE)</f>
        <v>F</v>
      </c>
      <c r="J38" s="169">
        <f>+VLOOKUP(F38,Participants!$A$1:$F$1600,3,FALSE)</f>
        <v>7</v>
      </c>
      <c r="K38" s="170" t="str">
        <f>+VLOOKUP(F38,Participants!$A$1:$G$1600,7,FALSE)</f>
        <v>VARSITY GIRLS</v>
      </c>
      <c r="L38" s="185">
        <f t="shared" si="1"/>
        <v>11</v>
      </c>
      <c r="M38" s="169"/>
      <c r="N38" s="170"/>
      <c r="O38" s="170"/>
    </row>
    <row r="39" spans="1:24" ht="14.25" customHeight="1">
      <c r="L39" s="71"/>
      <c r="M39" s="71"/>
    </row>
    <row r="40" spans="1:24" ht="14.25" customHeight="1">
      <c r="B40" s="72" t="s">
        <v>8</v>
      </c>
      <c r="C40" s="72" t="s">
        <v>15</v>
      </c>
      <c r="D40" s="72" t="s">
        <v>18</v>
      </c>
      <c r="E40" s="73" t="s">
        <v>21</v>
      </c>
      <c r="F40" s="72" t="s">
        <v>24</v>
      </c>
      <c r="G40" s="72" t="s">
        <v>29</v>
      </c>
      <c r="H40" s="72" t="s">
        <v>32</v>
      </c>
      <c r="I40" s="72" t="s">
        <v>35</v>
      </c>
      <c r="J40" s="72" t="s">
        <v>38</v>
      </c>
      <c r="K40" s="72" t="s">
        <v>41</v>
      </c>
      <c r="L40" s="72" t="s">
        <v>44</v>
      </c>
      <c r="M40" s="72" t="s">
        <v>47</v>
      </c>
      <c r="N40" s="72" t="s">
        <v>50</v>
      </c>
      <c r="O40" s="72" t="s">
        <v>53</v>
      </c>
      <c r="P40" s="72" t="s">
        <v>59</v>
      </c>
      <c r="Q40" s="72" t="s">
        <v>62</v>
      </c>
      <c r="R40" s="72" t="s">
        <v>68</v>
      </c>
      <c r="S40" s="72" t="s">
        <v>10</v>
      </c>
      <c r="T40" s="72" t="s">
        <v>73</v>
      </c>
      <c r="U40" s="72" t="s">
        <v>76</v>
      </c>
      <c r="V40" s="72" t="s">
        <v>79</v>
      </c>
      <c r="W40" s="72" t="s">
        <v>82</v>
      </c>
      <c r="X40" s="72" t="s">
        <v>1546</v>
      </c>
    </row>
    <row r="41" spans="1:24" ht="14.25" customHeight="1"/>
    <row r="42" spans="1:24" ht="14.25" customHeight="1"/>
    <row r="43" spans="1:24" ht="14.25" customHeight="1">
      <c r="A43" s="64" t="s">
        <v>186</v>
      </c>
      <c r="B43" s="64">
        <f t="shared" ref="B43:K44" si="2">+SUMIFS($M$2:$M$38,$K$2:$K$38,$A43,$H$2:$H$38,B$40)</f>
        <v>8</v>
      </c>
      <c r="C43" s="64">
        <f t="shared" si="2"/>
        <v>0</v>
      </c>
      <c r="D43" s="64">
        <f t="shared" si="2"/>
        <v>0</v>
      </c>
      <c r="E43" s="64">
        <f t="shared" si="2"/>
        <v>0</v>
      </c>
      <c r="F43" s="64">
        <f t="shared" si="2"/>
        <v>0</v>
      </c>
      <c r="G43" s="64">
        <f t="shared" si="2"/>
        <v>22</v>
      </c>
      <c r="H43" s="64">
        <f t="shared" si="2"/>
        <v>0</v>
      </c>
      <c r="I43" s="64">
        <f t="shared" si="2"/>
        <v>3</v>
      </c>
      <c r="J43" s="64">
        <f t="shared" si="2"/>
        <v>0</v>
      </c>
      <c r="K43" s="64">
        <f t="shared" si="2"/>
        <v>0</v>
      </c>
      <c r="L43" s="64">
        <f t="shared" ref="L43:W44" si="3">+SUMIFS($M$2:$M$38,$K$2:$K$38,$A43,$H$2:$H$38,L$40)</f>
        <v>0</v>
      </c>
      <c r="M43" s="64">
        <f t="shared" si="3"/>
        <v>0</v>
      </c>
      <c r="N43" s="64">
        <f t="shared" si="3"/>
        <v>0</v>
      </c>
      <c r="O43" s="64">
        <f t="shared" si="3"/>
        <v>0</v>
      </c>
      <c r="P43" s="64">
        <f t="shared" si="3"/>
        <v>6</v>
      </c>
      <c r="Q43" s="64">
        <f t="shared" si="3"/>
        <v>0</v>
      </c>
      <c r="R43" s="64">
        <f t="shared" si="3"/>
        <v>0</v>
      </c>
      <c r="S43" s="64">
        <f t="shared" si="3"/>
        <v>0</v>
      </c>
      <c r="T43" s="64">
        <f t="shared" si="3"/>
        <v>0</v>
      </c>
      <c r="U43" s="64">
        <f t="shared" si="3"/>
        <v>0</v>
      </c>
      <c r="V43" s="64">
        <f t="shared" si="3"/>
        <v>0</v>
      </c>
      <c r="W43" s="64">
        <f t="shared" si="3"/>
        <v>0</v>
      </c>
      <c r="X43" s="64">
        <f t="shared" ref="X43:X44" si="4">SUM(B43:W43)</f>
        <v>39</v>
      </c>
    </row>
    <row r="44" spans="1:24" ht="14.25" customHeight="1">
      <c r="A44" s="64" t="s">
        <v>189</v>
      </c>
      <c r="B44" s="64">
        <f t="shared" si="2"/>
        <v>12</v>
      </c>
      <c r="C44" s="64">
        <f t="shared" si="2"/>
        <v>0</v>
      </c>
      <c r="D44" s="64">
        <f t="shared" si="2"/>
        <v>6</v>
      </c>
      <c r="E44" s="64">
        <f t="shared" si="2"/>
        <v>0</v>
      </c>
      <c r="F44" s="64">
        <f t="shared" si="2"/>
        <v>0</v>
      </c>
      <c r="G44" s="64">
        <f t="shared" si="2"/>
        <v>10</v>
      </c>
      <c r="H44" s="64">
        <f t="shared" si="2"/>
        <v>0</v>
      </c>
      <c r="I44" s="64">
        <f t="shared" si="2"/>
        <v>0</v>
      </c>
      <c r="J44" s="64">
        <f t="shared" si="2"/>
        <v>0</v>
      </c>
      <c r="K44" s="64">
        <f t="shared" si="2"/>
        <v>0</v>
      </c>
      <c r="L44" s="64">
        <f t="shared" si="3"/>
        <v>0</v>
      </c>
      <c r="M44" s="64">
        <f t="shared" si="3"/>
        <v>0</v>
      </c>
      <c r="N44" s="64">
        <f t="shared" si="3"/>
        <v>0</v>
      </c>
      <c r="O44" s="64">
        <f t="shared" si="3"/>
        <v>0</v>
      </c>
      <c r="P44" s="64">
        <f t="shared" si="3"/>
        <v>5</v>
      </c>
      <c r="Q44" s="64">
        <f t="shared" si="3"/>
        <v>0</v>
      </c>
      <c r="R44" s="64">
        <f t="shared" si="3"/>
        <v>0</v>
      </c>
      <c r="S44" s="64">
        <f t="shared" si="3"/>
        <v>0</v>
      </c>
      <c r="T44" s="64">
        <f t="shared" si="3"/>
        <v>0</v>
      </c>
      <c r="U44" s="64">
        <f t="shared" si="3"/>
        <v>0</v>
      </c>
      <c r="V44" s="64">
        <f t="shared" si="3"/>
        <v>0</v>
      </c>
      <c r="W44" s="64">
        <f t="shared" si="3"/>
        <v>6</v>
      </c>
      <c r="X44" s="64">
        <f t="shared" si="4"/>
        <v>39</v>
      </c>
    </row>
    <row r="45" spans="1:24" ht="14.25" customHeight="1">
      <c r="L45" s="71"/>
      <c r="M45" s="71"/>
    </row>
    <row r="46" spans="1:24" ht="14.25" customHeight="1">
      <c r="L46" s="71"/>
      <c r="M46" s="71"/>
    </row>
    <row r="47" spans="1:24" ht="14.25" customHeight="1">
      <c r="L47" s="71"/>
      <c r="M47" s="71"/>
    </row>
    <row r="48" spans="1:24" ht="14.25" customHeight="1">
      <c r="L48" s="71"/>
      <c r="M48" s="71"/>
    </row>
    <row r="49" spans="12:13" ht="14.25" customHeight="1">
      <c r="L49" s="71"/>
      <c r="M49" s="71"/>
    </row>
    <row r="50" spans="12:13" ht="14.25" customHeight="1">
      <c r="L50" s="71"/>
      <c r="M50" s="71"/>
    </row>
    <row r="51" spans="12:13" ht="14.25" customHeight="1">
      <c r="L51" s="71"/>
      <c r="M51" s="71"/>
    </row>
    <row r="52" spans="12:13" ht="14.25" customHeight="1">
      <c r="L52" s="71"/>
      <c r="M52" s="71"/>
    </row>
    <row r="53" spans="12:13" ht="14.25" customHeight="1">
      <c r="L53" s="71"/>
      <c r="M53" s="71"/>
    </row>
    <row r="54" spans="12:13" ht="14.25" customHeight="1">
      <c r="L54" s="71"/>
      <c r="M54" s="71"/>
    </row>
    <row r="55" spans="12:13" ht="14.25" customHeight="1">
      <c r="L55" s="71"/>
      <c r="M55" s="71"/>
    </row>
    <row r="56" spans="12:13" ht="14.25" customHeight="1">
      <c r="L56" s="71"/>
      <c r="M56" s="71"/>
    </row>
    <row r="57" spans="12:13" ht="14.25" customHeight="1">
      <c r="L57" s="71"/>
      <c r="M57" s="71"/>
    </row>
    <row r="58" spans="12:13" ht="14.25" customHeight="1">
      <c r="L58" s="71"/>
      <c r="M58" s="71"/>
    </row>
    <row r="59" spans="12:13" ht="14.25" customHeight="1">
      <c r="L59" s="71"/>
      <c r="M59" s="71"/>
    </row>
    <row r="60" spans="12:13" ht="14.25" customHeight="1">
      <c r="L60" s="71"/>
      <c r="M60" s="71"/>
    </row>
    <row r="61" spans="12:13" ht="14.25" customHeight="1">
      <c r="L61" s="71"/>
      <c r="M61" s="71"/>
    </row>
    <row r="62" spans="12:13" ht="14.25" customHeight="1">
      <c r="L62" s="71"/>
      <c r="M62" s="71"/>
    </row>
    <row r="63" spans="12:13" ht="14.25" customHeight="1">
      <c r="L63" s="71"/>
      <c r="M63" s="71"/>
    </row>
    <row r="64" spans="12:13" ht="14.25" customHeight="1">
      <c r="L64" s="71"/>
      <c r="M64" s="71"/>
    </row>
    <row r="65" spans="12:13" ht="14.25" customHeight="1">
      <c r="L65" s="71"/>
      <c r="M65" s="71"/>
    </row>
    <row r="66" spans="12:13" ht="14.25" customHeight="1">
      <c r="L66" s="71"/>
      <c r="M66" s="71"/>
    </row>
    <row r="67" spans="12:13" ht="14.25" customHeight="1">
      <c r="L67" s="71"/>
      <c r="M67" s="71"/>
    </row>
    <row r="68" spans="12:13" ht="14.25" customHeight="1">
      <c r="L68" s="71"/>
      <c r="M68" s="71"/>
    </row>
    <row r="69" spans="12:13" ht="14.25" customHeight="1">
      <c r="L69" s="71"/>
      <c r="M69" s="71"/>
    </row>
    <row r="70" spans="12:13" ht="14.25" customHeight="1">
      <c r="L70" s="71"/>
      <c r="M70" s="71"/>
    </row>
    <row r="71" spans="12:13" ht="14.25" customHeight="1">
      <c r="L71" s="71"/>
      <c r="M71" s="71"/>
    </row>
    <row r="72" spans="12:13" ht="14.25" customHeight="1">
      <c r="L72" s="71"/>
      <c r="M72" s="71"/>
    </row>
    <row r="73" spans="12:13" ht="14.25" customHeight="1">
      <c r="L73" s="71"/>
      <c r="M73" s="71"/>
    </row>
    <row r="74" spans="12:13" ht="14.25" customHeight="1">
      <c r="L74" s="71"/>
      <c r="M74" s="71"/>
    </row>
    <row r="75" spans="12:13" ht="14.25" customHeight="1">
      <c r="L75" s="71"/>
      <c r="M75" s="71"/>
    </row>
    <row r="76" spans="12:13" ht="14.25" customHeight="1">
      <c r="L76" s="71"/>
      <c r="M76" s="71"/>
    </row>
    <row r="77" spans="12:13" ht="14.25" customHeight="1">
      <c r="L77" s="71"/>
      <c r="M77" s="71"/>
    </row>
    <row r="78" spans="12:13" ht="14.25" customHeight="1">
      <c r="L78" s="71"/>
      <c r="M78" s="71"/>
    </row>
    <row r="79" spans="12:13" ht="14.25" customHeight="1">
      <c r="L79" s="71"/>
      <c r="M79" s="71"/>
    </row>
    <row r="80" spans="12:13" ht="14.25" customHeight="1">
      <c r="L80" s="71"/>
      <c r="M80" s="71"/>
    </row>
    <row r="81" spans="12:13" ht="14.25" customHeight="1">
      <c r="L81" s="71"/>
      <c r="M81" s="71"/>
    </row>
    <row r="82" spans="12:13" ht="14.25" customHeight="1">
      <c r="L82" s="71"/>
      <c r="M82" s="71"/>
    </row>
    <row r="83" spans="12:13" ht="14.25" customHeight="1">
      <c r="L83" s="71"/>
      <c r="M83" s="71"/>
    </row>
    <row r="84" spans="12:13" ht="14.25" customHeight="1">
      <c r="L84" s="71"/>
      <c r="M84" s="71"/>
    </row>
    <row r="85" spans="12:13" ht="14.25" customHeight="1">
      <c r="L85" s="71"/>
      <c r="M85" s="71"/>
    </row>
    <row r="86" spans="12:13" ht="14.25" customHeight="1">
      <c r="L86" s="71"/>
      <c r="M86" s="71"/>
    </row>
    <row r="87" spans="12:13" ht="14.25" customHeight="1">
      <c r="L87" s="71"/>
      <c r="M87" s="71"/>
    </row>
    <row r="88" spans="12:13" ht="14.25" customHeight="1">
      <c r="L88" s="71"/>
      <c r="M88" s="71"/>
    </row>
    <row r="89" spans="12:13" ht="14.25" customHeight="1">
      <c r="L89" s="71"/>
      <c r="M89" s="71"/>
    </row>
    <row r="90" spans="12:13" ht="14.25" customHeight="1">
      <c r="L90" s="71"/>
      <c r="M90" s="71"/>
    </row>
    <row r="91" spans="12:13" ht="14.25" customHeight="1">
      <c r="L91" s="71"/>
      <c r="M91" s="71"/>
    </row>
    <row r="92" spans="12:13" ht="14.25" customHeight="1">
      <c r="L92" s="71"/>
      <c r="M92" s="71"/>
    </row>
    <row r="93" spans="12:13" ht="14.25" customHeight="1">
      <c r="L93" s="71"/>
      <c r="M93" s="71"/>
    </row>
    <row r="94" spans="12:13" ht="14.25" customHeight="1">
      <c r="L94" s="71"/>
      <c r="M94" s="71"/>
    </row>
    <row r="95" spans="12:13" ht="14.25" customHeight="1">
      <c r="L95" s="71"/>
      <c r="M95" s="71"/>
    </row>
    <row r="96" spans="12:13" ht="14.25" customHeight="1">
      <c r="L96" s="71"/>
      <c r="M96" s="71"/>
    </row>
    <row r="97" spans="12:13" ht="14.25" customHeight="1">
      <c r="L97" s="71"/>
      <c r="M97" s="71"/>
    </row>
    <row r="98" spans="12:13" ht="14.25" customHeight="1">
      <c r="L98" s="71"/>
      <c r="M98" s="71"/>
    </row>
    <row r="99" spans="12:13" ht="14.25" customHeight="1">
      <c r="L99" s="71"/>
      <c r="M99" s="71"/>
    </row>
    <row r="100" spans="12:13" ht="14.25" customHeight="1">
      <c r="L100" s="71"/>
      <c r="M100" s="71"/>
    </row>
    <row r="101" spans="12:13" ht="14.25" customHeight="1">
      <c r="L101" s="71"/>
      <c r="M101" s="71"/>
    </row>
    <row r="102" spans="12:13" ht="14.25" customHeight="1">
      <c r="L102" s="71"/>
      <c r="M102" s="71"/>
    </row>
    <row r="103" spans="12:13" ht="14.25" customHeight="1">
      <c r="L103" s="71"/>
      <c r="M103" s="71"/>
    </row>
    <row r="104" spans="12:13" ht="14.25" customHeight="1">
      <c r="L104" s="71"/>
      <c r="M104" s="71"/>
    </row>
    <row r="105" spans="12:13" ht="14.25" customHeight="1">
      <c r="L105" s="71"/>
      <c r="M105" s="71"/>
    </row>
    <row r="106" spans="12:13" ht="14.25" customHeight="1">
      <c r="L106" s="71"/>
      <c r="M106" s="71"/>
    </row>
    <row r="107" spans="12:13" ht="14.25" customHeight="1">
      <c r="L107" s="71"/>
      <c r="M107" s="71"/>
    </row>
    <row r="108" spans="12:13" ht="14.25" customHeight="1">
      <c r="L108" s="71"/>
      <c r="M108" s="71"/>
    </row>
    <row r="109" spans="12:13" ht="14.25" customHeight="1">
      <c r="L109" s="71"/>
      <c r="M109" s="71"/>
    </row>
    <row r="110" spans="12:13" ht="14.25" customHeight="1">
      <c r="L110" s="71"/>
      <c r="M110" s="71"/>
    </row>
    <row r="111" spans="12:13" ht="14.25" customHeight="1">
      <c r="L111" s="71"/>
      <c r="M111" s="71"/>
    </row>
    <row r="112" spans="12:13" ht="14.25" customHeight="1">
      <c r="L112" s="71"/>
      <c r="M112" s="71"/>
    </row>
    <row r="113" spans="12:13" ht="14.25" customHeight="1">
      <c r="L113" s="71"/>
      <c r="M113" s="71"/>
    </row>
    <row r="114" spans="12:13" ht="14.25" customHeight="1">
      <c r="L114" s="71"/>
      <c r="M114" s="71"/>
    </row>
    <row r="115" spans="12:13" ht="14.25" customHeight="1">
      <c r="L115" s="71"/>
      <c r="M115" s="71"/>
    </row>
    <row r="116" spans="12:13" ht="14.25" customHeight="1">
      <c r="L116" s="71"/>
      <c r="M116" s="71"/>
    </row>
    <row r="117" spans="12:13" ht="14.25" customHeight="1">
      <c r="L117" s="71"/>
      <c r="M117" s="71"/>
    </row>
    <row r="118" spans="12:13" ht="14.25" customHeight="1">
      <c r="L118" s="71"/>
      <c r="M118" s="71"/>
    </row>
    <row r="119" spans="12:13" ht="14.25" customHeight="1">
      <c r="L119" s="71"/>
      <c r="M119" s="71"/>
    </row>
    <row r="120" spans="12:13" ht="14.25" customHeight="1">
      <c r="L120" s="71"/>
      <c r="M120" s="71"/>
    </row>
    <row r="121" spans="12:13" ht="14.25" customHeight="1">
      <c r="L121" s="71"/>
      <c r="M121" s="71"/>
    </row>
    <row r="122" spans="12:13" ht="14.25" customHeight="1">
      <c r="L122" s="71"/>
      <c r="M122" s="71"/>
    </row>
    <row r="123" spans="12:13" ht="14.25" customHeight="1">
      <c r="L123" s="71"/>
      <c r="M123" s="71"/>
    </row>
    <row r="124" spans="12:13" ht="14.25" customHeight="1">
      <c r="L124" s="71"/>
      <c r="M124" s="71"/>
    </row>
    <row r="125" spans="12:13" ht="14.25" customHeight="1">
      <c r="L125" s="71"/>
      <c r="M125" s="71"/>
    </row>
    <row r="126" spans="12:13" ht="14.25" customHeight="1">
      <c r="L126" s="71"/>
      <c r="M126" s="71"/>
    </row>
    <row r="127" spans="12:13" ht="14.25" customHeight="1">
      <c r="L127" s="71"/>
      <c r="M127" s="71"/>
    </row>
    <row r="128" spans="12:13" ht="14.25" customHeight="1">
      <c r="L128" s="71"/>
      <c r="M128" s="71"/>
    </row>
    <row r="129" spans="12:13" ht="14.25" customHeight="1">
      <c r="L129" s="71"/>
      <c r="M129" s="71"/>
    </row>
    <row r="130" spans="12:13" ht="14.25" customHeight="1">
      <c r="L130" s="71"/>
      <c r="M130" s="71"/>
    </row>
    <row r="131" spans="12:13" ht="14.25" customHeight="1">
      <c r="L131" s="71"/>
      <c r="M131" s="71"/>
    </row>
    <row r="132" spans="12:13" ht="14.25" customHeight="1">
      <c r="L132" s="71"/>
      <c r="M132" s="71"/>
    </row>
    <row r="133" spans="12:13" ht="14.25" customHeight="1">
      <c r="L133" s="71"/>
      <c r="M133" s="71"/>
    </row>
    <row r="134" spans="12:13" ht="14.25" customHeight="1">
      <c r="L134" s="71"/>
      <c r="M134" s="71"/>
    </row>
    <row r="135" spans="12:13" ht="14.25" customHeight="1">
      <c r="L135" s="71"/>
      <c r="M135" s="71"/>
    </row>
    <row r="136" spans="12:13" ht="14.25" customHeight="1">
      <c r="L136" s="71"/>
      <c r="M136" s="71"/>
    </row>
    <row r="137" spans="12:13" ht="14.25" customHeight="1">
      <c r="L137" s="71"/>
      <c r="M137" s="71"/>
    </row>
    <row r="138" spans="12:13" ht="14.25" customHeight="1">
      <c r="L138" s="71"/>
      <c r="M138" s="71"/>
    </row>
    <row r="139" spans="12:13" ht="14.25" customHeight="1">
      <c r="L139" s="71"/>
      <c r="M139" s="71"/>
    </row>
    <row r="140" spans="12:13" ht="14.25" customHeight="1">
      <c r="L140" s="71"/>
      <c r="M140" s="71"/>
    </row>
    <row r="141" spans="12:13" ht="14.25" customHeight="1">
      <c r="L141" s="71"/>
      <c r="M141" s="71"/>
    </row>
    <row r="142" spans="12:13" ht="14.25" customHeight="1">
      <c r="L142" s="71"/>
      <c r="M142" s="71"/>
    </row>
    <row r="143" spans="12:13" ht="14.25" customHeight="1">
      <c r="L143" s="71"/>
      <c r="M143" s="71"/>
    </row>
    <row r="144" spans="12:13" ht="14.25" customHeight="1">
      <c r="L144" s="71"/>
      <c r="M144" s="71"/>
    </row>
    <row r="145" spans="12:13" ht="14.25" customHeight="1">
      <c r="L145" s="71"/>
      <c r="M145" s="71"/>
    </row>
    <row r="146" spans="12:13" ht="14.25" customHeight="1">
      <c r="L146" s="71"/>
      <c r="M146" s="71"/>
    </row>
    <row r="147" spans="12:13" ht="14.25" customHeight="1">
      <c r="L147" s="71"/>
      <c r="M147" s="71"/>
    </row>
    <row r="148" spans="12:13" ht="14.25" customHeight="1">
      <c r="L148" s="71"/>
      <c r="M148" s="71"/>
    </row>
    <row r="149" spans="12:13" ht="14.25" customHeight="1">
      <c r="L149" s="71"/>
      <c r="M149" s="71"/>
    </row>
    <row r="150" spans="12:13" ht="14.25" customHeight="1">
      <c r="L150" s="71"/>
      <c r="M150" s="71"/>
    </row>
    <row r="151" spans="12:13" ht="14.25" customHeight="1">
      <c r="L151" s="71"/>
      <c r="M151" s="71"/>
    </row>
    <row r="152" spans="12:13" ht="14.25" customHeight="1">
      <c r="L152" s="71"/>
      <c r="M152" s="71"/>
    </row>
    <row r="153" spans="12:13" ht="14.25" customHeight="1">
      <c r="L153" s="71"/>
      <c r="M153" s="71"/>
    </row>
    <row r="154" spans="12:13" ht="14.25" customHeight="1">
      <c r="L154" s="71"/>
      <c r="M154" s="71"/>
    </row>
    <row r="155" spans="12:13" ht="14.25" customHeight="1">
      <c r="L155" s="71"/>
      <c r="M155" s="71"/>
    </row>
    <row r="156" spans="12:13" ht="14.25" customHeight="1">
      <c r="L156" s="71"/>
      <c r="M156" s="71"/>
    </row>
    <row r="157" spans="12:13" ht="14.25" customHeight="1">
      <c r="L157" s="71"/>
      <c r="M157" s="71"/>
    </row>
    <row r="158" spans="12:13" ht="14.25" customHeight="1">
      <c r="L158" s="71"/>
      <c r="M158" s="71"/>
    </row>
    <row r="159" spans="12:13" ht="14.25" customHeight="1">
      <c r="L159" s="71"/>
      <c r="M159" s="71"/>
    </row>
    <row r="160" spans="12:13" ht="14.25" customHeight="1">
      <c r="L160" s="71"/>
      <c r="M160" s="71"/>
    </row>
    <row r="161" spans="12:13" ht="14.25" customHeight="1">
      <c r="L161" s="71"/>
      <c r="M161" s="71"/>
    </row>
    <row r="162" spans="12:13" ht="14.25" customHeight="1">
      <c r="L162" s="71"/>
      <c r="M162" s="71"/>
    </row>
    <row r="163" spans="12:13" ht="14.25" customHeight="1">
      <c r="L163" s="71"/>
      <c r="M163" s="71"/>
    </row>
    <row r="164" spans="12:13" ht="14.25" customHeight="1">
      <c r="L164" s="71"/>
      <c r="M164" s="71"/>
    </row>
    <row r="165" spans="12:13" ht="14.25" customHeight="1">
      <c r="L165" s="71"/>
      <c r="M165" s="71"/>
    </row>
    <row r="166" spans="12:13" ht="14.25" customHeight="1">
      <c r="L166" s="71"/>
      <c r="M166" s="71"/>
    </row>
    <row r="167" spans="12:13" ht="14.25" customHeight="1">
      <c r="L167" s="71"/>
      <c r="M167" s="71"/>
    </row>
    <row r="168" spans="12:13" ht="14.25" customHeight="1">
      <c r="L168" s="71"/>
      <c r="M168" s="71"/>
    </row>
    <row r="169" spans="12:13" ht="14.25" customHeight="1">
      <c r="L169" s="71"/>
      <c r="M169" s="71"/>
    </row>
    <row r="170" spans="12:13" ht="14.25" customHeight="1">
      <c r="L170" s="71"/>
      <c r="M170" s="71"/>
    </row>
    <row r="171" spans="12:13" ht="14.25" customHeight="1">
      <c r="L171" s="71"/>
      <c r="M171" s="71"/>
    </row>
    <row r="172" spans="12:13" ht="14.25" customHeight="1">
      <c r="L172" s="71"/>
      <c r="M172" s="71"/>
    </row>
    <row r="173" spans="12:13" ht="14.25" customHeight="1">
      <c r="L173" s="71"/>
      <c r="M173" s="71"/>
    </row>
    <row r="174" spans="12:13" ht="14.25" customHeight="1">
      <c r="L174" s="71"/>
      <c r="M174" s="71"/>
    </row>
    <row r="175" spans="12:13" ht="14.25" customHeight="1">
      <c r="L175" s="71"/>
      <c r="M175" s="71"/>
    </row>
    <row r="176" spans="12:13" ht="14.25" customHeight="1">
      <c r="L176" s="71"/>
      <c r="M176" s="71"/>
    </row>
    <row r="177" spans="12:13" ht="14.25" customHeight="1">
      <c r="L177" s="71"/>
      <c r="M177" s="71"/>
    </row>
    <row r="178" spans="12:13" ht="14.25" customHeight="1">
      <c r="L178" s="71"/>
      <c r="M178" s="71"/>
    </row>
    <row r="179" spans="12:13" ht="14.25" customHeight="1">
      <c r="L179" s="71"/>
      <c r="M179" s="71"/>
    </row>
    <row r="180" spans="12:13" ht="14.25" customHeight="1">
      <c r="L180" s="71"/>
      <c r="M180" s="71"/>
    </row>
    <row r="181" spans="12:13" ht="14.25" customHeight="1">
      <c r="L181" s="71"/>
      <c r="M181" s="71"/>
    </row>
    <row r="182" spans="12:13" ht="14.25" customHeight="1">
      <c r="L182" s="71"/>
      <c r="M182" s="71"/>
    </row>
    <row r="183" spans="12:13" ht="14.25" customHeight="1">
      <c r="L183" s="71"/>
      <c r="M183" s="71"/>
    </row>
    <row r="184" spans="12:13" ht="14.25" customHeight="1">
      <c r="L184" s="71"/>
      <c r="M184" s="71"/>
    </row>
    <row r="185" spans="12:13" ht="14.25" customHeight="1">
      <c r="L185" s="71"/>
      <c r="M185" s="71"/>
    </row>
    <row r="186" spans="12:13" ht="14.25" customHeight="1">
      <c r="L186" s="71"/>
      <c r="M186" s="71"/>
    </row>
    <row r="187" spans="12:13" ht="14.25" customHeight="1">
      <c r="L187" s="71"/>
      <c r="M187" s="71"/>
    </row>
    <row r="188" spans="12:13" ht="14.25" customHeight="1">
      <c r="L188" s="71"/>
      <c r="M188" s="71"/>
    </row>
    <row r="189" spans="12:13" ht="14.25" customHeight="1">
      <c r="L189" s="71"/>
      <c r="M189" s="71"/>
    </row>
    <row r="190" spans="12:13" ht="14.25" customHeight="1">
      <c r="L190" s="71"/>
      <c r="M190" s="71"/>
    </row>
    <row r="191" spans="12:13" ht="14.25" customHeight="1">
      <c r="L191" s="71"/>
      <c r="M191" s="71"/>
    </row>
    <row r="192" spans="12:13" ht="14.25" customHeight="1">
      <c r="L192" s="71"/>
      <c r="M192" s="71"/>
    </row>
    <row r="193" spans="1:23" ht="14.25" customHeight="1">
      <c r="L193" s="71"/>
      <c r="M193" s="71"/>
    </row>
    <row r="194" spans="1:23" ht="14.25" customHeight="1">
      <c r="L194" s="71"/>
      <c r="M194" s="71"/>
    </row>
    <row r="195" spans="1:23" ht="14.25" customHeight="1">
      <c r="L195" s="71"/>
      <c r="M195" s="71"/>
    </row>
    <row r="196" spans="1:23" ht="14.25" customHeight="1">
      <c r="B196" s="72" t="s">
        <v>47</v>
      </c>
      <c r="C196" s="72" t="s">
        <v>1551</v>
      </c>
      <c r="D196" s="72" t="s">
        <v>38</v>
      </c>
      <c r="E196" s="73" t="s">
        <v>41</v>
      </c>
      <c r="F196" s="72" t="s">
        <v>1552</v>
      </c>
      <c r="G196" s="72" t="s">
        <v>1553</v>
      </c>
      <c r="H196" s="72" t="s">
        <v>1554</v>
      </c>
      <c r="I196" s="72" t="s">
        <v>1555</v>
      </c>
      <c r="J196" s="72" t="s">
        <v>1556</v>
      </c>
      <c r="K196" s="72" t="s">
        <v>1557</v>
      </c>
      <c r="L196" s="72" t="s">
        <v>1558</v>
      </c>
      <c r="M196" s="72" t="s">
        <v>1559</v>
      </c>
      <c r="N196" s="72" t="s">
        <v>1560</v>
      </c>
      <c r="O196" s="72" t="s">
        <v>73</v>
      </c>
      <c r="P196" s="72" t="s">
        <v>8</v>
      </c>
      <c r="Q196" s="72" t="s">
        <v>35</v>
      </c>
      <c r="R196" s="72" t="s">
        <v>10</v>
      </c>
      <c r="S196" s="72" t="s">
        <v>1561</v>
      </c>
      <c r="T196" s="72" t="s">
        <v>1562</v>
      </c>
      <c r="U196" s="72" t="s">
        <v>1563</v>
      </c>
      <c r="V196" s="72" t="s">
        <v>1564</v>
      </c>
      <c r="W196" s="72" t="s">
        <v>1565</v>
      </c>
    </row>
    <row r="197" spans="1:23" ht="14.25" customHeight="1">
      <c r="A197" s="64" t="s">
        <v>109</v>
      </c>
      <c r="B197" s="64" t="e">
        <f t="shared" ref="B197:W197" si="5">+SUMIF(#REF!,B$196,#REF!)</f>
        <v>#REF!</v>
      </c>
      <c r="C197" s="64" t="e">
        <f t="shared" si="5"/>
        <v>#REF!</v>
      </c>
      <c r="D197" s="64" t="e">
        <f t="shared" si="5"/>
        <v>#REF!</v>
      </c>
      <c r="E197" s="64" t="e">
        <f t="shared" si="5"/>
        <v>#REF!</v>
      </c>
      <c r="F197" s="64" t="e">
        <f t="shared" si="5"/>
        <v>#REF!</v>
      </c>
      <c r="G197" s="64" t="e">
        <f t="shared" si="5"/>
        <v>#REF!</v>
      </c>
      <c r="H197" s="64" t="e">
        <f t="shared" si="5"/>
        <v>#REF!</v>
      </c>
      <c r="I197" s="64" t="e">
        <f t="shared" si="5"/>
        <v>#REF!</v>
      </c>
      <c r="J197" s="64" t="e">
        <f t="shared" si="5"/>
        <v>#REF!</v>
      </c>
      <c r="K197" s="64" t="e">
        <f t="shared" si="5"/>
        <v>#REF!</v>
      </c>
      <c r="L197" s="64" t="e">
        <f t="shared" si="5"/>
        <v>#REF!</v>
      </c>
      <c r="M197" s="64" t="e">
        <f t="shared" si="5"/>
        <v>#REF!</v>
      </c>
      <c r="N197" s="64" t="e">
        <f t="shared" si="5"/>
        <v>#REF!</v>
      </c>
      <c r="O197" s="64" t="e">
        <f t="shared" si="5"/>
        <v>#REF!</v>
      </c>
      <c r="P197" s="64" t="e">
        <f t="shared" si="5"/>
        <v>#REF!</v>
      </c>
      <c r="Q197" s="64" t="e">
        <f t="shared" si="5"/>
        <v>#REF!</v>
      </c>
      <c r="R197" s="64" t="e">
        <f t="shared" si="5"/>
        <v>#REF!</v>
      </c>
      <c r="S197" s="64" t="e">
        <f t="shared" si="5"/>
        <v>#REF!</v>
      </c>
      <c r="T197" s="64" t="e">
        <f t="shared" si="5"/>
        <v>#REF!</v>
      </c>
      <c r="U197" s="64" t="e">
        <f t="shared" si="5"/>
        <v>#REF!</v>
      </c>
      <c r="V197" s="64" t="e">
        <f t="shared" si="5"/>
        <v>#REF!</v>
      </c>
      <c r="W197" s="64" t="e">
        <f t="shared" si="5"/>
        <v>#REF!</v>
      </c>
    </row>
    <row r="198" spans="1:23" ht="14.25" customHeight="1">
      <c r="A198" s="64" t="s">
        <v>113</v>
      </c>
      <c r="B198" s="64">
        <f t="shared" ref="B198:W198" si="6">+SUMIF($H$3:$H$10,B$196,$M$3:$M$10)</f>
        <v>0</v>
      </c>
      <c r="C198" s="64">
        <f t="shared" si="6"/>
        <v>0</v>
      </c>
      <c r="D198" s="64">
        <f t="shared" si="6"/>
        <v>0</v>
      </c>
      <c r="E198" s="64">
        <f t="shared" si="6"/>
        <v>0</v>
      </c>
      <c r="F198" s="64">
        <f t="shared" si="6"/>
        <v>0</v>
      </c>
      <c r="G198" s="64">
        <f t="shared" si="6"/>
        <v>0</v>
      </c>
      <c r="H198" s="64">
        <f t="shared" si="6"/>
        <v>0</v>
      </c>
      <c r="I198" s="64">
        <f t="shared" si="6"/>
        <v>0</v>
      </c>
      <c r="J198" s="64">
        <f t="shared" si="6"/>
        <v>0</v>
      </c>
      <c r="K198" s="64">
        <f t="shared" si="6"/>
        <v>0</v>
      </c>
      <c r="L198" s="64">
        <f t="shared" si="6"/>
        <v>0</v>
      </c>
      <c r="M198" s="64">
        <f t="shared" si="6"/>
        <v>0</v>
      </c>
      <c r="N198" s="64">
        <f t="shared" si="6"/>
        <v>0</v>
      </c>
      <c r="O198" s="64">
        <f t="shared" si="6"/>
        <v>0</v>
      </c>
      <c r="P198" s="64">
        <f t="shared" si="6"/>
        <v>0</v>
      </c>
      <c r="Q198" s="64">
        <f t="shared" si="6"/>
        <v>0</v>
      </c>
      <c r="R198" s="64">
        <f t="shared" si="6"/>
        <v>0</v>
      </c>
      <c r="S198" s="64">
        <f t="shared" si="6"/>
        <v>0</v>
      </c>
      <c r="T198" s="64">
        <f t="shared" si="6"/>
        <v>0</v>
      </c>
      <c r="U198" s="64">
        <f t="shared" si="6"/>
        <v>0</v>
      </c>
      <c r="V198" s="64">
        <f t="shared" si="6"/>
        <v>0</v>
      </c>
      <c r="W198" s="64">
        <f t="shared" si="6"/>
        <v>0</v>
      </c>
    </row>
    <row r="199" spans="1:23" ht="14.25" customHeight="1">
      <c r="A199" s="64" t="s">
        <v>107</v>
      </c>
      <c r="B199" s="64" t="e">
        <f t="shared" ref="B199:W199" si="7">+SUMIF(#REF!,B$196,#REF!)</f>
        <v>#REF!</v>
      </c>
      <c r="C199" s="64" t="e">
        <f t="shared" si="7"/>
        <v>#REF!</v>
      </c>
      <c r="D199" s="64" t="e">
        <f t="shared" si="7"/>
        <v>#REF!</v>
      </c>
      <c r="E199" s="64" t="e">
        <f t="shared" si="7"/>
        <v>#REF!</v>
      </c>
      <c r="F199" s="64" t="e">
        <f t="shared" si="7"/>
        <v>#REF!</v>
      </c>
      <c r="G199" s="64" t="e">
        <f t="shared" si="7"/>
        <v>#REF!</v>
      </c>
      <c r="H199" s="64" t="e">
        <f t="shared" si="7"/>
        <v>#REF!</v>
      </c>
      <c r="I199" s="64" t="e">
        <f t="shared" si="7"/>
        <v>#REF!</v>
      </c>
      <c r="J199" s="64" t="e">
        <f t="shared" si="7"/>
        <v>#REF!</v>
      </c>
      <c r="K199" s="64" t="e">
        <f t="shared" si="7"/>
        <v>#REF!</v>
      </c>
      <c r="L199" s="64" t="e">
        <f t="shared" si="7"/>
        <v>#REF!</v>
      </c>
      <c r="M199" s="64" t="e">
        <f t="shared" si="7"/>
        <v>#REF!</v>
      </c>
      <c r="N199" s="64" t="e">
        <f t="shared" si="7"/>
        <v>#REF!</v>
      </c>
      <c r="O199" s="64" t="e">
        <f t="shared" si="7"/>
        <v>#REF!</v>
      </c>
      <c r="P199" s="64" t="e">
        <f t="shared" si="7"/>
        <v>#REF!</v>
      </c>
      <c r="Q199" s="64" t="e">
        <f t="shared" si="7"/>
        <v>#REF!</v>
      </c>
      <c r="R199" s="64" t="e">
        <f t="shared" si="7"/>
        <v>#REF!</v>
      </c>
      <c r="S199" s="64" t="e">
        <f t="shared" si="7"/>
        <v>#REF!</v>
      </c>
      <c r="T199" s="64" t="e">
        <f t="shared" si="7"/>
        <v>#REF!</v>
      </c>
      <c r="U199" s="64" t="e">
        <f t="shared" si="7"/>
        <v>#REF!</v>
      </c>
      <c r="V199" s="64" t="e">
        <f t="shared" si="7"/>
        <v>#REF!</v>
      </c>
      <c r="W199" s="64" t="e">
        <f t="shared" si="7"/>
        <v>#REF!</v>
      </c>
    </row>
    <row r="200" spans="1:23" ht="14.25" customHeight="1">
      <c r="A200" s="64" t="s">
        <v>111</v>
      </c>
      <c r="B200" s="64">
        <f t="shared" ref="B200:W200" si="8">+SUMIF($H$11:$H$38,B$196,$M$11:$M$38)</f>
        <v>0</v>
      </c>
      <c r="C200" s="64">
        <f t="shared" si="8"/>
        <v>0</v>
      </c>
      <c r="D200" s="64">
        <f t="shared" si="8"/>
        <v>0</v>
      </c>
      <c r="E200" s="64">
        <f t="shared" si="8"/>
        <v>0</v>
      </c>
      <c r="F200" s="64">
        <f t="shared" si="8"/>
        <v>0</v>
      </c>
      <c r="G200" s="64">
        <f t="shared" si="8"/>
        <v>0</v>
      </c>
      <c r="H200" s="64">
        <f t="shared" si="8"/>
        <v>0</v>
      </c>
      <c r="I200" s="64">
        <f t="shared" si="8"/>
        <v>0</v>
      </c>
      <c r="J200" s="64">
        <f t="shared" si="8"/>
        <v>0</v>
      </c>
      <c r="K200" s="64">
        <f t="shared" si="8"/>
        <v>0</v>
      </c>
      <c r="L200" s="64">
        <f t="shared" si="8"/>
        <v>0</v>
      </c>
      <c r="M200" s="64">
        <f t="shared" si="8"/>
        <v>0</v>
      </c>
      <c r="N200" s="64">
        <f t="shared" si="8"/>
        <v>0</v>
      </c>
      <c r="O200" s="64">
        <f t="shared" si="8"/>
        <v>0</v>
      </c>
      <c r="P200" s="64">
        <f t="shared" si="8"/>
        <v>20</v>
      </c>
      <c r="Q200" s="64">
        <f t="shared" si="8"/>
        <v>3</v>
      </c>
      <c r="R200" s="64">
        <f t="shared" si="8"/>
        <v>0</v>
      </c>
      <c r="S200" s="64">
        <f t="shared" si="8"/>
        <v>0</v>
      </c>
      <c r="T200" s="64">
        <f t="shared" si="8"/>
        <v>0</v>
      </c>
      <c r="U200" s="64">
        <f t="shared" si="8"/>
        <v>0</v>
      </c>
      <c r="V200" s="64">
        <f t="shared" si="8"/>
        <v>0</v>
      </c>
      <c r="W200" s="64">
        <f t="shared" si="8"/>
        <v>0</v>
      </c>
    </row>
    <row r="201" spans="1:23" ht="14.25" customHeight="1">
      <c r="A201" s="64" t="s">
        <v>1546</v>
      </c>
      <c r="B201" s="64" t="e">
        <f t="shared" ref="B201:W201" si="9">SUM(B197:B200)</f>
        <v>#REF!</v>
      </c>
      <c r="C201" s="64" t="e">
        <f t="shared" si="9"/>
        <v>#REF!</v>
      </c>
      <c r="D201" s="64" t="e">
        <f t="shared" si="9"/>
        <v>#REF!</v>
      </c>
      <c r="E201" s="64" t="e">
        <f t="shared" si="9"/>
        <v>#REF!</v>
      </c>
      <c r="F201" s="64" t="e">
        <f t="shared" si="9"/>
        <v>#REF!</v>
      </c>
      <c r="G201" s="64" t="e">
        <f t="shared" si="9"/>
        <v>#REF!</v>
      </c>
      <c r="H201" s="64" t="e">
        <f t="shared" si="9"/>
        <v>#REF!</v>
      </c>
      <c r="I201" s="64" t="e">
        <f t="shared" si="9"/>
        <v>#REF!</v>
      </c>
      <c r="J201" s="64" t="e">
        <f t="shared" si="9"/>
        <v>#REF!</v>
      </c>
      <c r="K201" s="64" t="e">
        <f t="shared" si="9"/>
        <v>#REF!</v>
      </c>
      <c r="L201" s="64" t="e">
        <f t="shared" si="9"/>
        <v>#REF!</v>
      </c>
      <c r="M201" s="64" t="e">
        <f t="shared" si="9"/>
        <v>#REF!</v>
      </c>
      <c r="N201" s="64" t="e">
        <f t="shared" si="9"/>
        <v>#REF!</v>
      </c>
      <c r="O201" s="64" t="e">
        <f t="shared" si="9"/>
        <v>#REF!</v>
      </c>
      <c r="P201" s="64" t="e">
        <f t="shared" si="9"/>
        <v>#REF!</v>
      </c>
      <c r="Q201" s="64" t="e">
        <f t="shared" si="9"/>
        <v>#REF!</v>
      </c>
      <c r="R201" s="64" t="e">
        <f t="shared" si="9"/>
        <v>#REF!</v>
      </c>
      <c r="S201" s="64" t="e">
        <f t="shared" si="9"/>
        <v>#REF!</v>
      </c>
      <c r="T201" s="64" t="e">
        <f t="shared" si="9"/>
        <v>#REF!</v>
      </c>
      <c r="U201" s="64" t="e">
        <f t="shared" si="9"/>
        <v>#REF!</v>
      </c>
      <c r="V201" s="64" t="e">
        <f t="shared" si="9"/>
        <v>#REF!</v>
      </c>
      <c r="W201" s="64" t="e">
        <f t="shared" si="9"/>
        <v>#REF!</v>
      </c>
    </row>
    <row r="202" spans="1:23" ht="14.25" customHeight="1">
      <c r="L202" s="71"/>
      <c r="M202" s="71"/>
    </row>
    <row r="203" spans="1:23" ht="14.25" customHeight="1">
      <c r="L203" s="71"/>
      <c r="M203" s="71"/>
    </row>
    <row r="204" spans="1:23" ht="14.25" customHeight="1">
      <c r="L204" s="71"/>
      <c r="M204" s="71"/>
    </row>
    <row r="205" spans="1:23" ht="14.25" customHeight="1">
      <c r="L205" s="71"/>
      <c r="M205" s="71"/>
    </row>
    <row r="206" spans="1:23" ht="14.25" customHeight="1">
      <c r="L206" s="71"/>
      <c r="M206" s="71"/>
    </row>
    <row r="207" spans="1:23" ht="14.25" customHeight="1">
      <c r="L207" s="71"/>
      <c r="M207" s="71"/>
    </row>
    <row r="208" spans="1:23" ht="14.25" customHeight="1">
      <c r="L208" s="71"/>
      <c r="M208" s="71"/>
    </row>
    <row r="209" spans="12:13" ht="14.25" customHeight="1">
      <c r="L209" s="71"/>
      <c r="M209" s="71"/>
    </row>
    <row r="210" spans="12:13" ht="14.25" customHeight="1">
      <c r="L210" s="71"/>
      <c r="M210" s="71"/>
    </row>
    <row r="211" spans="12:13" ht="14.25" customHeight="1">
      <c r="L211" s="71"/>
      <c r="M211" s="71"/>
    </row>
    <row r="212" spans="12:13" ht="14.25" customHeight="1">
      <c r="L212" s="71"/>
      <c r="M212" s="71"/>
    </row>
    <row r="213" spans="12:13" ht="14.25" customHeight="1">
      <c r="L213" s="71"/>
      <c r="M213" s="71"/>
    </row>
    <row r="214" spans="12:13" ht="14.25" customHeight="1">
      <c r="L214" s="71"/>
      <c r="M214" s="71"/>
    </row>
    <row r="215" spans="12:13" ht="14.25" customHeight="1">
      <c r="L215" s="71"/>
      <c r="M215" s="71"/>
    </row>
    <row r="216" spans="12:13" ht="14.25" customHeight="1">
      <c r="L216" s="71"/>
      <c r="M216" s="71"/>
    </row>
    <row r="217" spans="12:13" ht="14.25" customHeight="1">
      <c r="L217" s="71"/>
      <c r="M217" s="71"/>
    </row>
    <row r="218" spans="12:13" ht="14.25" customHeight="1">
      <c r="L218" s="71"/>
      <c r="M218" s="71"/>
    </row>
    <row r="219" spans="12:13" ht="14.25" customHeight="1">
      <c r="L219" s="71"/>
      <c r="M219" s="71"/>
    </row>
    <row r="220" spans="12:13" ht="14.25" customHeight="1">
      <c r="L220" s="71"/>
      <c r="M220" s="71"/>
    </row>
    <row r="221" spans="12:13" ht="14.25" customHeight="1">
      <c r="L221" s="71"/>
      <c r="M221" s="71"/>
    </row>
    <row r="222" spans="12:13" ht="14.25" customHeight="1">
      <c r="L222" s="71"/>
      <c r="M222" s="71"/>
    </row>
    <row r="223" spans="12:13" ht="14.25" customHeight="1">
      <c r="L223" s="71"/>
      <c r="M223" s="71"/>
    </row>
    <row r="224" spans="12:13" ht="14.25" customHeight="1">
      <c r="L224" s="71"/>
      <c r="M224" s="71"/>
    </row>
    <row r="225" spans="12:13" ht="14.25" customHeight="1">
      <c r="L225" s="71"/>
      <c r="M225" s="71"/>
    </row>
    <row r="226" spans="12:13" ht="14.25" customHeight="1">
      <c r="L226" s="71"/>
      <c r="M226" s="71"/>
    </row>
    <row r="227" spans="12:13" ht="14.25" customHeight="1">
      <c r="L227" s="71"/>
      <c r="M227" s="71"/>
    </row>
    <row r="228" spans="12:13" ht="14.25" customHeight="1">
      <c r="L228" s="71"/>
      <c r="M228" s="71"/>
    </row>
    <row r="229" spans="12:13" ht="14.25" customHeight="1">
      <c r="L229" s="71"/>
      <c r="M229" s="71"/>
    </row>
    <row r="230" spans="12:13" ht="14.25" customHeight="1">
      <c r="L230" s="71"/>
      <c r="M230" s="71"/>
    </row>
    <row r="231" spans="12:13" ht="14.25" customHeight="1">
      <c r="L231" s="71"/>
      <c r="M231" s="71"/>
    </row>
    <row r="232" spans="12:13" ht="14.25" customHeight="1">
      <c r="L232" s="71"/>
      <c r="M232" s="71"/>
    </row>
    <row r="233" spans="12:13" ht="14.25" customHeight="1">
      <c r="L233" s="71"/>
      <c r="M233" s="71"/>
    </row>
    <row r="234" spans="12:13" ht="14.25" customHeight="1">
      <c r="L234" s="71"/>
      <c r="M234" s="71"/>
    </row>
    <row r="235" spans="12:13" ht="14.25" customHeight="1">
      <c r="L235" s="71"/>
      <c r="M235" s="71"/>
    </row>
    <row r="236" spans="12:13" ht="14.25" customHeight="1">
      <c r="L236" s="71"/>
      <c r="M236" s="71"/>
    </row>
    <row r="237" spans="12:13" ht="14.25" customHeight="1">
      <c r="L237" s="71"/>
      <c r="M237" s="71"/>
    </row>
    <row r="238" spans="12:13" ht="14.25" customHeight="1">
      <c r="L238" s="71"/>
      <c r="M238" s="71"/>
    </row>
    <row r="239" spans="12:13" ht="14.25" customHeight="1">
      <c r="L239" s="71"/>
      <c r="M239" s="71"/>
    </row>
    <row r="240" spans="12:13" ht="14.25" customHeight="1">
      <c r="L240" s="71"/>
      <c r="M240" s="71"/>
    </row>
    <row r="241" spans="12:13" ht="14.25" customHeight="1">
      <c r="L241" s="71"/>
      <c r="M241" s="71"/>
    </row>
    <row r="242" spans="12:13" ht="14.25" customHeight="1">
      <c r="L242" s="71"/>
      <c r="M242" s="71"/>
    </row>
    <row r="243" spans="12:13" ht="14.25" customHeight="1">
      <c r="L243" s="71"/>
      <c r="M243" s="71"/>
    </row>
    <row r="244" spans="12:13" ht="14.25" customHeight="1">
      <c r="L244" s="71"/>
      <c r="M244" s="71"/>
    </row>
    <row r="245" spans="12:13" ht="14.25" customHeight="1">
      <c r="L245" s="71"/>
      <c r="M245" s="71"/>
    </row>
    <row r="246" spans="12:13" ht="14.25" customHeight="1">
      <c r="L246" s="71"/>
      <c r="M246" s="71"/>
    </row>
    <row r="247" spans="12:13" ht="14.25" customHeight="1">
      <c r="L247" s="71"/>
      <c r="M247" s="71"/>
    </row>
    <row r="248" spans="12:13" ht="14.25" customHeight="1">
      <c r="L248" s="71"/>
      <c r="M248" s="71"/>
    </row>
    <row r="249" spans="12:13" ht="14.25" customHeight="1">
      <c r="L249" s="71"/>
      <c r="M249" s="71"/>
    </row>
    <row r="250" spans="12:13" ht="14.25" customHeight="1">
      <c r="L250" s="71"/>
      <c r="M250" s="71"/>
    </row>
    <row r="251" spans="12:13" ht="14.25" customHeight="1">
      <c r="L251" s="71"/>
      <c r="M251" s="71"/>
    </row>
    <row r="252" spans="12:13" ht="14.25" customHeight="1">
      <c r="L252" s="71"/>
      <c r="M252" s="71"/>
    </row>
    <row r="253" spans="12:13" ht="14.25" customHeight="1">
      <c r="L253" s="71"/>
      <c r="M253" s="71"/>
    </row>
    <row r="254" spans="12:13" ht="14.25" customHeight="1">
      <c r="L254" s="71"/>
      <c r="M254" s="71"/>
    </row>
    <row r="255" spans="12:13" ht="14.25" customHeight="1">
      <c r="L255" s="71"/>
      <c r="M255" s="71"/>
    </row>
    <row r="256" spans="12:13" ht="14.25" customHeight="1">
      <c r="L256" s="71"/>
      <c r="M256" s="71"/>
    </row>
    <row r="257" spans="12:13" ht="14.25" customHeight="1">
      <c r="L257" s="71"/>
      <c r="M257" s="71"/>
    </row>
    <row r="258" spans="12:13" ht="14.25" customHeight="1">
      <c r="L258" s="71"/>
      <c r="M258" s="71"/>
    </row>
    <row r="259" spans="12:13" ht="14.25" customHeight="1">
      <c r="L259" s="71"/>
      <c r="M259" s="71"/>
    </row>
    <row r="260" spans="12:13" ht="14.25" customHeight="1">
      <c r="L260" s="71"/>
      <c r="M260" s="71"/>
    </row>
    <row r="261" spans="12:13" ht="14.25" customHeight="1">
      <c r="L261" s="71"/>
      <c r="M261" s="71"/>
    </row>
    <row r="262" spans="12:13" ht="14.25" customHeight="1">
      <c r="L262" s="71"/>
      <c r="M262" s="71"/>
    </row>
    <row r="263" spans="12:13" ht="14.25" customHeight="1">
      <c r="L263" s="71"/>
      <c r="M263" s="71"/>
    </row>
    <row r="264" spans="12:13" ht="14.25" customHeight="1">
      <c r="L264" s="71"/>
      <c r="M264" s="71"/>
    </row>
    <row r="265" spans="12:13" ht="14.25" customHeight="1">
      <c r="L265" s="71"/>
      <c r="M265" s="71"/>
    </row>
    <row r="266" spans="12:13" ht="14.25" customHeight="1">
      <c r="L266" s="71"/>
      <c r="M266" s="71"/>
    </row>
    <row r="267" spans="12:13" ht="14.25" customHeight="1">
      <c r="L267" s="71"/>
      <c r="M267" s="71"/>
    </row>
    <row r="268" spans="12:13" ht="14.25" customHeight="1">
      <c r="L268" s="71"/>
      <c r="M268" s="71"/>
    </row>
    <row r="269" spans="12:13" ht="14.25" customHeight="1">
      <c r="L269" s="71"/>
      <c r="M269" s="71"/>
    </row>
    <row r="270" spans="12:13" ht="14.25" customHeight="1">
      <c r="L270" s="71"/>
      <c r="M270" s="71"/>
    </row>
    <row r="271" spans="12:13" ht="14.25" customHeight="1">
      <c r="L271" s="71"/>
      <c r="M271" s="71"/>
    </row>
    <row r="272" spans="12:13" ht="14.25" customHeight="1">
      <c r="L272" s="71"/>
      <c r="M272" s="71"/>
    </row>
    <row r="273" spans="12:13" ht="14.25" customHeight="1">
      <c r="L273" s="71"/>
      <c r="M273" s="71"/>
    </row>
    <row r="274" spans="12:13" ht="14.25" customHeight="1">
      <c r="L274" s="71"/>
      <c r="M274" s="71"/>
    </row>
    <row r="275" spans="12:13" ht="14.25" customHeight="1">
      <c r="L275" s="71"/>
      <c r="M275" s="71"/>
    </row>
    <row r="276" spans="12:13" ht="14.25" customHeight="1">
      <c r="L276" s="71"/>
      <c r="M276" s="71"/>
    </row>
    <row r="277" spans="12:13" ht="14.25" customHeight="1">
      <c r="L277" s="71"/>
      <c r="M277" s="71"/>
    </row>
    <row r="278" spans="12:13" ht="14.25" customHeight="1">
      <c r="L278" s="71"/>
      <c r="M278" s="71"/>
    </row>
    <row r="279" spans="12:13" ht="14.25" customHeight="1">
      <c r="L279" s="71"/>
      <c r="M279" s="71"/>
    </row>
    <row r="280" spans="12:13" ht="14.25" customHeight="1">
      <c r="L280" s="71"/>
      <c r="M280" s="71"/>
    </row>
    <row r="281" spans="12:13" ht="14.25" customHeight="1">
      <c r="L281" s="71"/>
      <c r="M281" s="71"/>
    </row>
    <row r="282" spans="12:13" ht="14.25" customHeight="1">
      <c r="L282" s="71"/>
      <c r="M282" s="71"/>
    </row>
    <row r="283" spans="12:13" ht="14.25" customHeight="1">
      <c r="L283" s="71"/>
      <c r="M283" s="71"/>
    </row>
    <row r="284" spans="12:13" ht="14.25" customHeight="1">
      <c r="L284" s="71"/>
      <c r="M284" s="71"/>
    </row>
    <row r="285" spans="12:13" ht="14.25" customHeight="1">
      <c r="L285" s="71"/>
      <c r="M285" s="71"/>
    </row>
    <row r="286" spans="12:13" ht="14.25" customHeight="1">
      <c r="L286" s="71"/>
      <c r="M286" s="71"/>
    </row>
    <row r="287" spans="12:13" ht="14.25" customHeight="1">
      <c r="L287" s="71"/>
      <c r="M287" s="71"/>
    </row>
    <row r="288" spans="12:13" ht="14.25" customHeight="1">
      <c r="L288" s="71"/>
      <c r="M288" s="71"/>
    </row>
    <row r="289" spans="12:13" ht="14.25" customHeight="1">
      <c r="L289" s="71"/>
      <c r="M289" s="71"/>
    </row>
    <row r="290" spans="12:13" ht="14.25" customHeight="1">
      <c r="L290" s="71"/>
      <c r="M290" s="71"/>
    </row>
    <row r="291" spans="12:13" ht="14.25" customHeight="1">
      <c r="L291" s="71"/>
      <c r="M291" s="71"/>
    </row>
    <row r="292" spans="12:13" ht="14.25" customHeight="1">
      <c r="L292" s="71"/>
      <c r="M292" s="71"/>
    </row>
    <row r="293" spans="12:13" ht="14.25" customHeight="1">
      <c r="L293" s="71"/>
      <c r="M293" s="71"/>
    </row>
    <row r="294" spans="12:13" ht="14.25" customHeight="1">
      <c r="L294" s="71"/>
      <c r="M294" s="71"/>
    </row>
    <row r="295" spans="12:13" ht="14.25" customHeight="1">
      <c r="L295" s="71"/>
      <c r="M295" s="71"/>
    </row>
    <row r="296" spans="12:13" ht="14.25" customHeight="1">
      <c r="L296" s="71"/>
      <c r="M296" s="71"/>
    </row>
    <row r="297" spans="12:13" ht="14.25" customHeight="1">
      <c r="L297" s="71"/>
      <c r="M297" s="71"/>
    </row>
    <row r="298" spans="12:13" ht="14.25" customHeight="1">
      <c r="L298" s="71"/>
      <c r="M298" s="71"/>
    </row>
    <row r="299" spans="12:13" ht="14.25" customHeight="1">
      <c r="L299" s="71"/>
      <c r="M299" s="71"/>
    </row>
    <row r="300" spans="12:13" ht="14.25" customHeight="1">
      <c r="L300" s="71"/>
      <c r="M300" s="71"/>
    </row>
    <row r="301" spans="12:13" ht="14.25" customHeight="1">
      <c r="L301" s="71"/>
      <c r="M301" s="71"/>
    </row>
    <row r="302" spans="12:13" ht="14.25" customHeight="1">
      <c r="L302" s="71"/>
      <c r="M302" s="71"/>
    </row>
    <row r="303" spans="12:13" ht="14.25" customHeight="1">
      <c r="L303" s="71"/>
      <c r="M303" s="71"/>
    </row>
    <row r="304" spans="12:13" ht="14.25" customHeight="1">
      <c r="L304" s="71"/>
      <c r="M304" s="71"/>
    </row>
    <row r="305" spans="12:13" ht="14.25" customHeight="1">
      <c r="L305" s="71"/>
      <c r="M305" s="71"/>
    </row>
    <row r="306" spans="12:13" ht="14.25" customHeight="1">
      <c r="L306" s="71"/>
      <c r="M306" s="71"/>
    </row>
    <row r="307" spans="12:13" ht="14.25" customHeight="1">
      <c r="L307" s="71"/>
      <c r="M307" s="71"/>
    </row>
    <row r="308" spans="12:13" ht="14.25" customHeight="1">
      <c r="L308" s="71"/>
      <c r="M308" s="71"/>
    </row>
    <row r="309" spans="12:13" ht="14.25" customHeight="1">
      <c r="L309" s="71"/>
      <c r="M309" s="71"/>
    </row>
    <row r="310" spans="12:13" ht="14.25" customHeight="1">
      <c r="L310" s="71"/>
      <c r="M310" s="71"/>
    </row>
    <row r="311" spans="12:13" ht="14.25" customHeight="1">
      <c r="L311" s="71"/>
      <c r="M311" s="71"/>
    </row>
    <row r="312" spans="12:13" ht="14.25" customHeight="1">
      <c r="L312" s="71"/>
      <c r="M312" s="71"/>
    </row>
    <row r="313" spans="12:13" ht="14.25" customHeight="1">
      <c r="L313" s="71"/>
      <c r="M313" s="71"/>
    </row>
    <row r="314" spans="12:13" ht="14.25" customHeight="1">
      <c r="L314" s="71"/>
      <c r="M314" s="71"/>
    </row>
    <row r="315" spans="12:13" ht="14.25" customHeight="1">
      <c r="L315" s="71"/>
      <c r="M315" s="71"/>
    </row>
    <row r="316" spans="12:13" ht="14.25" customHeight="1">
      <c r="L316" s="71"/>
      <c r="M316" s="71"/>
    </row>
    <row r="317" spans="12:13" ht="14.25" customHeight="1">
      <c r="L317" s="71"/>
      <c r="M317" s="71"/>
    </row>
    <row r="318" spans="12:13" ht="14.25" customHeight="1">
      <c r="L318" s="71"/>
      <c r="M318" s="71"/>
    </row>
    <row r="319" spans="12:13" ht="14.25" customHeight="1">
      <c r="L319" s="71"/>
      <c r="M319" s="71"/>
    </row>
    <row r="320" spans="12:13" ht="14.25" customHeight="1">
      <c r="L320" s="71"/>
      <c r="M320" s="71"/>
    </row>
    <row r="321" spans="12:13" ht="14.25" customHeight="1">
      <c r="L321" s="71"/>
      <c r="M321" s="71"/>
    </row>
    <row r="322" spans="12:13" ht="14.25" customHeight="1">
      <c r="L322" s="71"/>
      <c r="M322" s="71"/>
    </row>
    <row r="323" spans="12:13" ht="14.25" customHeight="1">
      <c r="L323" s="71"/>
      <c r="M323" s="71"/>
    </row>
    <row r="324" spans="12:13" ht="14.25" customHeight="1">
      <c r="L324" s="71"/>
      <c r="M324" s="71"/>
    </row>
    <row r="325" spans="12:13" ht="14.25" customHeight="1">
      <c r="L325" s="71"/>
      <c r="M325" s="71"/>
    </row>
    <row r="326" spans="12:13" ht="14.25" customHeight="1">
      <c r="L326" s="71"/>
      <c r="M326" s="71"/>
    </row>
    <row r="327" spans="12:13" ht="14.25" customHeight="1">
      <c r="L327" s="71"/>
      <c r="M327" s="71"/>
    </row>
    <row r="328" spans="12:13" ht="14.25" customHeight="1">
      <c r="L328" s="71"/>
      <c r="M328" s="71"/>
    </row>
    <row r="329" spans="12:13" ht="14.25" customHeight="1">
      <c r="L329" s="71"/>
      <c r="M329" s="71"/>
    </row>
    <row r="330" spans="12:13" ht="14.25" customHeight="1">
      <c r="L330" s="71"/>
      <c r="M330" s="71"/>
    </row>
    <row r="331" spans="12:13" ht="14.25" customHeight="1">
      <c r="L331" s="71"/>
      <c r="M331" s="71"/>
    </row>
    <row r="332" spans="12:13" ht="14.25" customHeight="1">
      <c r="L332" s="71"/>
      <c r="M332" s="71"/>
    </row>
    <row r="333" spans="12:13" ht="14.25" customHeight="1">
      <c r="L333" s="71"/>
      <c r="M333" s="71"/>
    </row>
    <row r="334" spans="12:13" ht="14.25" customHeight="1">
      <c r="L334" s="71"/>
      <c r="M334" s="71"/>
    </row>
    <row r="335" spans="12:13" ht="14.25" customHeight="1">
      <c r="L335" s="71"/>
      <c r="M335" s="71"/>
    </row>
    <row r="336" spans="12:13" ht="14.25" customHeight="1">
      <c r="L336" s="71"/>
      <c r="M336" s="71"/>
    </row>
    <row r="337" spans="12:13" ht="14.25" customHeight="1">
      <c r="L337" s="71"/>
      <c r="M337" s="71"/>
    </row>
    <row r="338" spans="12:13" ht="14.25" customHeight="1">
      <c r="L338" s="71"/>
      <c r="M338" s="71"/>
    </row>
    <row r="339" spans="12:13" ht="14.25" customHeight="1">
      <c r="L339" s="71"/>
      <c r="M339" s="71"/>
    </row>
    <row r="340" spans="12:13" ht="14.25" customHeight="1">
      <c r="L340" s="71"/>
      <c r="M340" s="71"/>
    </row>
    <row r="341" spans="12:13" ht="14.25" customHeight="1">
      <c r="L341" s="71"/>
      <c r="M341" s="71"/>
    </row>
    <row r="342" spans="12:13" ht="14.25" customHeight="1">
      <c r="L342" s="71"/>
      <c r="M342" s="71"/>
    </row>
    <row r="343" spans="12:13" ht="14.25" customHeight="1">
      <c r="L343" s="71"/>
      <c r="M343" s="71"/>
    </row>
    <row r="344" spans="12:13" ht="14.25" customHeight="1">
      <c r="L344" s="71"/>
      <c r="M344" s="71"/>
    </row>
    <row r="345" spans="12:13" ht="14.25" customHeight="1">
      <c r="L345" s="71"/>
      <c r="M345" s="71"/>
    </row>
    <row r="346" spans="12:13" ht="14.25" customHeight="1">
      <c r="L346" s="71"/>
      <c r="M346" s="71"/>
    </row>
    <row r="347" spans="12:13" ht="14.25" customHeight="1">
      <c r="L347" s="71"/>
      <c r="M347" s="71"/>
    </row>
    <row r="348" spans="12:13" ht="14.25" customHeight="1">
      <c r="L348" s="71"/>
      <c r="M348" s="71"/>
    </row>
    <row r="349" spans="12:13" ht="14.25" customHeight="1">
      <c r="L349" s="71"/>
      <c r="M349" s="71"/>
    </row>
    <row r="350" spans="12:13" ht="14.25" customHeight="1">
      <c r="L350" s="71"/>
      <c r="M350" s="71"/>
    </row>
    <row r="351" spans="12:13" ht="14.25" customHeight="1">
      <c r="L351" s="71"/>
      <c r="M351" s="71"/>
    </row>
    <row r="352" spans="12:13" ht="14.25" customHeight="1">
      <c r="L352" s="71"/>
      <c r="M352" s="71"/>
    </row>
    <row r="353" spans="12:13" ht="14.25" customHeight="1">
      <c r="L353" s="71"/>
      <c r="M353" s="71"/>
    </row>
    <row r="354" spans="12:13" ht="14.25" customHeight="1">
      <c r="L354" s="71"/>
      <c r="M354" s="71"/>
    </row>
    <row r="355" spans="12:13" ht="14.25" customHeight="1">
      <c r="L355" s="71"/>
      <c r="M355" s="71"/>
    </row>
    <row r="356" spans="12:13" ht="14.25" customHeight="1">
      <c r="L356" s="71"/>
      <c r="M356" s="71"/>
    </row>
    <row r="357" spans="12:13" ht="14.25" customHeight="1">
      <c r="L357" s="71"/>
      <c r="M357" s="71"/>
    </row>
    <row r="358" spans="12:13" ht="14.25" customHeight="1">
      <c r="L358" s="71"/>
      <c r="M358" s="71"/>
    </row>
    <row r="359" spans="12:13" ht="14.25" customHeight="1">
      <c r="L359" s="71"/>
      <c r="M359" s="71"/>
    </row>
    <row r="360" spans="12:13" ht="14.25" customHeight="1">
      <c r="L360" s="71"/>
      <c r="M360" s="71"/>
    </row>
    <row r="361" spans="12:13" ht="14.25" customHeight="1">
      <c r="L361" s="71"/>
      <c r="M361" s="71"/>
    </row>
    <row r="362" spans="12:13" ht="14.25" customHeight="1">
      <c r="L362" s="71"/>
      <c r="M362" s="71"/>
    </row>
    <row r="363" spans="12:13" ht="14.25" customHeight="1">
      <c r="L363" s="71"/>
      <c r="M363" s="71"/>
    </row>
    <row r="364" spans="12:13" ht="14.25" customHeight="1">
      <c r="L364" s="71"/>
      <c r="M364" s="71"/>
    </row>
    <row r="365" spans="12:13" ht="14.25" customHeight="1">
      <c r="L365" s="71"/>
      <c r="M365" s="71"/>
    </row>
    <row r="366" spans="12:13" ht="14.25" customHeight="1">
      <c r="L366" s="71"/>
      <c r="M366" s="71"/>
    </row>
    <row r="367" spans="12:13" ht="14.25" customHeight="1">
      <c r="L367" s="71"/>
      <c r="M367" s="71"/>
    </row>
    <row r="368" spans="12:13" ht="14.25" customHeight="1">
      <c r="L368" s="71"/>
      <c r="M368" s="71"/>
    </row>
    <row r="369" spans="12:13" ht="14.25" customHeight="1">
      <c r="L369" s="71"/>
      <c r="M369" s="71"/>
    </row>
    <row r="370" spans="12:13" ht="14.25" customHeight="1">
      <c r="L370" s="71"/>
      <c r="M370" s="71"/>
    </row>
    <row r="371" spans="12:13" ht="14.25" customHeight="1">
      <c r="L371" s="71"/>
      <c r="M371" s="71"/>
    </row>
    <row r="372" spans="12:13" ht="14.25" customHeight="1">
      <c r="L372" s="71"/>
      <c r="M372" s="71"/>
    </row>
    <row r="373" spans="12:13" ht="14.25" customHeight="1">
      <c r="L373" s="71"/>
      <c r="M373" s="71"/>
    </row>
    <row r="374" spans="12:13" ht="14.25" customHeight="1">
      <c r="L374" s="71"/>
      <c r="M374" s="71"/>
    </row>
    <row r="375" spans="12:13" ht="14.25" customHeight="1">
      <c r="L375" s="71"/>
      <c r="M375" s="71"/>
    </row>
    <row r="376" spans="12:13" ht="14.25" customHeight="1">
      <c r="L376" s="71"/>
      <c r="M376" s="71"/>
    </row>
    <row r="377" spans="12:13" ht="14.25" customHeight="1">
      <c r="L377" s="71"/>
      <c r="M377" s="71"/>
    </row>
    <row r="378" spans="12:13" ht="14.25" customHeight="1">
      <c r="L378" s="71"/>
      <c r="M378" s="71"/>
    </row>
    <row r="379" spans="12:13" ht="14.25" customHeight="1">
      <c r="L379" s="71"/>
      <c r="M379" s="71"/>
    </row>
    <row r="380" spans="12:13" ht="14.25" customHeight="1">
      <c r="L380" s="71"/>
      <c r="M380" s="71"/>
    </row>
    <row r="381" spans="12:13" ht="14.25" customHeight="1">
      <c r="L381" s="71"/>
      <c r="M381" s="71"/>
    </row>
    <row r="382" spans="12:13" ht="14.25" customHeight="1">
      <c r="L382" s="71"/>
      <c r="M382" s="71"/>
    </row>
    <row r="383" spans="12:13" ht="14.25" customHeight="1">
      <c r="L383" s="71"/>
      <c r="M383" s="71"/>
    </row>
    <row r="384" spans="12:13" ht="14.25" customHeight="1">
      <c r="L384" s="71"/>
      <c r="M384" s="71"/>
    </row>
    <row r="385" spans="12:13" ht="14.25" customHeight="1">
      <c r="L385" s="71"/>
      <c r="M385" s="71"/>
    </row>
    <row r="386" spans="12:13" ht="14.25" customHeight="1">
      <c r="L386" s="71"/>
      <c r="M386" s="71"/>
    </row>
    <row r="387" spans="12:13" ht="14.25" customHeight="1">
      <c r="L387" s="71"/>
      <c r="M387" s="71"/>
    </row>
    <row r="388" spans="12:13" ht="14.25" customHeight="1">
      <c r="L388" s="71"/>
      <c r="M388" s="71"/>
    </row>
    <row r="389" spans="12:13" ht="14.25" customHeight="1">
      <c r="L389" s="71"/>
      <c r="M389" s="71"/>
    </row>
    <row r="390" spans="12:13" ht="14.25" customHeight="1">
      <c r="L390" s="71"/>
      <c r="M390" s="71"/>
    </row>
    <row r="391" spans="12:13" ht="14.25" customHeight="1">
      <c r="L391" s="71"/>
      <c r="M391" s="71"/>
    </row>
    <row r="392" spans="12:13" ht="14.25" customHeight="1">
      <c r="L392" s="71"/>
      <c r="M392" s="71"/>
    </row>
    <row r="393" spans="12:13" ht="14.25" customHeight="1">
      <c r="L393" s="71"/>
      <c r="M393" s="71"/>
    </row>
    <row r="394" spans="12:13" ht="14.25" customHeight="1">
      <c r="L394" s="71"/>
      <c r="M394" s="71"/>
    </row>
    <row r="395" spans="12:13" ht="14.25" customHeight="1">
      <c r="L395" s="71"/>
      <c r="M395" s="71"/>
    </row>
    <row r="396" spans="12:13" ht="14.25" customHeight="1">
      <c r="L396" s="71"/>
      <c r="M396" s="71"/>
    </row>
    <row r="397" spans="12:13" ht="14.25" customHeight="1">
      <c r="L397" s="71"/>
      <c r="M397" s="71"/>
    </row>
    <row r="398" spans="12:13" ht="14.25" customHeight="1">
      <c r="L398" s="71"/>
      <c r="M398" s="71"/>
    </row>
    <row r="399" spans="12:13" ht="14.25" customHeight="1">
      <c r="L399" s="71"/>
      <c r="M399" s="71"/>
    </row>
    <row r="400" spans="12:13" ht="14.25" customHeight="1">
      <c r="L400" s="71"/>
      <c r="M400" s="71"/>
    </row>
    <row r="401" spans="12:13" ht="14.25" customHeight="1">
      <c r="L401" s="71"/>
      <c r="M401" s="71"/>
    </row>
    <row r="402" spans="12:13" ht="15.75" customHeight="1"/>
    <row r="403" spans="12:13" ht="15.75" customHeight="1"/>
    <row r="404" spans="12:13" ht="15.75" customHeight="1"/>
    <row r="405" spans="12:13" ht="15.75" customHeight="1"/>
    <row r="406" spans="12:13" ht="15.75" customHeight="1"/>
    <row r="407" spans="12:13" ht="15.75" customHeight="1"/>
    <row r="408" spans="12:13" ht="15.75" customHeight="1"/>
    <row r="409" spans="12:13" ht="15.75" customHeight="1"/>
    <row r="410" spans="12:13" ht="15.75" customHeight="1"/>
    <row r="411" spans="12:13" ht="15.75" customHeight="1"/>
    <row r="412" spans="12:13" ht="15.75" customHeight="1"/>
    <row r="413" spans="12:13" ht="15.75" customHeight="1"/>
    <row r="414" spans="12:13" ht="15.75" customHeight="1"/>
    <row r="415" spans="12:13" ht="15.75" customHeight="1"/>
    <row r="416" spans="12:13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</sheetData>
  <sortState xmlns:xlrd2="http://schemas.microsoft.com/office/spreadsheetml/2017/richdata2" ref="F3:O38">
    <sortCondition ref="K3:K38"/>
    <sortCondition descending="1" ref="N3:N38"/>
    <sortCondition descending="1" ref="O3:O38"/>
  </sortState>
  <mergeCells count="1">
    <mergeCell ref="N1:O1"/>
  </mergeCells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869"/>
  <sheetViews>
    <sheetView workbookViewId="0">
      <pane ySplit="2" topLeftCell="A89" activePane="bottomLeft" state="frozen"/>
      <selection pane="bottomLeft" activeCell="F33" sqref="F33:M100"/>
    </sheetView>
  </sheetViews>
  <sheetFormatPr defaultColWidth="14.42578125" defaultRowHeight="15" customHeight="1"/>
  <cols>
    <col min="1" max="1" width="19.42578125" customWidth="1"/>
    <col min="2" max="5" width="11.140625" customWidth="1"/>
    <col min="6" max="6" width="9" customWidth="1"/>
    <col min="7" max="7" width="21.140625" customWidth="1"/>
    <col min="8" max="10" width="8.42578125" customWidth="1"/>
    <col min="11" max="11" width="13.7109375" customWidth="1"/>
    <col min="12" max="24" width="8.42578125" customWidth="1"/>
  </cols>
  <sheetData>
    <row r="1" spans="1:15" ht="14.25" customHeight="1">
      <c r="A1" s="120" t="s">
        <v>1595</v>
      </c>
      <c r="B1" s="48" t="s">
        <v>1596</v>
      </c>
      <c r="C1" s="48" t="s">
        <v>1597</v>
      </c>
      <c r="D1" s="131" t="s">
        <v>1598</v>
      </c>
      <c r="E1" s="132"/>
      <c r="F1" s="133" t="s">
        <v>1574</v>
      </c>
      <c r="N1" s="197" t="s">
        <v>1587</v>
      </c>
      <c r="O1" s="198"/>
    </row>
    <row r="2" spans="1:15" ht="14.25" customHeight="1">
      <c r="A2" s="124" t="s">
        <v>1599</v>
      </c>
      <c r="B2" s="125" t="s">
        <v>1589</v>
      </c>
      <c r="C2" s="125" t="s">
        <v>1590</v>
      </c>
      <c r="D2" s="125" t="s">
        <v>1591</v>
      </c>
      <c r="E2" s="125"/>
      <c r="F2" s="133" t="s">
        <v>1600</v>
      </c>
      <c r="G2" s="134" t="s">
        <v>1</v>
      </c>
      <c r="H2" s="134" t="s">
        <v>3</v>
      </c>
      <c r="I2" s="134" t="s">
        <v>1536</v>
      </c>
      <c r="J2" s="134" t="s">
        <v>2</v>
      </c>
      <c r="K2" s="134" t="s">
        <v>5</v>
      </c>
      <c r="L2" s="134" t="s">
        <v>1538</v>
      </c>
      <c r="M2" s="135" t="s">
        <v>1539</v>
      </c>
      <c r="N2" s="136" t="s">
        <v>1584</v>
      </c>
      <c r="O2" s="136" t="s">
        <v>1585</v>
      </c>
    </row>
    <row r="3" spans="1:15" ht="14.25" customHeight="1">
      <c r="A3" s="110"/>
      <c r="B3" s="111"/>
      <c r="C3" s="111"/>
      <c r="D3" s="112"/>
      <c r="E3" s="112"/>
      <c r="F3" s="117">
        <v>595</v>
      </c>
      <c r="G3" s="58" t="str">
        <f>+VLOOKUP(F3,Participants!$A$1:$F$1600,2,FALSE)</f>
        <v>Jack Davison</v>
      </c>
      <c r="H3" s="58" t="str">
        <f>+VLOOKUP(F3,Participants!$A$1:$F$1600,4,FALSE)</f>
        <v>BFS</v>
      </c>
      <c r="I3" s="58" t="str">
        <f>+VLOOKUP(F3,Participants!$A$1:$F$1600,5,FALSE)</f>
        <v>M</v>
      </c>
      <c r="J3" s="58">
        <f>+VLOOKUP(F3,Participants!$A$1:$F$1600,3,FALSE)</f>
        <v>6</v>
      </c>
      <c r="K3" s="66" t="str">
        <f>+VLOOKUP(F3,Participants!$A$1:$G$1600,7,FALSE)</f>
        <v>JV BOYS</v>
      </c>
      <c r="L3" s="160">
        <v>1</v>
      </c>
      <c r="M3" s="58">
        <v>10</v>
      </c>
      <c r="N3" s="59">
        <v>84</v>
      </c>
      <c r="O3" s="130">
        <v>0</v>
      </c>
    </row>
    <row r="4" spans="1:15" ht="14.25" customHeight="1">
      <c r="A4" s="115"/>
      <c r="B4" s="116"/>
      <c r="C4" s="116"/>
      <c r="D4" s="117"/>
      <c r="E4" s="117"/>
      <c r="F4" s="117">
        <v>594</v>
      </c>
      <c r="G4" s="58" t="str">
        <f>+VLOOKUP(F4,Participants!$A$1:$F$1600,2,FALSE)</f>
        <v>Isaiah Thomas</v>
      </c>
      <c r="H4" s="58" t="str">
        <f>+VLOOKUP(F4,Participants!$A$1:$F$1600,4,FALSE)</f>
        <v>BFS</v>
      </c>
      <c r="I4" s="58" t="str">
        <f>+VLOOKUP(F4,Participants!$A$1:$F$1600,5,FALSE)</f>
        <v>M</v>
      </c>
      <c r="J4" s="58">
        <f>+VLOOKUP(F4,Participants!$A$1:$F$1600,3,FALSE)</f>
        <v>5</v>
      </c>
      <c r="K4" s="66" t="str">
        <f>+VLOOKUP(F4,Participants!$A$1:$G$1600,7,FALSE)</f>
        <v>JV BOYS</v>
      </c>
      <c r="L4" s="118">
        <f>L3+1</f>
        <v>2</v>
      </c>
      <c r="M4" s="58">
        <v>8</v>
      </c>
      <c r="N4" s="59">
        <v>63</v>
      </c>
      <c r="O4" s="130">
        <v>11</v>
      </c>
    </row>
    <row r="5" spans="1:15" ht="14.25" customHeight="1">
      <c r="A5" s="110"/>
      <c r="B5" s="111"/>
      <c r="C5" s="111"/>
      <c r="D5" s="112"/>
      <c r="E5" s="112"/>
      <c r="F5" s="112">
        <v>1209</v>
      </c>
      <c r="G5" s="65" t="str">
        <f>+VLOOKUP(F5,Participants!$A$1:$F$1600,2,FALSE)</f>
        <v>Charles McSorley</v>
      </c>
      <c r="H5" s="65" t="str">
        <f>+VLOOKUP(F5,Participants!$A$1:$F$1600,4,FALSE)</f>
        <v>CDT</v>
      </c>
      <c r="I5" s="65" t="str">
        <f>+VLOOKUP(F5,Participants!$A$1:$F$1600,5,FALSE)</f>
        <v>M</v>
      </c>
      <c r="J5" s="65">
        <f>+VLOOKUP(F5,Participants!$A$1:$F$1600,3,FALSE)</f>
        <v>6</v>
      </c>
      <c r="K5" s="66" t="str">
        <f>+VLOOKUP(F5,Participants!$A$1:$G$1600,7,FALSE)</f>
        <v>JV BOYS</v>
      </c>
      <c r="L5" s="118">
        <f t="shared" ref="L5:L27" si="0">L4+1</f>
        <v>3</v>
      </c>
      <c r="M5" s="65">
        <v>6</v>
      </c>
      <c r="N5" s="59">
        <v>62</v>
      </c>
      <c r="O5" s="130">
        <v>6</v>
      </c>
    </row>
    <row r="6" spans="1:15" ht="14.25" customHeight="1">
      <c r="A6" s="115"/>
      <c r="B6" s="116"/>
      <c r="C6" s="116"/>
      <c r="D6" s="117"/>
      <c r="E6" s="117"/>
      <c r="F6" s="112">
        <v>593</v>
      </c>
      <c r="G6" s="65" t="str">
        <f>+VLOOKUP(F6,Participants!$A$1:$F$1600,2,FALSE)</f>
        <v>Ethan Hiserodt</v>
      </c>
      <c r="H6" s="65" t="str">
        <f>+VLOOKUP(F6,Participants!$A$1:$F$1600,4,FALSE)</f>
        <v>BFS</v>
      </c>
      <c r="I6" s="65" t="str">
        <f>+VLOOKUP(F6,Participants!$A$1:$F$1600,5,FALSE)</f>
        <v>M</v>
      </c>
      <c r="J6" s="65">
        <f>+VLOOKUP(F6,Participants!$A$1:$F$1600,3,FALSE)</f>
        <v>6</v>
      </c>
      <c r="K6" s="66" t="str">
        <f>+VLOOKUP(F6,Participants!$A$1:$G$1600,7,FALSE)</f>
        <v>JV BOYS</v>
      </c>
      <c r="L6" s="118">
        <f t="shared" si="0"/>
        <v>4</v>
      </c>
      <c r="M6" s="65">
        <v>5</v>
      </c>
      <c r="N6" s="114">
        <v>62</v>
      </c>
      <c r="O6" s="130">
        <v>3</v>
      </c>
    </row>
    <row r="7" spans="1:15" ht="14.25" customHeight="1">
      <c r="A7" s="110"/>
      <c r="B7" s="111"/>
      <c r="C7" s="111"/>
      <c r="D7" s="112"/>
      <c r="E7" s="112"/>
      <c r="F7" s="112">
        <v>879</v>
      </c>
      <c r="G7" s="65" t="str">
        <f>+VLOOKUP(F7,Participants!$A$1:$F$1600,2,FALSE)</f>
        <v>Domenico Berarducci</v>
      </c>
      <c r="H7" s="65" t="str">
        <f>+VLOOKUP(F7,Participants!$A$1:$F$1600,4,FALSE)</f>
        <v>SSPP</v>
      </c>
      <c r="I7" s="65" t="str">
        <f>+VLOOKUP(F7,Participants!$A$1:$F$1600,5,FALSE)</f>
        <v>M</v>
      </c>
      <c r="J7" s="65">
        <f>+VLOOKUP(F7,Participants!$A$1:$F$1600,3,FALSE)</f>
        <v>6</v>
      </c>
      <c r="K7" s="66" t="str">
        <f>+VLOOKUP(F7,Participants!$A$1:$G$1600,7,FALSE)</f>
        <v>JV BOYS</v>
      </c>
      <c r="L7" s="118">
        <f t="shared" si="0"/>
        <v>5</v>
      </c>
      <c r="M7" s="65">
        <v>4</v>
      </c>
      <c r="N7" s="59">
        <v>59</v>
      </c>
      <c r="O7" s="130">
        <v>0</v>
      </c>
    </row>
    <row r="8" spans="1:15" ht="14.25" customHeight="1">
      <c r="A8" s="115"/>
      <c r="B8" s="116"/>
      <c r="C8" s="116"/>
      <c r="D8" s="117"/>
      <c r="E8" s="117"/>
      <c r="F8" s="117">
        <v>190</v>
      </c>
      <c r="G8" s="58" t="str">
        <f>+VLOOKUP(F8,Participants!$A$1:$F$1600,2,FALSE)</f>
        <v>Jonah Loboda</v>
      </c>
      <c r="H8" s="58" t="str">
        <f>+VLOOKUP(F8,Participants!$A$1:$F$1600,4,FALSE)</f>
        <v>AMA</v>
      </c>
      <c r="I8" s="58" t="str">
        <f>+VLOOKUP(F8,Participants!$A$1:$F$1600,5,FALSE)</f>
        <v>M</v>
      </c>
      <c r="J8" s="58">
        <f>+VLOOKUP(F8,Participants!$A$1:$F$1600,3,FALSE)</f>
        <v>6</v>
      </c>
      <c r="K8" s="66" t="str">
        <f>+VLOOKUP(F8,Participants!$A$1:$G$1600,7,FALSE)</f>
        <v>JV BOYS</v>
      </c>
      <c r="L8" s="118">
        <f t="shared" si="0"/>
        <v>6</v>
      </c>
      <c r="M8" s="58">
        <v>3</v>
      </c>
      <c r="N8" s="59">
        <v>50</v>
      </c>
      <c r="O8" s="130">
        <v>6.5</v>
      </c>
    </row>
    <row r="9" spans="1:15" ht="14.25" customHeight="1">
      <c r="A9" s="110"/>
      <c r="B9" s="111"/>
      <c r="C9" s="111"/>
      <c r="D9" s="112"/>
      <c r="E9" s="112"/>
      <c r="F9" s="117">
        <v>1050</v>
      </c>
      <c r="G9" s="58" t="str">
        <f>+VLOOKUP(F9,Participants!$A$1:$F$1600,2,FALSE)</f>
        <v>Jack Croft</v>
      </c>
      <c r="H9" s="58" t="str">
        <f>+VLOOKUP(F9,Participants!$A$1:$F$1600,4,FALSE)</f>
        <v>KIL</v>
      </c>
      <c r="I9" s="58" t="str">
        <f>+VLOOKUP(F9,Participants!$A$1:$F$1600,5,FALSE)</f>
        <v>M</v>
      </c>
      <c r="J9" s="58">
        <f>+VLOOKUP(F9,Participants!$A$1:$F$1600,3,FALSE)</f>
        <v>5</v>
      </c>
      <c r="K9" s="66" t="str">
        <f>+VLOOKUP(F9,Participants!$A$1:$G$1600,7,FALSE)</f>
        <v>JV BOYS</v>
      </c>
      <c r="L9" s="118">
        <f t="shared" si="0"/>
        <v>7</v>
      </c>
      <c r="M9" s="58">
        <v>2</v>
      </c>
      <c r="N9" s="59">
        <v>49</v>
      </c>
      <c r="O9" s="130">
        <v>6</v>
      </c>
    </row>
    <row r="10" spans="1:15" ht="14.25" customHeight="1">
      <c r="A10" s="115"/>
      <c r="B10" s="116"/>
      <c r="C10" s="116"/>
      <c r="D10" s="117"/>
      <c r="E10" s="117"/>
      <c r="F10" s="117">
        <v>185</v>
      </c>
      <c r="G10" s="58" t="str">
        <f>+VLOOKUP(F10,Participants!$A$1:$F$1600,2,FALSE)</f>
        <v>Marcus Gerber</v>
      </c>
      <c r="H10" s="58" t="str">
        <f>+VLOOKUP(F10,Participants!$A$1:$F$1600,4,FALSE)</f>
        <v>AMA</v>
      </c>
      <c r="I10" s="58" t="str">
        <f>+VLOOKUP(F10,Participants!$A$1:$F$1600,5,FALSE)</f>
        <v>M</v>
      </c>
      <c r="J10" s="58">
        <f>+VLOOKUP(F10,Participants!$A$1:$F$1600,3,FALSE)</f>
        <v>6</v>
      </c>
      <c r="K10" s="66" t="str">
        <f>+VLOOKUP(F10,Participants!$A$1:$G$1600,7,FALSE)</f>
        <v>JV BOYS</v>
      </c>
      <c r="L10" s="118">
        <f t="shared" si="0"/>
        <v>8</v>
      </c>
      <c r="M10" s="58">
        <v>1</v>
      </c>
      <c r="N10" s="59">
        <v>48</v>
      </c>
      <c r="O10" s="130">
        <v>7</v>
      </c>
    </row>
    <row r="11" spans="1:15" ht="14.25" customHeight="1">
      <c r="A11" s="115"/>
      <c r="B11" s="116"/>
      <c r="C11" s="116"/>
      <c r="D11" s="117"/>
      <c r="E11" s="117"/>
      <c r="F11" s="112">
        <v>182</v>
      </c>
      <c r="G11" s="65" t="str">
        <f>+VLOOKUP(F11,Participants!$A$1:$F$1600,2,FALSE)</f>
        <v>Daniel D'Alo</v>
      </c>
      <c r="H11" s="65" t="str">
        <f>+VLOOKUP(F11,Participants!$A$1:$F$1600,4,FALSE)</f>
        <v>AMA</v>
      </c>
      <c r="I11" s="65" t="str">
        <f>+VLOOKUP(F11,Participants!$A$1:$F$1600,5,FALSE)</f>
        <v>M</v>
      </c>
      <c r="J11" s="65">
        <f>+VLOOKUP(F11,Participants!$A$1:$F$1600,3,FALSE)</f>
        <v>5</v>
      </c>
      <c r="K11" s="66" t="str">
        <f>+VLOOKUP(F11,Participants!$A$1:$G$1600,7,FALSE)</f>
        <v>JV BOYS</v>
      </c>
      <c r="L11" s="118">
        <f t="shared" si="0"/>
        <v>9</v>
      </c>
      <c r="M11" s="65"/>
      <c r="N11" s="114">
        <v>48</v>
      </c>
      <c r="O11" s="130">
        <v>0</v>
      </c>
    </row>
    <row r="12" spans="1:15" ht="14.25" customHeight="1">
      <c r="A12" s="110"/>
      <c r="B12" s="111"/>
      <c r="C12" s="111"/>
      <c r="D12" s="112"/>
      <c r="E12" s="112"/>
      <c r="F12" s="112">
        <v>882</v>
      </c>
      <c r="G12" s="58" t="str">
        <f>+VLOOKUP(F12,Participants!$A$1:$F$1600,2,FALSE)</f>
        <v>Vito Bianco</v>
      </c>
      <c r="H12" s="58" t="str">
        <f>+VLOOKUP(F12,Participants!$A$1:$F$1600,4,FALSE)</f>
        <v>SSPP</v>
      </c>
      <c r="I12" s="58" t="str">
        <f>+VLOOKUP(F12,Participants!$A$1:$F$1600,5,FALSE)</f>
        <v>M</v>
      </c>
      <c r="J12" s="58">
        <f>+VLOOKUP(F12,Participants!$A$1:$F$1600,3,FALSE)</f>
        <v>6</v>
      </c>
      <c r="K12" s="66" t="str">
        <f>+VLOOKUP(F12,Participants!$A$1:$G$1600,7,FALSE)</f>
        <v>JV BOYS</v>
      </c>
      <c r="L12" s="118">
        <f t="shared" si="0"/>
        <v>10</v>
      </c>
      <c r="M12" s="58"/>
      <c r="N12" s="114">
        <v>46</v>
      </c>
      <c r="O12" s="130">
        <v>6</v>
      </c>
    </row>
    <row r="13" spans="1:15" ht="14.25" customHeight="1">
      <c r="A13" s="115"/>
      <c r="B13" s="116"/>
      <c r="C13" s="116"/>
      <c r="D13" s="117"/>
      <c r="E13" s="117"/>
      <c r="F13" s="117">
        <v>191</v>
      </c>
      <c r="G13" s="58" t="str">
        <f>+VLOOKUP(F13,Participants!$A$1:$F$1600,2,FALSE)</f>
        <v>Noah Latouf</v>
      </c>
      <c r="H13" s="58" t="str">
        <f>+VLOOKUP(F13,Participants!$A$1:$F$1600,4,FALSE)</f>
        <v>AMA</v>
      </c>
      <c r="I13" s="58" t="str">
        <f>+VLOOKUP(F13,Participants!$A$1:$F$1600,5,FALSE)</f>
        <v>M</v>
      </c>
      <c r="J13" s="58">
        <f>+VLOOKUP(F13,Participants!$A$1:$F$1600,3,FALSE)</f>
        <v>5</v>
      </c>
      <c r="K13" s="66" t="str">
        <f>+VLOOKUP(F13,Participants!$A$1:$G$1600,7,FALSE)</f>
        <v>JV BOYS</v>
      </c>
      <c r="L13" s="118">
        <f t="shared" si="0"/>
        <v>11</v>
      </c>
      <c r="M13" s="58"/>
      <c r="N13" s="59">
        <v>41</v>
      </c>
      <c r="O13" s="130">
        <v>2.5</v>
      </c>
    </row>
    <row r="14" spans="1:15" ht="14.25" customHeight="1">
      <c r="A14" s="110"/>
      <c r="B14" s="111"/>
      <c r="C14" s="111"/>
      <c r="D14" s="112"/>
      <c r="E14" s="112"/>
      <c r="F14" s="117">
        <v>196</v>
      </c>
      <c r="G14" s="58" t="str">
        <f>+VLOOKUP(F14,Participants!$A$1:$F$1600,2,FALSE)</f>
        <v>John Pensock</v>
      </c>
      <c r="H14" s="58" t="str">
        <f>+VLOOKUP(F14,Participants!$A$1:$F$1600,4,FALSE)</f>
        <v>AMA</v>
      </c>
      <c r="I14" s="58" t="str">
        <f>+VLOOKUP(F14,Participants!$A$1:$F$1600,5,FALSE)</f>
        <v>M</v>
      </c>
      <c r="J14" s="58">
        <f>+VLOOKUP(F14,Participants!$A$1:$F$1600,3,FALSE)</f>
        <v>6</v>
      </c>
      <c r="K14" s="66" t="str">
        <f>+VLOOKUP(F14,Participants!$A$1:$G$1600,7,FALSE)</f>
        <v>JV BOYS</v>
      </c>
      <c r="L14" s="118">
        <f t="shared" si="0"/>
        <v>12</v>
      </c>
      <c r="M14" s="58"/>
      <c r="N14" s="59">
        <v>41</v>
      </c>
      <c r="O14" s="130">
        <v>1</v>
      </c>
    </row>
    <row r="15" spans="1:15" ht="14.25" customHeight="1">
      <c r="A15" s="115"/>
      <c r="B15" s="116"/>
      <c r="C15" s="116"/>
      <c r="D15" s="117"/>
      <c r="E15" s="117"/>
      <c r="F15" s="117">
        <v>592</v>
      </c>
      <c r="G15" s="58" t="str">
        <f>+VLOOKUP(F15,Participants!$A$1:$F$1600,2,FALSE)</f>
        <v>Enzo Pecoraro</v>
      </c>
      <c r="H15" s="58" t="str">
        <f>+VLOOKUP(F15,Participants!$A$1:$F$1600,4,FALSE)</f>
        <v>BFS</v>
      </c>
      <c r="I15" s="58" t="str">
        <f>+VLOOKUP(F15,Participants!$A$1:$F$1600,5,FALSE)</f>
        <v>M</v>
      </c>
      <c r="J15" s="58">
        <f>+VLOOKUP(F15,Participants!$A$1:$F$1600,3,FALSE)</f>
        <v>5</v>
      </c>
      <c r="K15" s="66" t="str">
        <f>+VLOOKUP(F15,Participants!$A$1:$G$1600,7,FALSE)</f>
        <v>JV BOYS</v>
      </c>
      <c r="L15" s="118">
        <f t="shared" si="0"/>
        <v>13</v>
      </c>
      <c r="M15" s="58"/>
      <c r="N15" s="59">
        <v>39</v>
      </c>
      <c r="O15" s="130">
        <v>7</v>
      </c>
    </row>
    <row r="16" spans="1:15" ht="14.25" customHeight="1">
      <c r="A16" s="110"/>
      <c r="B16" s="111"/>
      <c r="C16" s="111"/>
      <c r="D16" s="112"/>
      <c r="E16" s="112"/>
      <c r="F16" s="117">
        <v>1211</v>
      </c>
      <c r="G16" s="58" t="str">
        <f>+VLOOKUP(F16,Participants!$A$1:$F$1600,2,FALSE)</f>
        <v>John Howe</v>
      </c>
      <c r="H16" s="58" t="str">
        <f>+VLOOKUP(F16,Participants!$A$1:$F$1600,4,FALSE)</f>
        <v>CDT</v>
      </c>
      <c r="I16" s="58" t="str">
        <f>+VLOOKUP(F16,Participants!$A$1:$F$1600,5,FALSE)</f>
        <v>M</v>
      </c>
      <c r="J16" s="58">
        <f>+VLOOKUP(F16,Participants!$A$1:$F$1600,3,FALSE)</f>
        <v>6</v>
      </c>
      <c r="K16" s="66" t="str">
        <f>+VLOOKUP(F16,Participants!$A$1:$G$1600,7,FALSE)</f>
        <v>JV BOYS</v>
      </c>
      <c r="L16" s="118">
        <f t="shared" si="0"/>
        <v>14</v>
      </c>
      <c r="M16" s="58"/>
      <c r="N16" s="114">
        <v>39</v>
      </c>
      <c r="O16" s="130">
        <v>0.5</v>
      </c>
    </row>
    <row r="17" spans="1:15" ht="14.25" customHeight="1">
      <c r="A17" s="115"/>
      <c r="B17" s="116"/>
      <c r="C17" s="116"/>
      <c r="D17" s="117"/>
      <c r="E17" s="117"/>
      <c r="F17" s="112">
        <v>1051</v>
      </c>
      <c r="G17" s="65" t="str">
        <f>+VLOOKUP(F17,Participants!$A$1:$F$1600,2,FALSE)</f>
        <v>Andrew Spalvieri</v>
      </c>
      <c r="H17" s="65" t="str">
        <f>+VLOOKUP(F17,Participants!$A$1:$F$1600,4,FALSE)</f>
        <v>KIL</v>
      </c>
      <c r="I17" s="65" t="str">
        <f>+VLOOKUP(F17,Participants!$A$1:$F$1600,5,FALSE)</f>
        <v>M</v>
      </c>
      <c r="J17" s="65">
        <f>+VLOOKUP(F17,Participants!$A$1:$F$1600,3,FALSE)</f>
        <v>6</v>
      </c>
      <c r="K17" s="66" t="str">
        <f>+VLOOKUP(F17,Participants!$A$1:$G$1600,7,FALSE)</f>
        <v>JV BOYS</v>
      </c>
      <c r="L17" s="118">
        <f t="shared" si="0"/>
        <v>15</v>
      </c>
      <c r="M17" s="65"/>
      <c r="N17" s="114">
        <v>38</v>
      </c>
      <c r="O17" s="130">
        <v>8</v>
      </c>
    </row>
    <row r="18" spans="1:15" ht="14.25" customHeight="1">
      <c r="A18" s="110"/>
      <c r="B18" s="111"/>
      <c r="C18" s="111"/>
      <c r="D18" s="112"/>
      <c r="E18" s="112"/>
      <c r="F18" s="112">
        <v>1049</v>
      </c>
      <c r="G18" s="65" t="str">
        <f>+VLOOKUP(F18,Participants!$A$1:$F$1600,2,FALSE)</f>
        <v>Xander Schott</v>
      </c>
      <c r="H18" s="65" t="str">
        <f>+VLOOKUP(F18,Participants!$A$1:$F$1600,4,FALSE)</f>
        <v>KIL</v>
      </c>
      <c r="I18" s="65" t="str">
        <f>+VLOOKUP(F18,Participants!$A$1:$F$1600,5,FALSE)</f>
        <v>M</v>
      </c>
      <c r="J18" s="65">
        <f>+VLOOKUP(F18,Participants!$A$1:$F$1600,3,FALSE)</f>
        <v>5</v>
      </c>
      <c r="K18" s="66" t="str">
        <f>+VLOOKUP(F18,Participants!$A$1:$G$1600,7,FALSE)</f>
        <v>JV BOYS</v>
      </c>
      <c r="L18" s="118">
        <f t="shared" si="0"/>
        <v>16</v>
      </c>
      <c r="M18" s="65"/>
      <c r="N18" s="114">
        <v>38</v>
      </c>
      <c r="O18" s="130">
        <v>0.5</v>
      </c>
    </row>
    <row r="19" spans="1:15" ht="14.25" customHeight="1">
      <c r="A19" s="115"/>
      <c r="B19" s="116"/>
      <c r="C19" s="116"/>
      <c r="D19" s="117"/>
      <c r="E19" s="117"/>
      <c r="F19" s="112">
        <v>202</v>
      </c>
      <c r="G19" s="65" t="str">
        <f>+VLOOKUP(F19,Participants!$A$1:$F$1600,2,FALSE)</f>
        <v>William Yester</v>
      </c>
      <c r="H19" s="65" t="str">
        <f>+VLOOKUP(F19,Participants!$A$1:$F$1600,4,FALSE)</f>
        <v>AMA</v>
      </c>
      <c r="I19" s="65" t="str">
        <f>+VLOOKUP(F19,Participants!$A$1:$F$1600,5,FALSE)</f>
        <v>M</v>
      </c>
      <c r="J19" s="65">
        <f>+VLOOKUP(F19,Participants!$A$1:$F$1600,3,FALSE)</f>
        <v>5</v>
      </c>
      <c r="K19" s="66" t="str">
        <f>+VLOOKUP(F19,Participants!$A$1:$G$1600,7,FALSE)</f>
        <v>JV BOYS</v>
      </c>
      <c r="L19" s="118">
        <f t="shared" si="0"/>
        <v>17</v>
      </c>
      <c r="M19" s="65"/>
      <c r="N19" s="114">
        <v>37</v>
      </c>
      <c r="O19" s="130">
        <v>0</v>
      </c>
    </row>
    <row r="20" spans="1:15" ht="14.25" customHeight="1">
      <c r="A20" s="110"/>
      <c r="B20" s="111"/>
      <c r="C20" s="111"/>
      <c r="D20" s="112"/>
      <c r="E20" s="112"/>
      <c r="F20" s="117">
        <v>199</v>
      </c>
      <c r="G20" s="58" t="str">
        <f>+VLOOKUP(F20,Participants!$A$1:$F$1600,2,FALSE)</f>
        <v>Gavin Shaffer</v>
      </c>
      <c r="H20" s="58" t="str">
        <f>+VLOOKUP(F20,Participants!$A$1:$F$1600,4,FALSE)</f>
        <v>AMA</v>
      </c>
      <c r="I20" s="58" t="str">
        <f>+VLOOKUP(F20,Participants!$A$1:$F$1600,5,FALSE)</f>
        <v>M</v>
      </c>
      <c r="J20" s="58">
        <f>+VLOOKUP(F20,Participants!$A$1:$F$1600,3,FALSE)</f>
        <v>5</v>
      </c>
      <c r="K20" s="66" t="str">
        <f>+VLOOKUP(F20,Participants!$A$1:$G$1600,7,FALSE)</f>
        <v>JV BOYS</v>
      </c>
      <c r="L20" s="118">
        <f t="shared" si="0"/>
        <v>18</v>
      </c>
      <c r="M20" s="58"/>
      <c r="N20" s="59">
        <v>36</v>
      </c>
      <c r="O20" s="130">
        <v>10.5</v>
      </c>
    </row>
    <row r="21" spans="1:15" ht="14.25" customHeight="1">
      <c r="A21" s="115"/>
      <c r="B21" s="116"/>
      <c r="C21" s="116"/>
      <c r="D21" s="117"/>
      <c r="E21" s="117"/>
      <c r="F21" s="112">
        <v>1449</v>
      </c>
      <c r="G21" s="65" t="str">
        <f>+VLOOKUP(F21,Participants!$A$1:$F$1600,2,FALSE)</f>
        <v>Wyatt Adley</v>
      </c>
      <c r="H21" s="65" t="str">
        <f>+VLOOKUP(F21,Participants!$A$1:$F$1600,4,FALSE)</f>
        <v>BCS</v>
      </c>
      <c r="I21" s="65" t="str">
        <f>+VLOOKUP(F21,Participants!$A$1:$F$1600,5,FALSE)</f>
        <v>M</v>
      </c>
      <c r="J21" s="65">
        <f>+VLOOKUP(F21,Participants!$A$1:$F$1600,3,FALSE)</f>
        <v>5</v>
      </c>
      <c r="K21" s="66" t="str">
        <f>+VLOOKUP(F21,Participants!$A$1:$G$1600,7,FALSE)</f>
        <v>JV BOYS</v>
      </c>
      <c r="L21" s="118">
        <f t="shared" si="0"/>
        <v>19</v>
      </c>
      <c r="M21" s="65"/>
      <c r="N21" s="114">
        <v>36</v>
      </c>
      <c r="O21" s="130">
        <v>7</v>
      </c>
    </row>
    <row r="22" spans="1:15" ht="14.25" customHeight="1">
      <c r="A22" s="110"/>
      <c r="B22" s="111"/>
      <c r="C22" s="111"/>
      <c r="D22" s="112"/>
      <c r="E22" s="112"/>
      <c r="F22" s="117">
        <v>1046</v>
      </c>
      <c r="G22" s="58" t="str">
        <f>+VLOOKUP(F22,Participants!$A$1:$F$1600,2,FALSE)</f>
        <v>Jackson Chips</v>
      </c>
      <c r="H22" s="58" t="str">
        <f>+VLOOKUP(F22,Participants!$A$1:$F$1600,4,FALSE)</f>
        <v>KIL</v>
      </c>
      <c r="I22" s="58" t="str">
        <f>+VLOOKUP(F22,Participants!$A$1:$F$1600,5,FALSE)</f>
        <v>M</v>
      </c>
      <c r="J22" s="58">
        <f>+VLOOKUP(F22,Participants!$A$1:$F$1600,3,FALSE)</f>
        <v>5</v>
      </c>
      <c r="K22" s="66" t="str">
        <f>+VLOOKUP(F22,Participants!$A$1:$G$1600,7,FALSE)</f>
        <v>JV BOYS</v>
      </c>
      <c r="L22" s="118">
        <f t="shared" si="0"/>
        <v>20</v>
      </c>
      <c r="M22" s="58"/>
      <c r="N22" s="59">
        <v>36</v>
      </c>
      <c r="O22" s="130">
        <v>6</v>
      </c>
    </row>
    <row r="23" spans="1:15" ht="14.25" customHeight="1">
      <c r="A23" s="115"/>
      <c r="B23" s="116"/>
      <c r="C23" s="116"/>
      <c r="D23" s="117"/>
      <c r="E23" s="117"/>
      <c r="F23" s="112">
        <v>1160</v>
      </c>
      <c r="G23" s="65" t="str">
        <f>+VLOOKUP(F23,Participants!$A$1:$F$1600,2,FALSE)</f>
        <v>Declan McCullough</v>
      </c>
      <c r="H23" s="65" t="str">
        <f>+VLOOKUP(F23,Participants!$A$1:$F$1600,4,FALSE)</f>
        <v>JAM</v>
      </c>
      <c r="I23" s="65" t="str">
        <f>+VLOOKUP(F23,Participants!$A$1:$F$1600,5,FALSE)</f>
        <v>M</v>
      </c>
      <c r="J23" s="65">
        <f>+VLOOKUP(F23,Participants!$A$1:$F$1600,3,FALSE)</f>
        <v>5</v>
      </c>
      <c r="K23" s="66" t="str">
        <f>+VLOOKUP(F23,Participants!$A$1:$G$1600,7,FALSE)</f>
        <v>JV BOYS</v>
      </c>
      <c r="L23" s="118">
        <f t="shared" si="0"/>
        <v>21</v>
      </c>
      <c r="M23" s="65"/>
      <c r="N23" s="114">
        <v>35</v>
      </c>
      <c r="O23" s="130">
        <v>7</v>
      </c>
    </row>
    <row r="24" spans="1:15" ht="14.25" customHeight="1">
      <c r="A24" s="110"/>
      <c r="B24" s="111"/>
      <c r="C24" s="111"/>
      <c r="D24" s="112"/>
      <c r="E24" s="112"/>
      <c r="F24" s="112">
        <v>201</v>
      </c>
      <c r="G24" s="65" t="str">
        <f>+VLOOKUP(F24,Participants!$A$1:$F$1600,2,FALSE)</f>
        <v>Oliver Walvoord</v>
      </c>
      <c r="H24" s="65" t="str">
        <f>+VLOOKUP(F24,Participants!$A$1:$F$1600,4,FALSE)</f>
        <v>AMA</v>
      </c>
      <c r="I24" s="65" t="str">
        <f>+VLOOKUP(F24,Participants!$A$1:$F$1600,5,FALSE)</f>
        <v>M</v>
      </c>
      <c r="J24" s="65">
        <f>+VLOOKUP(F24,Participants!$A$1:$F$1600,3,FALSE)</f>
        <v>5</v>
      </c>
      <c r="K24" s="66" t="str">
        <f>+VLOOKUP(F24,Participants!$A$1:$G$1600,7,FALSE)</f>
        <v>JV BOYS</v>
      </c>
      <c r="L24" s="118">
        <f t="shared" si="0"/>
        <v>22</v>
      </c>
      <c r="M24" s="65"/>
      <c r="N24" s="114">
        <v>27</v>
      </c>
      <c r="O24" s="130">
        <v>9</v>
      </c>
    </row>
    <row r="25" spans="1:15" ht="14.25" customHeight="1">
      <c r="A25" s="115"/>
      <c r="B25" s="116"/>
      <c r="C25" s="116"/>
      <c r="D25" s="117"/>
      <c r="E25" s="117"/>
      <c r="F25" s="59">
        <v>186</v>
      </c>
      <c r="G25" s="58" t="str">
        <f>+VLOOKUP(F25,Participants!$A$1:$F$1600,2,FALSE)</f>
        <v>Nathan Hannan</v>
      </c>
      <c r="H25" s="58" t="str">
        <f>+VLOOKUP(F25,Participants!$A$1:$F$1600,4,FALSE)</f>
        <v>AMA</v>
      </c>
      <c r="I25" s="58" t="str">
        <f>+VLOOKUP(F25,Participants!$A$1:$F$1600,5,FALSE)</f>
        <v>M</v>
      </c>
      <c r="J25" s="58">
        <f>+VLOOKUP(F25,Participants!$A$1:$F$1600,3,FALSE)</f>
        <v>6</v>
      </c>
      <c r="K25" s="66" t="str">
        <f>+VLOOKUP(F25,Participants!$A$1:$G$1600,7,FALSE)</f>
        <v>JV BOYS</v>
      </c>
      <c r="L25" s="118">
        <f t="shared" si="0"/>
        <v>23</v>
      </c>
      <c r="M25" s="58"/>
      <c r="N25" s="114">
        <v>27</v>
      </c>
      <c r="O25" s="130">
        <v>8</v>
      </c>
    </row>
    <row r="26" spans="1:15" ht="14.25" customHeight="1">
      <c r="A26" s="110"/>
      <c r="B26" s="111"/>
      <c r="C26" s="111"/>
      <c r="D26" s="112"/>
      <c r="E26" s="112"/>
      <c r="F26" s="117">
        <v>195</v>
      </c>
      <c r="G26" s="58" t="str">
        <f>+VLOOKUP(F26,Participants!$A$1:$F$1600,2,FALSE)</f>
        <v>Finn O'Donoghue</v>
      </c>
      <c r="H26" s="58" t="str">
        <f>+VLOOKUP(F26,Participants!$A$1:$F$1600,4,FALSE)</f>
        <v>AMA</v>
      </c>
      <c r="I26" s="58" t="str">
        <f>+VLOOKUP(F26,Participants!$A$1:$F$1600,5,FALSE)</f>
        <v>M</v>
      </c>
      <c r="J26" s="58">
        <f>+VLOOKUP(F26,Participants!$A$1:$F$1600,3,FALSE)</f>
        <v>5</v>
      </c>
      <c r="K26" s="66" t="str">
        <f>+VLOOKUP(F26,Participants!$A$1:$G$1600,7,FALSE)</f>
        <v>JV BOYS</v>
      </c>
      <c r="L26" s="118">
        <f t="shared" si="0"/>
        <v>24</v>
      </c>
      <c r="M26" s="58"/>
      <c r="N26" s="59">
        <v>23</v>
      </c>
      <c r="O26" s="130">
        <v>5.5</v>
      </c>
    </row>
    <row r="27" spans="1:15" ht="14.25" customHeight="1">
      <c r="A27" s="115"/>
      <c r="B27" s="116"/>
      <c r="C27" s="116"/>
      <c r="D27" s="117"/>
      <c r="E27" s="117"/>
      <c r="F27" s="112">
        <v>198</v>
      </c>
      <c r="G27" s="65" t="str">
        <f>+VLOOKUP(F27,Participants!$A$1:$F$1600,2,FALSE)</f>
        <v>Jack Rattigan</v>
      </c>
      <c r="H27" s="65" t="str">
        <f>+VLOOKUP(F27,Participants!$A$1:$F$1600,4,FALSE)</f>
        <v>AMA</v>
      </c>
      <c r="I27" s="65" t="str">
        <f>+VLOOKUP(F27,Participants!$A$1:$F$1600,5,FALSE)</f>
        <v>M</v>
      </c>
      <c r="J27" s="65">
        <f>+VLOOKUP(F27,Participants!$A$1:$F$1600,3,FALSE)</f>
        <v>5</v>
      </c>
      <c r="K27" s="66" t="str">
        <f>+VLOOKUP(F27,Participants!$A$1:$G$1600,7,FALSE)</f>
        <v>JV BOYS</v>
      </c>
      <c r="L27" s="118">
        <f t="shared" si="0"/>
        <v>25</v>
      </c>
      <c r="M27" s="65"/>
      <c r="N27" s="114">
        <v>23</v>
      </c>
      <c r="O27" s="130">
        <v>1</v>
      </c>
    </row>
    <row r="28" spans="1:15" ht="14.25" customHeight="1">
      <c r="A28" s="115"/>
      <c r="B28" s="116"/>
      <c r="C28" s="116"/>
      <c r="D28" s="117"/>
      <c r="E28" s="117"/>
      <c r="F28" s="112"/>
      <c r="G28" s="65"/>
      <c r="H28" s="65"/>
      <c r="I28" s="65"/>
      <c r="J28" s="65"/>
      <c r="K28" s="66"/>
      <c r="L28" s="113"/>
      <c r="M28" s="65"/>
      <c r="N28" s="114"/>
      <c r="O28" s="130"/>
    </row>
    <row r="29" spans="1:15" ht="14.25" customHeight="1">
      <c r="A29" s="110"/>
      <c r="B29" s="111"/>
      <c r="C29" s="111"/>
      <c r="D29" s="112"/>
      <c r="E29" s="112"/>
      <c r="F29" s="112">
        <v>1035</v>
      </c>
      <c r="G29" s="65" t="str">
        <f>+VLOOKUP(F29,Participants!$A$1:$F$1600,2,FALSE)</f>
        <v>Gigi Colafella</v>
      </c>
      <c r="H29" s="65" t="str">
        <f>+VLOOKUP(F29,Participants!$A$1:$F$1600,4,FALSE)</f>
        <v>KIL</v>
      </c>
      <c r="I29" s="65" t="str">
        <f>+VLOOKUP(F29,Participants!$A$1:$F$1600,5,FALSE)</f>
        <v>F</v>
      </c>
      <c r="J29" s="65">
        <f>+VLOOKUP(F29,Participants!$A$1:$F$1600,3,FALSE)</f>
        <v>6</v>
      </c>
      <c r="K29" s="66" t="str">
        <f>+VLOOKUP(F29,Participants!$A$1:$G$1600,7,FALSE)</f>
        <v>JV GIRLS</v>
      </c>
      <c r="L29" s="113">
        <v>1</v>
      </c>
      <c r="M29" s="65">
        <v>10</v>
      </c>
      <c r="N29" s="114">
        <v>65</v>
      </c>
      <c r="O29" s="130">
        <v>3</v>
      </c>
    </row>
    <row r="30" spans="1:15" ht="14.25" customHeight="1">
      <c r="A30" s="115"/>
      <c r="B30" s="116"/>
      <c r="C30" s="116"/>
      <c r="D30" s="117"/>
      <c r="E30" s="117"/>
      <c r="F30" s="112">
        <v>219</v>
      </c>
      <c r="G30" s="65" t="str">
        <f>+VLOOKUP(F30,Participants!$A$1:$F$1600,2,FALSE)</f>
        <v>Fiona O'Neill</v>
      </c>
      <c r="H30" s="65" t="str">
        <f>+VLOOKUP(F30,Participants!$A$1:$F$1600,4,FALSE)</f>
        <v>AMA</v>
      </c>
      <c r="I30" s="65" t="str">
        <f>+VLOOKUP(F30,Participants!$A$1:$F$1600,5,FALSE)</f>
        <v>F</v>
      </c>
      <c r="J30" s="65">
        <f>+VLOOKUP(F30,Participants!$A$1:$F$1600,3,FALSE)</f>
        <v>6</v>
      </c>
      <c r="K30" s="66" t="str">
        <f>+VLOOKUP(F30,Participants!$A$1:$G$1600,7,FALSE)</f>
        <v>JV GIRLS</v>
      </c>
      <c r="L30" s="161">
        <f>L29+1</f>
        <v>2</v>
      </c>
      <c r="M30" s="65">
        <v>8</v>
      </c>
      <c r="N30" s="114">
        <v>58</v>
      </c>
      <c r="O30" s="130">
        <v>5</v>
      </c>
    </row>
    <row r="31" spans="1:15" ht="14.25" customHeight="1">
      <c r="A31" s="110"/>
      <c r="B31" s="111"/>
      <c r="C31" s="111"/>
      <c r="D31" s="112"/>
      <c r="E31" s="112"/>
      <c r="F31" s="112">
        <v>581</v>
      </c>
      <c r="G31" s="65" t="str">
        <f>+VLOOKUP(F31,Participants!$A$1:$F$1600,2,FALSE)</f>
        <v>Annafrancesca Liberati</v>
      </c>
      <c r="H31" s="65" t="str">
        <f>+VLOOKUP(F31,Participants!$A$1:$F$1600,4,FALSE)</f>
        <v>BFS</v>
      </c>
      <c r="I31" s="65" t="str">
        <f>+VLOOKUP(F31,Participants!$A$1:$F$1600,5,FALSE)</f>
        <v>F</v>
      </c>
      <c r="J31" s="65">
        <f>+VLOOKUP(F31,Participants!$A$1:$F$1600,3,FALSE)</f>
        <v>6</v>
      </c>
      <c r="K31" s="66" t="str">
        <f>+VLOOKUP(F31,Participants!$A$1:$G$1600,7,FALSE)</f>
        <v>JV GIRLS</v>
      </c>
      <c r="L31" s="161">
        <f t="shared" ref="L31:L55" si="1">L30+1</f>
        <v>3</v>
      </c>
      <c r="M31" s="65">
        <v>6</v>
      </c>
      <c r="N31" s="114">
        <v>51</v>
      </c>
      <c r="O31" s="130">
        <v>9</v>
      </c>
    </row>
    <row r="32" spans="1:15" ht="14.25" customHeight="1">
      <c r="A32" s="115"/>
      <c r="B32" s="116"/>
      <c r="C32" s="116"/>
      <c r="D32" s="117"/>
      <c r="E32" s="117"/>
      <c r="F32" s="117">
        <v>588</v>
      </c>
      <c r="G32" s="58" t="str">
        <f>+VLOOKUP(F32,Participants!$A$1:$F$1600,2,FALSE)</f>
        <v>Madeline Sell</v>
      </c>
      <c r="H32" s="58" t="str">
        <f>+VLOOKUP(F32,Participants!$A$1:$F$1600,4,FALSE)</f>
        <v>BFS</v>
      </c>
      <c r="I32" s="58" t="str">
        <f>+VLOOKUP(F32,Participants!$A$1:$F$1600,5,FALSE)</f>
        <v>F</v>
      </c>
      <c r="J32" s="58">
        <f>+VLOOKUP(F32,Participants!$A$1:$F$1600,3,FALSE)</f>
        <v>6</v>
      </c>
      <c r="K32" s="66" t="str">
        <f>+VLOOKUP(F32,Participants!$A$1:$G$1600,7,FALSE)</f>
        <v>JV GIRLS</v>
      </c>
      <c r="L32" s="161">
        <f t="shared" si="1"/>
        <v>4</v>
      </c>
      <c r="M32" s="58">
        <v>5</v>
      </c>
      <c r="N32" s="59">
        <v>44</v>
      </c>
      <c r="O32" s="130">
        <v>4</v>
      </c>
    </row>
    <row r="33" spans="1:15" ht="14.25" customHeight="1">
      <c r="A33" s="110"/>
      <c r="B33" s="111"/>
      <c r="C33" s="111"/>
      <c r="D33" s="112"/>
      <c r="E33" s="112"/>
      <c r="F33" s="184">
        <v>1153</v>
      </c>
      <c r="G33" s="169" t="str">
        <f>+VLOOKUP(F33,Participants!$A$1:$F$1600,2,FALSE)</f>
        <v>Adelaide Delaney</v>
      </c>
      <c r="H33" s="169" t="str">
        <f>+VLOOKUP(F33,Participants!$A$1:$F$1600,4,FALSE)</f>
        <v>JAM</v>
      </c>
      <c r="I33" s="169" t="str">
        <f>+VLOOKUP(F33,Participants!$A$1:$F$1600,5,FALSE)</f>
        <v>F</v>
      </c>
      <c r="J33" s="169">
        <f>+VLOOKUP(F33,Participants!$A$1:$F$1600,3,FALSE)</f>
        <v>6</v>
      </c>
      <c r="K33" s="170" t="str">
        <f>+VLOOKUP(F33,Participants!$A$1:$G$1600,7,FALSE)</f>
        <v>JV GIRLS</v>
      </c>
      <c r="L33" s="185">
        <f t="shared" si="1"/>
        <v>5</v>
      </c>
      <c r="M33" s="169">
        <v>4</v>
      </c>
      <c r="N33" s="59">
        <v>38</v>
      </c>
      <c r="O33" s="130">
        <v>9</v>
      </c>
    </row>
    <row r="34" spans="1:15" ht="14.25" customHeight="1">
      <c r="A34" s="115"/>
      <c r="B34" s="116"/>
      <c r="C34" s="116"/>
      <c r="D34" s="117"/>
      <c r="E34" s="117"/>
      <c r="F34" s="184">
        <v>1155</v>
      </c>
      <c r="G34" s="169" t="str">
        <f>+VLOOKUP(F34,Participants!$A$1:$F$1600,2,FALSE)</f>
        <v>Emery Feczko</v>
      </c>
      <c r="H34" s="169" t="str">
        <f>+VLOOKUP(F34,Participants!$A$1:$F$1600,4,FALSE)</f>
        <v>JAM</v>
      </c>
      <c r="I34" s="169" t="str">
        <f>+VLOOKUP(F34,Participants!$A$1:$F$1600,5,FALSE)</f>
        <v>F</v>
      </c>
      <c r="J34" s="169">
        <f>+VLOOKUP(F34,Participants!$A$1:$F$1600,3,FALSE)</f>
        <v>6</v>
      </c>
      <c r="K34" s="170" t="str">
        <f>+VLOOKUP(F34,Participants!$A$1:$G$1600,7,FALSE)</f>
        <v>JV GIRLS</v>
      </c>
      <c r="L34" s="185">
        <f t="shared" si="1"/>
        <v>6</v>
      </c>
      <c r="M34" s="169">
        <v>3</v>
      </c>
      <c r="N34" s="59">
        <v>38</v>
      </c>
      <c r="O34" s="130">
        <v>8</v>
      </c>
    </row>
    <row r="35" spans="1:15" ht="14.25" customHeight="1">
      <c r="A35" s="110"/>
      <c r="B35" s="111"/>
      <c r="C35" s="111"/>
      <c r="D35" s="112"/>
      <c r="E35" s="112"/>
      <c r="F35" s="184">
        <v>206</v>
      </c>
      <c r="G35" s="169" t="str">
        <f>+VLOOKUP(F35,Participants!$A$1:$F$1600,2,FALSE)</f>
        <v>Francesca Dambrogio</v>
      </c>
      <c r="H35" s="169" t="str">
        <f>+VLOOKUP(F35,Participants!$A$1:$F$1600,4,FALSE)</f>
        <v>AMA</v>
      </c>
      <c r="I35" s="169" t="str">
        <f>+VLOOKUP(F35,Participants!$A$1:$F$1600,5,FALSE)</f>
        <v>F</v>
      </c>
      <c r="J35" s="169">
        <f>+VLOOKUP(F35,Participants!$A$1:$F$1600,3,FALSE)</f>
        <v>6</v>
      </c>
      <c r="K35" s="170" t="str">
        <f>+VLOOKUP(F35,Participants!$A$1:$G$1600,7,FALSE)</f>
        <v>JV GIRLS</v>
      </c>
      <c r="L35" s="185">
        <f t="shared" si="1"/>
        <v>7</v>
      </c>
      <c r="M35" s="169">
        <v>2</v>
      </c>
      <c r="N35" s="59">
        <v>38</v>
      </c>
      <c r="O35" s="130">
        <v>3.5</v>
      </c>
    </row>
    <row r="36" spans="1:15" ht="14.25" customHeight="1">
      <c r="A36" s="115"/>
      <c r="B36" s="116"/>
      <c r="C36" s="116"/>
      <c r="D36" s="117"/>
      <c r="E36" s="117"/>
      <c r="F36" s="184">
        <v>222</v>
      </c>
      <c r="G36" s="169" t="str">
        <f>+VLOOKUP(F36,Participants!$A$1:$F$1600,2,FALSE)</f>
        <v>Faith Simon</v>
      </c>
      <c r="H36" s="169" t="str">
        <f>+VLOOKUP(F36,Participants!$A$1:$F$1600,4,FALSE)</f>
        <v>AMA</v>
      </c>
      <c r="I36" s="169" t="str">
        <f>+VLOOKUP(F36,Participants!$A$1:$F$1600,5,FALSE)</f>
        <v>F</v>
      </c>
      <c r="J36" s="169">
        <f>+VLOOKUP(F36,Participants!$A$1:$F$1600,3,FALSE)</f>
        <v>6</v>
      </c>
      <c r="K36" s="170" t="str">
        <f>+VLOOKUP(F36,Participants!$A$1:$G$1600,7,FALSE)</f>
        <v>JV GIRLS</v>
      </c>
      <c r="L36" s="185">
        <f t="shared" si="1"/>
        <v>8</v>
      </c>
      <c r="M36" s="169">
        <v>1</v>
      </c>
      <c r="N36" s="114">
        <v>37</v>
      </c>
      <c r="O36" s="130">
        <v>5.5</v>
      </c>
    </row>
    <row r="37" spans="1:15" ht="14.25" customHeight="1">
      <c r="A37" s="110"/>
      <c r="B37" s="111"/>
      <c r="C37" s="111"/>
      <c r="D37" s="112"/>
      <c r="E37" s="112"/>
      <c r="F37" s="184">
        <v>1158</v>
      </c>
      <c r="G37" s="169" t="str">
        <f>+VLOOKUP(F37,Participants!$A$1:$F$1600,2,FALSE)</f>
        <v>Isabell Rodgers</v>
      </c>
      <c r="H37" s="169" t="str">
        <f>+VLOOKUP(F37,Participants!$A$1:$F$1600,4,FALSE)</f>
        <v>JAM</v>
      </c>
      <c r="I37" s="169" t="str">
        <f>+VLOOKUP(F37,Participants!$A$1:$F$1600,5,FALSE)</f>
        <v>F</v>
      </c>
      <c r="J37" s="169">
        <f>+VLOOKUP(F37,Participants!$A$1:$F$1600,3,FALSE)</f>
        <v>6</v>
      </c>
      <c r="K37" s="170" t="str">
        <f>+VLOOKUP(F37,Participants!$A$1:$G$1600,7,FALSE)</f>
        <v>JV GIRLS</v>
      </c>
      <c r="L37" s="185">
        <f t="shared" si="1"/>
        <v>9</v>
      </c>
      <c r="M37" s="169"/>
      <c r="N37" s="114">
        <v>36</v>
      </c>
      <c r="O37" s="130">
        <v>2</v>
      </c>
    </row>
    <row r="38" spans="1:15" ht="14.25" customHeight="1">
      <c r="A38" s="115"/>
      <c r="B38" s="116"/>
      <c r="C38" s="116"/>
      <c r="D38" s="117"/>
      <c r="E38" s="117"/>
      <c r="F38" s="184">
        <v>587</v>
      </c>
      <c r="G38" s="169" t="str">
        <f>+VLOOKUP(F38,Participants!$A$1:$F$1600,2,FALSE)</f>
        <v>Caroline Sell</v>
      </c>
      <c r="H38" s="169" t="str">
        <f>+VLOOKUP(F38,Participants!$A$1:$F$1600,4,FALSE)</f>
        <v>BFS</v>
      </c>
      <c r="I38" s="169" t="str">
        <f>+VLOOKUP(F38,Participants!$A$1:$F$1600,5,FALSE)</f>
        <v>F</v>
      </c>
      <c r="J38" s="169">
        <f>+VLOOKUP(F38,Participants!$A$1:$F$1600,3,FALSE)</f>
        <v>6</v>
      </c>
      <c r="K38" s="170" t="str">
        <f>+VLOOKUP(F38,Participants!$A$1:$G$1600,7,FALSE)</f>
        <v>JV GIRLS</v>
      </c>
      <c r="L38" s="185">
        <f t="shared" si="1"/>
        <v>10</v>
      </c>
      <c r="M38" s="169"/>
      <c r="N38" s="114">
        <v>32</v>
      </c>
      <c r="O38" s="130">
        <v>5</v>
      </c>
    </row>
    <row r="39" spans="1:15" ht="14.25" customHeight="1">
      <c r="A39" s="110"/>
      <c r="B39" s="111"/>
      <c r="C39" s="111"/>
      <c r="D39" s="112"/>
      <c r="E39" s="112"/>
      <c r="F39" s="184">
        <v>221</v>
      </c>
      <c r="G39" s="169" t="str">
        <f>+VLOOKUP(F39,Participants!$A$1:$F$1600,2,FALSE)</f>
        <v>Liliana Silvis</v>
      </c>
      <c r="H39" s="169" t="str">
        <f>+VLOOKUP(F39,Participants!$A$1:$F$1600,4,FALSE)</f>
        <v>AMA</v>
      </c>
      <c r="I39" s="169" t="str">
        <f>+VLOOKUP(F39,Participants!$A$1:$F$1600,5,FALSE)</f>
        <v>F</v>
      </c>
      <c r="J39" s="169">
        <f>+VLOOKUP(F39,Participants!$A$1:$F$1600,3,FALSE)</f>
        <v>6</v>
      </c>
      <c r="K39" s="170" t="str">
        <f>+VLOOKUP(F39,Participants!$A$1:$G$1600,7,FALSE)</f>
        <v>JV GIRLS</v>
      </c>
      <c r="L39" s="185">
        <f t="shared" si="1"/>
        <v>11</v>
      </c>
      <c r="M39" s="169"/>
      <c r="N39" s="114">
        <v>30</v>
      </c>
      <c r="O39" s="130">
        <v>10</v>
      </c>
    </row>
    <row r="40" spans="1:15" ht="14.25" customHeight="1">
      <c r="A40" s="115"/>
      <c r="B40" s="116"/>
      <c r="C40" s="116"/>
      <c r="D40" s="117"/>
      <c r="E40" s="117"/>
      <c r="F40" s="184">
        <v>1156</v>
      </c>
      <c r="G40" s="169" t="str">
        <f>+VLOOKUP(F40,Participants!$A$1:$F$1600,2,FALSE)</f>
        <v>Molly Gauntner</v>
      </c>
      <c r="H40" s="169" t="str">
        <f>+VLOOKUP(F40,Participants!$A$1:$F$1600,4,FALSE)</f>
        <v>JAM</v>
      </c>
      <c r="I40" s="169" t="str">
        <f>+VLOOKUP(F40,Participants!$A$1:$F$1600,5,FALSE)</f>
        <v>F</v>
      </c>
      <c r="J40" s="169">
        <f>+VLOOKUP(F40,Participants!$A$1:$F$1600,3,FALSE)</f>
        <v>6</v>
      </c>
      <c r="K40" s="170" t="str">
        <f>+VLOOKUP(F40,Participants!$A$1:$G$1600,7,FALSE)</f>
        <v>JV GIRLS</v>
      </c>
      <c r="L40" s="185">
        <f t="shared" si="1"/>
        <v>12</v>
      </c>
      <c r="M40" s="169"/>
      <c r="N40" s="114">
        <v>30</v>
      </c>
      <c r="O40" s="130">
        <v>8</v>
      </c>
    </row>
    <row r="41" spans="1:15" ht="14.25" customHeight="1">
      <c r="A41" s="110"/>
      <c r="B41" s="111"/>
      <c r="C41" s="111"/>
      <c r="D41" s="112"/>
      <c r="E41" s="112"/>
      <c r="F41" s="184">
        <v>1208</v>
      </c>
      <c r="G41" s="169" t="str">
        <f>+VLOOKUP(F41,Participants!$A$1:$F$1600,2,FALSE)</f>
        <v>Rhodora Redd</v>
      </c>
      <c r="H41" s="169" t="str">
        <f>+VLOOKUP(F41,Participants!$A$1:$F$1600,4,FALSE)</f>
        <v>CDT</v>
      </c>
      <c r="I41" s="169" t="str">
        <f>+VLOOKUP(F41,Participants!$A$1:$F$1600,5,FALSE)</f>
        <v>F</v>
      </c>
      <c r="J41" s="169">
        <f>+VLOOKUP(F41,Participants!$A$1:$F$1600,3,FALSE)</f>
        <v>5</v>
      </c>
      <c r="K41" s="170" t="str">
        <f>+VLOOKUP(F41,Participants!$A$1:$G$1600,7,FALSE)</f>
        <v>JV GIRLS</v>
      </c>
      <c r="L41" s="185">
        <f t="shared" si="1"/>
        <v>13</v>
      </c>
      <c r="M41" s="169"/>
      <c r="N41" s="114">
        <v>30</v>
      </c>
      <c r="O41" s="130">
        <v>6</v>
      </c>
    </row>
    <row r="42" spans="1:15" ht="14.25" customHeight="1">
      <c r="A42" s="115"/>
      <c r="B42" s="116"/>
      <c r="C42" s="116"/>
      <c r="D42" s="117"/>
      <c r="E42" s="117"/>
      <c r="F42" s="184">
        <v>1040</v>
      </c>
      <c r="G42" s="169" t="str">
        <f>+VLOOKUP(F42,Participants!$A$1:$F$1600,2,FALSE)</f>
        <v>Anna Jones</v>
      </c>
      <c r="H42" s="169" t="str">
        <f>+VLOOKUP(F42,Participants!$A$1:$F$1600,4,FALSE)</f>
        <v>KIL</v>
      </c>
      <c r="I42" s="169" t="str">
        <f>+VLOOKUP(F42,Participants!$A$1:$F$1600,5,FALSE)</f>
        <v>F</v>
      </c>
      <c r="J42" s="169">
        <f>+VLOOKUP(F42,Participants!$A$1:$F$1600,3,FALSE)</f>
        <v>6</v>
      </c>
      <c r="K42" s="170" t="str">
        <f>+VLOOKUP(F42,Participants!$A$1:$G$1600,7,FALSE)</f>
        <v>JV GIRLS</v>
      </c>
      <c r="L42" s="185">
        <f t="shared" si="1"/>
        <v>14</v>
      </c>
      <c r="M42" s="169"/>
      <c r="N42" s="59">
        <v>29</v>
      </c>
      <c r="O42" s="130">
        <v>4.5</v>
      </c>
    </row>
    <row r="43" spans="1:15" ht="14.25" customHeight="1">
      <c r="A43" s="110"/>
      <c r="B43" s="111"/>
      <c r="C43" s="111"/>
      <c r="D43" s="112"/>
      <c r="E43" s="112"/>
      <c r="F43" s="184">
        <v>578</v>
      </c>
      <c r="G43" s="169" t="str">
        <f>+VLOOKUP(F43,Participants!$A$1:$F$1600,2,FALSE)</f>
        <v>Giovanna Julian</v>
      </c>
      <c r="H43" s="169" t="str">
        <f>+VLOOKUP(F43,Participants!$A$1:$F$1600,4,FALSE)</f>
        <v>BFS</v>
      </c>
      <c r="I43" s="169" t="str">
        <f>+VLOOKUP(F43,Participants!$A$1:$F$1600,5,FALSE)</f>
        <v>F</v>
      </c>
      <c r="J43" s="169">
        <f>+VLOOKUP(F43,Participants!$A$1:$F$1600,3,FALSE)</f>
        <v>6</v>
      </c>
      <c r="K43" s="170" t="str">
        <f>+VLOOKUP(F43,Participants!$A$1:$G$1600,7,FALSE)</f>
        <v>JV GIRLS</v>
      </c>
      <c r="L43" s="185">
        <f t="shared" si="1"/>
        <v>15</v>
      </c>
      <c r="M43" s="169"/>
      <c r="N43" s="114">
        <v>29</v>
      </c>
      <c r="O43" s="130">
        <v>4</v>
      </c>
    </row>
    <row r="44" spans="1:15" ht="14.25" customHeight="1">
      <c r="A44" s="115"/>
      <c r="B44" s="116"/>
      <c r="C44" s="116"/>
      <c r="D44" s="117"/>
      <c r="E44" s="117"/>
      <c r="F44" s="184">
        <v>208</v>
      </c>
      <c r="G44" s="169" t="str">
        <f>+VLOOKUP(F44,Participants!$A$1:$F$1600,2,FALSE)</f>
        <v>Elizabeth Delach</v>
      </c>
      <c r="H44" s="169" t="str">
        <f>+VLOOKUP(F44,Participants!$A$1:$F$1600,4,FALSE)</f>
        <v>AMA</v>
      </c>
      <c r="I44" s="169" t="str">
        <f>+VLOOKUP(F44,Participants!$A$1:$F$1600,5,FALSE)</f>
        <v>F</v>
      </c>
      <c r="J44" s="169">
        <f>+VLOOKUP(F44,Participants!$A$1:$F$1600,3,FALSE)</f>
        <v>5</v>
      </c>
      <c r="K44" s="170" t="str">
        <f>+VLOOKUP(F44,Participants!$A$1:$G$1600,7,FALSE)</f>
        <v>JV GIRLS</v>
      </c>
      <c r="L44" s="185">
        <f t="shared" si="1"/>
        <v>16</v>
      </c>
      <c r="M44" s="169"/>
      <c r="N44" s="59">
        <v>29</v>
      </c>
      <c r="O44" s="130">
        <v>3</v>
      </c>
    </row>
    <row r="45" spans="1:15" ht="14.25" customHeight="1">
      <c r="A45" s="110"/>
      <c r="B45" s="111"/>
      <c r="C45" s="111"/>
      <c r="D45" s="112"/>
      <c r="E45" s="112"/>
      <c r="F45" s="184">
        <v>1154</v>
      </c>
      <c r="G45" s="169" t="str">
        <f>+VLOOKUP(F45,Participants!$A$1:$F$1600,2,FALSE)</f>
        <v>Ashley Edwards</v>
      </c>
      <c r="H45" s="169" t="str">
        <f>+VLOOKUP(F45,Participants!$A$1:$F$1600,4,FALSE)</f>
        <v>JAM</v>
      </c>
      <c r="I45" s="169" t="str">
        <f>+VLOOKUP(F45,Participants!$A$1:$F$1600,5,FALSE)</f>
        <v>F</v>
      </c>
      <c r="J45" s="169">
        <f>+VLOOKUP(F45,Participants!$A$1:$F$1600,3,FALSE)</f>
        <v>6</v>
      </c>
      <c r="K45" s="170" t="str">
        <f>+VLOOKUP(F45,Participants!$A$1:$G$1600,7,FALSE)</f>
        <v>JV GIRLS</v>
      </c>
      <c r="L45" s="185">
        <f t="shared" si="1"/>
        <v>17</v>
      </c>
      <c r="M45" s="169"/>
      <c r="N45" s="59">
        <v>29</v>
      </c>
      <c r="O45" s="130">
        <v>1</v>
      </c>
    </row>
    <row r="46" spans="1:15" ht="14.25" customHeight="1">
      <c r="A46" s="115"/>
      <c r="B46" s="116"/>
      <c r="C46" s="116"/>
      <c r="D46" s="117"/>
      <c r="E46" s="117"/>
      <c r="F46" s="184">
        <v>213</v>
      </c>
      <c r="G46" s="169" t="str">
        <f>+VLOOKUP(F46,Participants!$A$1:$F$1600,2,FALSE)</f>
        <v>Samantha Hinkofer</v>
      </c>
      <c r="H46" s="169" t="str">
        <f>+VLOOKUP(F46,Participants!$A$1:$F$1600,4,FALSE)</f>
        <v>AMA</v>
      </c>
      <c r="I46" s="169" t="str">
        <f>+VLOOKUP(F46,Participants!$A$1:$F$1600,5,FALSE)</f>
        <v>F</v>
      </c>
      <c r="J46" s="169">
        <f>+VLOOKUP(F46,Participants!$A$1:$F$1600,3,FALSE)</f>
        <v>5</v>
      </c>
      <c r="K46" s="170" t="str">
        <f>+VLOOKUP(F46,Participants!$A$1:$G$1600,7,FALSE)</f>
        <v>JV GIRLS</v>
      </c>
      <c r="L46" s="185">
        <f t="shared" si="1"/>
        <v>18</v>
      </c>
      <c r="M46" s="169"/>
      <c r="N46" s="114">
        <v>29</v>
      </c>
      <c r="O46" s="130">
        <v>0</v>
      </c>
    </row>
    <row r="47" spans="1:15" ht="14.25" customHeight="1">
      <c r="A47" s="110"/>
      <c r="B47" s="111"/>
      <c r="C47" s="111"/>
      <c r="D47" s="112"/>
      <c r="E47" s="112"/>
      <c r="F47" s="184">
        <v>582</v>
      </c>
      <c r="G47" s="169" t="str">
        <f>+VLOOKUP(F47,Participants!$A$1:$F$1600,2,FALSE)</f>
        <v>Evelyn Marche</v>
      </c>
      <c r="H47" s="169" t="str">
        <f>+VLOOKUP(F47,Participants!$A$1:$F$1600,4,FALSE)</f>
        <v>BFS</v>
      </c>
      <c r="I47" s="169" t="str">
        <f>+VLOOKUP(F47,Participants!$A$1:$F$1600,5,FALSE)</f>
        <v>F</v>
      </c>
      <c r="J47" s="169">
        <f>+VLOOKUP(F47,Participants!$A$1:$F$1600,3,FALSE)</f>
        <v>6</v>
      </c>
      <c r="K47" s="170" t="str">
        <f>+VLOOKUP(F47,Participants!$A$1:$G$1600,7,FALSE)</f>
        <v>JV GIRLS</v>
      </c>
      <c r="L47" s="185">
        <f t="shared" si="1"/>
        <v>19</v>
      </c>
      <c r="M47" s="169"/>
      <c r="N47" s="59">
        <v>24</v>
      </c>
      <c r="O47" s="130">
        <v>4</v>
      </c>
    </row>
    <row r="48" spans="1:15" ht="14.25" customHeight="1">
      <c r="A48" s="115"/>
      <c r="B48" s="116"/>
      <c r="C48" s="116"/>
      <c r="D48" s="117"/>
      <c r="E48" s="117"/>
      <c r="F48" s="184">
        <v>212</v>
      </c>
      <c r="G48" s="169" t="str">
        <f>+VLOOKUP(F48,Participants!$A$1:$F$1600,2,FALSE)</f>
        <v>Colleen Hart</v>
      </c>
      <c r="H48" s="169" t="str">
        <f>+VLOOKUP(F48,Participants!$A$1:$F$1600,4,FALSE)</f>
        <v>AMA</v>
      </c>
      <c r="I48" s="169" t="str">
        <f>+VLOOKUP(F48,Participants!$A$1:$F$1600,5,FALSE)</f>
        <v>F</v>
      </c>
      <c r="J48" s="169">
        <f>+VLOOKUP(F48,Participants!$A$1:$F$1600,3,FALSE)</f>
        <v>6</v>
      </c>
      <c r="K48" s="170" t="str">
        <f>+VLOOKUP(F48,Participants!$A$1:$G$1600,7,FALSE)</f>
        <v>JV GIRLS</v>
      </c>
      <c r="L48" s="185">
        <f t="shared" si="1"/>
        <v>20</v>
      </c>
      <c r="M48" s="169"/>
      <c r="N48" s="59">
        <v>23</v>
      </c>
      <c r="O48" s="130">
        <v>3</v>
      </c>
    </row>
    <row r="49" spans="1:15" ht="14.25" customHeight="1">
      <c r="A49" s="110"/>
      <c r="B49" s="111"/>
      <c r="C49" s="111"/>
      <c r="D49" s="112"/>
      <c r="E49" s="112"/>
      <c r="F49" s="184">
        <v>1034</v>
      </c>
      <c r="G49" s="169" t="str">
        <f>+VLOOKUP(F49,Participants!$A$1:$F$1600,2,FALSE)</f>
        <v>Maite Lopez Foubert</v>
      </c>
      <c r="H49" s="169" t="str">
        <f>+VLOOKUP(F49,Participants!$A$1:$F$1600,4,FALSE)</f>
        <v>KIL</v>
      </c>
      <c r="I49" s="169" t="str">
        <f>+VLOOKUP(F49,Participants!$A$1:$F$1600,5,FALSE)</f>
        <v>F</v>
      </c>
      <c r="J49" s="169">
        <f>+VLOOKUP(F49,Participants!$A$1:$F$1600,3,FALSE)</f>
        <v>6</v>
      </c>
      <c r="K49" s="170" t="str">
        <f>+VLOOKUP(F49,Participants!$A$1:$G$1600,7,FALSE)</f>
        <v>JV GIRLS</v>
      </c>
      <c r="L49" s="185">
        <f t="shared" si="1"/>
        <v>21</v>
      </c>
      <c r="M49" s="169"/>
      <c r="N49" s="59">
        <v>22</v>
      </c>
      <c r="O49" s="130">
        <v>3</v>
      </c>
    </row>
    <row r="50" spans="1:15" ht="14.25" customHeight="1">
      <c r="A50" s="115"/>
      <c r="B50" s="116"/>
      <c r="C50" s="116"/>
      <c r="D50" s="117"/>
      <c r="E50" s="117"/>
      <c r="F50" s="184">
        <v>880</v>
      </c>
      <c r="G50" s="169" t="str">
        <f>+VLOOKUP(F50,Participants!$A$1:$F$1600,2,FALSE)</f>
        <v>Michelle Grayson</v>
      </c>
      <c r="H50" s="169" t="str">
        <f>+VLOOKUP(F50,Participants!$A$1:$F$1600,4,FALSE)</f>
        <v>SSPP</v>
      </c>
      <c r="I50" s="169" t="str">
        <f>+VLOOKUP(F50,Participants!$A$1:$F$1600,5,FALSE)</f>
        <v>F</v>
      </c>
      <c r="J50" s="169">
        <f>+VLOOKUP(F50,Participants!$A$1:$F$1600,3,FALSE)</f>
        <v>6</v>
      </c>
      <c r="K50" s="170" t="str">
        <f>+VLOOKUP(F50,Participants!$A$1:$G$1600,7,FALSE)</f>
        <v>JV GIRLS</v>
      </c>
      <c r="L50" s="185">
        <f t="shared" si="1"/>
        <v>22</v>
      </c>
      <c r="M50" s="169"/>
      <c r="N50" s="59">
        <v>22</v>
      </c>
      <c r="O50" s="130">
        <v>2</v>
      </c>
    </row>
    <row r="51" spans="1:15" ht="14.25" customHeight="1">
      <c r="A51" s="110"/>
      <c r="B51" s="111"/>
      <c r="C51" s="111"/>
      <c r="D51" s="112"/>
      <c r="E51" s="112"/>
      <c r="F51" s="184">
        <v>578</v>
      </c>
      <c r="G51" s="169" t="str">
        <f>+VLOOKUP(F51,Participants!$A$1:$F$1600,2,FALSE)</f>
        <v>Giovanna Julian</v>
      </c>
      <c r="H51" s="169" t="str">
        <f>+VLOOKUP(F51,Participants!$A$1:$F$1600,4,FALSE)</f>
        <v>BFS</v>
      </c>
      <c r="I51" s="169" t="str">
        <f>+VLOOKUP(F51,Participants!$A$1:$F$1600,5,FALSE)</f>
        <v>F</v>
      </c>
      <c r="J51" s="169">
        <f>+VLOOKUP(F51,Participants!$A$1:$F$1600,3,FALSE)</f>
        <v>6</v>
      </c>
      <c r="K51" s="170" t="str">
        <f>+VLOOKUP(F51,Participants!$A$1:$G$1600,7,FALSE)</f>
        <v>JV GIRLS</v>
      </c>
      <c r="L51" s="185">
        <f t="shared" si="1"/>
        <v>23</v>
      </c>
      <c r="M51" s="169"/>
      <c r="N51" s="114">
        <v>19</v>
      </c>
      <c r="O51" s="130">
        <v>0</v>
      </c>
    </row>
    <row r="52" spans="1:15" ht="14.25" customHeight="1">
      <c r="A52" s="115"/>
      <c r="B52" s="116"/>
      <c r="C52" s="116"/>
      <c r="D52" s="117"/>
      <c r="E52" s="117"/>
      <c r="F52" s="184">
        <v>215</v>
      </c>
      <c r="G52" s="169" t="str">
        <f>+VLOOKUP(F52,Participants!$A$1:$F$1600,2,FALSE)</f>
        <v>Caroline Jesso</v>
      </c>
      <c r="H52" s="169" t="str">
        <f>+VLOOKUP(F52,Participants!$A$1:$F$1600,4,FALSE)</f>
        <v>AMA</v>
      </c>
      <c r="I52" s="169" t="str">
        <f>+VLOOKUP(F52,Participants!$A$1:$F$1600,5,FALSE)</f>
        <v>F</v>
      </c>
      <c r="J52" s="169">
        <f>+VLOOKUP(F52,Participants!$A$1:$F$1600,3,FALSE)</f>
        <v>6</v>
      </c>
      <c r="K52" s="170" t="str">
        <f>+VLOOKUP(F52,Participants!$A$1:$G$1600,7,FALSE)</f>
        <v>JV GIRLS</v>
      </c>
      <c r="L52" s="185">
        <f t="shared" si="1"/>
        <v>24</v>
      </c>
      <c r="M52" s="169"/>
      <c r="N52" s="59">
        <v>18</v>
      </c>
      <c r="O52" s="130">
        <v>3</v>
      </c>
    </row>
    <row r="53" spans="1:15" ht="14.25" customHeight="1">
      <c r="A53" s="110"/>
      <c r="B53" s="111"/>
      <c r="C53" s="111"/>
      <c r="D53" s="112"/>
      <c r="E53" s="112"/>
      <c r="F53" s="184">
        <v>203</v>
      </c>
      <c r="G53" s="169" t="str">
        <f>+VLOOKUP(F53,Participants!$A$1:$F$1600,2,FALSE)</f>
        <v>Grace Billick</v>
      </c>
      <c r="H53" s="169" t="str">
        <f>+VLOOKUP(F53,Participants!$A$1:$F$1600,4,FALSE)</f>
        <v>AMA</v>
      </c>
      <c r="I53" s="169" t="str">
        <f>+VLOOKUP(F53,Participants!$A$1:$F$1600,5,FALSE)</f>
        <v>F</v>
      </c>
      <c r="J53" s="169">
        <f>+VLOOKUP(F53,Participants!$A$1:$F$1600,3,FALSE)</f>
        <v>6</v>
      </c>
      <c r="K53" s="170" t="str">
        <f>+VLOOKUP(F53,Participants!$A$1:$G$1600,7,FALSE)</f>
        <v>JV GIRLS</v>
      </c>
      <c r="L53" s="185">
        <f t="shared" si="1"/>
        <v>25</v>
      </c>
      <c r="M53" s="169"/>
      <c r="N53" s="114">
        <v>16</v>
      </c>
      <c r="O53" s="130">
        <v>2.5</v>
      </c>
    </row>
    <row r="54" spans="1:15" ht="14.25" customHeight="1">
      <c r="A54" s="115"/>
      <c r="B54" s="116"/>
      <c r="C54" s="116"/>
      <c r="D54" s="117"/>
      <c r="E54" s="117"/>
      <c r="F54" s="184">
        <v>210</v>
      </c>
      <c r="G54" s="169" t="str">
        <f>+VLOOKUP(F54,Participants!$A$1:$F$1600,2,FALSE)</f>
        <v>Anne Farnan</v>
      </c>
      <c r="H54" s="169" t="str">
        <f>+VLOOKUP(F54,Participants!$A$1:$F$1600,4,FALSE)</f>
        <v>AMA</v>
      </c>
      <c r="I54" s="169" t="str">
        <f>+VLOOKUP(F54,Participants!$A$1:$F$1600,5,FALSE)</f>
        <v>F</v>
      </c>
      <c r="J54" s="169">
        <f>+VLOOKUP(F54,Participants!$A$1:$F$1600,3,FALSE)</f>
        <v>5</v>
      </c>
      <c r="K54" s="170" t="str">
        <f>+VLOOKUP(F54,Participants!$A$1:$G$1600,7,FALSE)</f>
        <v>JV GIRLS</v>
      </c>
      <c r="L54" s="185">
        <f t="shared" si="1"/>
        <v>26</v>
      </c>
      <c r="M54" s="169"/>
      <c r="N54" s="59">
        <v>7</v>
      </c>
      <c r="O54" s="130">
        <v>10</v>
      </c>
    </row>
    <row r="55" spans="1:15" ht="14.25" customHeight="1">
      <c r="A55" s="110"/>
      <c r="B55" s="111"/>
      <c r="C55" s="111"/>
      <c r="D55" s="112"/>
      <c r="E55" s="112"/>
      <c r="F55" s="184">
        <v>225</v>
      </c>
      <c r="G55" s="169" t="str">
        <f>+VLOOKUP(F55,Participants!$A$1:$F$1600,2,FALSE)</f>
        <v>Emalee Hooper</v>
      </c>
      <c r="H55" s="169" t="str">
        <f>+VLOOKUP(F55,Participants!$A$1:$F$1600,4,FALSE)</f>
        <v>AMA</v>
      </c>
      <c r="I55" s="169" t="str">
        <f>+VLOOKUP(F55,Participants!$A$1:$F$1600,5,FALSE)</f>
        <v>F</v>
      </c>
      <c r="J55" s="169">
        <f>+VLOOKUP(F55,Participants!$A$1:$F$1600,3,FALSE)</f>
        <v>6</v>
      </c>
      <c r="K55" s="170" t="str">
        <f>+VLOOKUP(F55,Participants!$A$1:$G$1600,7,FALSE)</f>
        <v>JV GIRLS</v>
      </c>
      <c r="L55" s="185">
        <f t="shared" si="1"/>
        <v>27</v>
      </c>
      <c r="M55" s="169"/>
      <c r="N55" s="114"/>
      <c r="O55" s="130"/>
    </row>
    <row r="56" spans="1:15" ht="14.25" customHeight="1">
      <c r="A56" s="110"/>
      <c r="B56" s="111"/>
      <c r="C56" s="111"/>
      <c r="D56" s="112"/>
      <c r="E56" s="112"/>
      <c r="F56" s="184"/>
      <c r="G56" s="169"/>
      <c r="H56" s="169"/>
      <c r="I56" s="169"/>
      <c r="J56" s="169"/>
      <c r="K56" s="170"/>
      <c r="L56" s="183"/>
      <c r="M56" s="169"/>
      <c r="N56" s="114"/>
      <c r="O56" s="130"/>
    </row>
    <row r="57" spans="1:15" ht="14.25" customHeight="1">
      <c r="A57" s="115"/>
      <c r="B57" s="116"/>
      <c r="C57" s="116"/>
      <c r="D57" s="117"/>
      <c r="E57" s="117"/>
      <c r="F57" s="184">
        <v>226</v>
      </c>
      <c r="G57" s="169" t="str">
        <f>+VLOOKUP(F57,Participants!$A$1:$F$1600,2,FALSE)</f>
        <v>Aaron Daley</v>
      </c>
      <c r="H57" s="169" t="str">
        <f>+VLOOKUP(F57,Participants!$A$1:$F$1600,4,FALSE)</f>
        <v>AMA</v>
      </c>
      <c r="I57" s="169" t="str">
        <f>+VLOOKUP(F57,Participants!$A$1:$F$1600,5,FALSE)</f>
        <v>M</v>
      </c>
      <c r="J57" s="169">
        <f>+VLOOKUP(F57,Participants!$A$1:$F$1600,3,FALSE)</f>
        <v>8</v>
      </c>
      <c r="K57" s="170" t="str">
        <f>+VLOOKUP(F57,Participants!$A$1:$G$1600,7,FALSE)</f>
        <v>VARSITY BOYS</v>
      </c>
      <c r="L57" s="185">
        <v>1</v>
      </c>
      <c r="M57" s="169">
        <v>10</v>
      </c>
      <c r="N57" s="114">
        <v>79</v>
      </c>
      <c r="O57" s="130">
        <v>6</v>
      </c>
    </row>
    <row r="58" spans="1:15" ht="14.25" customHeight="1">
      <c r="A58" s="110"/>
      <c r="B58" s="111"/>
      <c r="C58" s="111"/>
      <c r="D58" s="112"/>
      <c r="E58" s="112"/>
      <c r="F58" s="184">
        <v>616</v>
      </c>
      <c r="G58" s="169" t="str">
        <f>+VLOOKUP(F58,Participants!$A$1:$F$1600,2,FALSE)</f>
        <v>Christopher Ramaley</v>
      </c>
      <c r="H58" s="169" t="str">
        <f>+VLOOKUP(F58,Participants!$A$1:$F$1600,4,FALSE)</f>
        <v>BFS</v>
      </c>
      <c r="I58" s="169" t="str">
        <f>+VLOOKUP(F58,Participants!$A$1:$F$1600,5,FALSE)</f>
        <v>M</v>
      </c>
      <c r="J58" s="169">
        <f>+VLOOKUP(F58,Participants!$A$1:$F$1600,3,FALSE)</f>
        <v>8</v>
      </c>
      <c r="K58" s="170" t="str">
        <f>+VLOOKUP(F58,Participants!$A$1:$G$1600,7,FALSE)</f>
        <v>VARSITY BOYS</v>
      </c>
      <c r="L58" s="183">
        <f>L57+1</f>
        <v>2</v>
      </c>
      <c r="M58" s="169">
        <v>8</v>
      </c>
      <c r="N58" s="114">
        <v>69</v>
      </c>
      <c r="O58" s="130">
        <v>7</v>
      </c>
    </row>
    <row r="59" spans="1:15" ht="14.25" customHeight="1">
      <c r="A59" s="115"/>
      <c r="B59" s="116"/>
      <c r="C59" s="116"/>
      <c r="D59" s="117"/>
      <c r="E59" s="117"/>
      <c r="F59" s="184">
        <v>1175</v>
      </c>
      <c r="G59" s="169" t="str">
        <f>+VLOOKUP(F59,Participants!$A$1:$F$1600,2,FALSE)</f>
        <v>Isaac Tarbuk</v>
      </c>
      <c r="H59" s="169" t="str">
        <f>+VLOOKUP(F59,Participants!$A$1:$F$1600,4,FALSE)</f>
        <v>JAM</v>
      </c>
      <c r="I59" s="169" t="str">
        <f>+VLOOKUP(F59,Participants!$A$1:$F$1600,5,FALSE)</f>
        <v>M</v>
      </c>
      <c r="J59" s="169">
        <f>+VLOOKUP(F59,Participants!$A$1:$F$1600,3,FALSE)</f>
        <v>7</v>
      </c>
      <c r="K59" s="170" t="str">
        <f>+VLOOKUP(F59,Participants!$A$1:$G$1600,7,FALSE)</f>
        <v>VARSITY BOYS</v>
      </c>
      <c r="L59" s="183">
        <f t="shared" ref="L59:L78" si="2">L58+1</f>
        <v>3</v>
      </c>
      <c r="M59" s="169">
        <v>6</v>
      </c>
      <c r="N59" s="59">
        <v>67</v>
      </c>
      <c r="O59" s="130">
        <v>0</v>
      </c>
    </row>
    <row r="60" spans="1:15" ht="14.25" customHeight="1">
      <c r="A60" s="110"/>
      <c r="B60" s="111"/>
      <c r="C60" s="111"/>
      <c r="D60" s="112"/>
      <c r="E60" s="112"/>
      <c r="F60" s="184">
        <v>613</v>
      </c>
      <c r="G60" s="169" t="str">
        <f>+VLOOKUP(F60,Participants!$A$1:$F$1600,2,FALSE)</f>
        <v>Erik Lindenfelser</v>
      </c>
      <c r="H60" s="169" t="str">
        <f>+VLOOKUP(F60,Participants!$A$1:$F$1600,4,FALSE)</f>
        <v>BFS</v>
      </c>
      <c r="I60" s="169" t="str">
        <f>+VLOOKUP(F60,Participants!$A$1:$F$1600,5,FALSE)</f>
        <v>M</v>
      </c>
      <c r="J60" s="169">
        <f>+VLOOKUP(F60,Participants!$A$1:$F$1600,3,FALSE)</f>
        <v>7</v>
      </c>
      <c r="K60" s="170" t="str">
        <f>+VLOOKUP(F60,Participants!$A$1:$G$1600,7,FALSE)</f>
        <v>VARSITY BOYS</v>
      </c>
      <c r="L60" s="183">
        <f t="shared" si="2"/>
        <v>4</v>
      </c>
      <c r="M60" s="169">
        <v>5</v>
      </c>
      <c r="N60" s="114">
        <v>64</v>
      </c>
      <c r="O60" s="130">
        <v>7.5</v>
      </c>
    </row>
    <row r="61" spans="1:15" ht="14.25" customHeight="1">
      <c r="A61" s="115"/>
      <c r="B61" s="116"/>
      <c r="C61" s="116"/>
      <c r="D61" s="117"/>
      <c r="E61" s="117"/>
      <c r="F61" s="184">
        <v>617</v>
      </c>
      <c r="G61" s="169" t="str">
        <f>+VLOOKUP(F61,Participants!$A$1:$F$1600,2,FALSE)</f>
        <v>Ryan Snyder</v>
      </c>
      <c r="H61" s="169" t="str">
        <f>+VLOOKUP(F61,Participants!$A$1:$F$1600,4,FALSE)</f>
        <v>BFS</v>
      </c>
      <c r="I61" s="169" t="str">
        <f>+VLOOKUP(F61,Participants!$A$1:$F$1600,5,FALSE)</f>
        <v>M</v>
      </c>
      <c r="J61" s="169">
        <f>+VLOOKUP(F61,Participants!$A$1:$F$1600,3,FALSE)</f>
        <v>7</v>
      </c>
      <c r="K61" s="170" t="str">
        <f>+VLOOKUP(F61,Participants!$A$1:$G$1600,7,FALSE)</f>
        <v>VARSITY BOYS</v>
      </c>
      <c r="L61" s="183">
        <f t="shared" si="2"/>
        <v>5</v>
      </c>
      <c r="M61" s="169">
        <v>4</v>
      </c>
      <c r="N61" s="59">
        <v>64</v>
      </c>
      <c r="O61" s="130">
        <v>3</v>
      </c>
    </row>
    <row r="62" spans="1:15" ht="14.25" customHeight="1">
      <c r="A62" s="110"/>
      <c r="B62" s="111"/>
      <c r="C62" s="111"/>
      <c r="D62" s="112"/>
      <c r="E62" s="112"/>
      <c r="F62" s="184">
        <v>1174</v>
      </c>
      <c r="G62" s="169" t="str">
        <f>+VLOOKUP(F62,Participants!$A$1:$F$1600,2,FALSE)</f>
        <v>Killian O'Halloran</v>
      </c>
      <c r="H62" s="169" t="str">
        <f>+VLOOKUP(F62,Participants!$A$1:$F$1600,4,FALSE)</f>
        <v>JAM</v>
      </c>
      <c r="I62" s="169" t="str">
        <f>+VLOOKUP(F62,Participants!$A$1:$F$1600,5,FALSE)</f>
        <v>M</v>
      </c>
      <c r="J62" s="169">
        <f>+VLOOKUP(F62,Participants!$A$1:$F$1600,3,FALSE)</f>
        <v>7</v>
      </c>
      <c r="K62" s="170" t="str">
        <f>+VLOOKUP(F62,Participants!$A$1:$G$1600,7,FALSE)</f>
        <v>VARSITY BOYS</v>
      </c>
      <c r="L62" s="183">
        <f t="shared" si="2"/>
        <v>6</v>
      </c>
      <c r="M62" s="169">
        <v>3</v>
      </c>
      <c r="N62" s="59">
        <v>58</v>
      </c>
      <c r="O62" s="130">
        <v>5</v>
      </c>
    </row>
    <row r="63" spans="1:15" ht="14.25" customHeight="1">
      <c r="A63" s="115"/>
      <c r="B63" s="116"/>
      <c r="C63" s="116"/>
      <c r="D63" s="117"/>
      <c r="E63" s="117"/>
      <c r="F63" s="184">
        <v>807</v>
      </c>
      <c r="G63" s="169" t="str">
        <f>+VLOOKUP(F63,Participants!$A$1:$F$1600,2,FALSE)</f>
        <v>Zach Schellhaas</v>
      </c>
      <c r="H63" s="169" t="str">
        <f>+VLOOKUP(F63,Participants!$A$1:$F$1600,4,FALSE)</f>
        <v>AAC</v>
      </c>
      <c r="I63" s="169" t="str">
        <f>+VLOOKUP(F63,Participants!$A$1:$F$1600,5,FALSE)</f>
        <v>M</v>
      </c>
      <c r="J63" s="169">
        <f>+VLOOKUP(F63,Participants!$A$1:$F$1600,3,FALSE)</f>
        <v>7</v>
      </c>
      <c r="K63" s="170" t="str">
        <f>+VLOOKUP(F63,Participants!$A$1:$G$1600,7,FALSE)</f>
        <v>VARSITY BOYS</v>
      </c>
      <c r="L63" s="183">
        <f t="shared" si="2"/>
        <v>7</v>
      </c>
      <c r="M63" s="169">
        <v>2</v>
      </c>
      <c r="N63" s="59">
        <v>58</v>
      </c>
      <c r="O63" s="130">
        <v>2</v>
      </c>
    </row>
    <row r="64" spans="1:15" ht="14.25" customHeight="1">
      <c r="A64" s="110"/>
      <c r="B64" s="111"/>
      <c r="C64" s="111"/>
      <c r="D64" s="112"/>
      <c r="E64" s="112"/>
      <c r="F64" s="170">
        <v>889</v>
      </c>
      <c r="G64" s="169" t="str">
        <f>+VLOOKUP(F64,Participants!$A$1:$F$1600,2,FALSE)</f>
        <v>Trey Arlen Moses</v>
      </c>
      <c r="H64" s="169" t="str">
        <f>+VLOOKUP(F64,Participants!$A$1:$F$1600,4,FALSE)</f>
        <v>SSPP</v>
      </c>
      <c r="I64" s="169" t="str">
        <f>+VLOOKUP(F64,Participants!$A$1:$F$1600,5,FALSE)</f>
        <v>M</v>
      </c>
      <c r="J64" s="169">
        <f>+VLOOKUP(F64,Participants!$A$1:$F$1600,3,FALSE)</f>
        <v>7</v>
      </c>
      <c r="K64" s="170" t="str">
        <f>+VLOOKUP(F64,Participants!$A$1:$G$1600,7,FALSE)</f>
        <v>VARSITY BOYS</v>
      </c>
      <c r="L64" s="183">
        <f t="shared" si="2"/>
        <v>8</v>
      </c>
      <c r="M64" s="169">
        <v>1</v>
      </c>
      <c r="N64" s="59">
        <v>56</v>
      </c>
      <c r="O64" s="130">
        <v>5</v>
      </c>
    </row>
    <row r="65" spans="1:15" ht="14.25" customHeight="1">
      <c r="A65" s="115"/>
      <c r="B65" s="116"/>
      <c r="C65" s="116"/>
      <c r="D65" s="117"/>
      <c r="E65" s="117"/>
      <c r="F65" s="184">
        <v>1465</v>
      </c>
      <c r="G65" s="169" t="str">
        <f>+VLOOKUP(F65,Participants!$A$1:$F$1600,2,FALSE)</f>
        <v>Jacob Hauser</v>
      </c>
      <c r="H65" s="169" t="str">
        <f>+VLOOKUP(F65,Participants!$A$1:$F$1600,4,FALSE)</f>
        <v>BCS</v>
      </c>
      <c r="I65" s="169" t="str">
        <f>+VLOOKUP(F65,Participants!$A$1:$F$1600,5,FALSE)</f>
        <v>M</v>
      </c>
      <c r="J65" s="169">
        <f>+VLOOKUP(F65,Participants!$A$1:$F$1600,3,FALSE)</f>
        <v>8</v>
      </c>
      <c r="K65" s="170" t="str">
        <f>+VLOOKUP(F65,Participants!$A$1:$G$1600,7,FALSE)</f>
        <v>VARSITY BOYS</v>
      </c>
      <c r="L65" s="183">
        <f t="shared" si="2"/>
        <v>9</v>
      </c>
      <c r="M65" s="169"/>
      <c r="N65" s="114">
        <v>55</v>
      </c>
      <c r="O65" s="130">
        <v>7</v>
      </c>
    </row>
    <row r="66" spans="1:15" ht="14.25" customHeight="1">
      <c r="A66" s="110"/>
      <c r="B66" s="111"/>
      <c r="C66" s="111"/>
      <c r="D66" s="112"/>
      <c r="E66" s="112"/>
      <c r="F66" s="184">
        <v>1079</v>
      </c>
      <c r="G66" s="169" t="str">
        <f>+VLOOKUP(F66,Participants!$A$1:$F$1600,2,FALSE)</f>
        <v>John Flerl</v>
      </c>
      <c r="H66" s="169" t="str">
        <f>+VLOOKUP(F66,Participants!$A$1:$F$1600,4,FALSE)</f>
        <v>KIL</v>
      </c>
      <c r="I66" s="169" t="str">
        <f>+VLOOKUP(F66,Participants!$A$1:$F$1600,5,FALSE)</f>
        <v>M</v>
      </c>
      <c r="J66" s="169">
        <f>+VLOOKUP(F66,Participants!$A$1:$F$1600,3,FALSE)</f>
        <v>7</v>
      </c>
      <c r="K66" s="170" t="str">
        <f>+VLOOKUP(F66,Participants!$A$1:$G$1600,7,FALSE)</f>
        <v>VARSITY BOYS</v>
      </c>
      <c r="L66" s="183">
        <f t="shared" si="2"/>
        <v>10</v>
      </c>
      <c r="M66" s="169"/>
      <c r="N66" s="114">
        <v>54</v>
      </c>
      <c r="O66" s="130">
        <v>5</v>
      </c>
    </row>
    <row r="67" spans="1:15" ht="14.25" customHeight="1">
      <c r="A67" s="115"/>
      <c r="B67" s="116"/>
      <c r="C67" s="116"/>
      <c r="D67" s="117"/>
      <c r="E67" s="117"/>
      <c r="F67" s="184">
        <v>230</v>
      </c>
      <c r="G67" s="169" t="str">
        <f>+VLOOKUP(F67,Participants!$A$1:$F$1600,2,FALSE)</f>
        <v>Bruce Goodman</v>
      </c>
      <c r="H67" s="169" t="str">
        <f>+VLOOKUP(F67,Participants!$A$1:$F$1600,4,FALSE)</f>
        <v>AMA</v>
      </c>
      <c r="I67" s="169" t="str">
        <f>+VLOOKUP(F67,Participants!$A$1:$F$1600,5,FALSE)</f>
        <v>M</v>
      </c>
      <c r="J67" s="169">
        <f>+VLOOKUP(F67,Participants!$A$1:$F$1600,3,FALSE)</f>
        <v>8</v>
      </c>
      <c r="K67" s="170" t="str">
        <f>+VLOOKUP(F67,Participants!$A$1:$G$1600,7,FALSE)</f>
        <v>VARSITY BOYS</v>
      </c>
      <c r="L67" s="183">
        <f t="shared" si="2"/>
        <v>11</v>
      </c>
      <c r="M67" s="169"/>
      <c r="N67" s="114">
        <v>52</v>
      </c>
      <c r="O67" s="130">
        <v>3</v>
      </c>
    </row>
    <row r="68" spans="1:15" ht="14.25" customHeight="1">
      <c r="A68" s="110"/>
      <c r="B68" s="111"/>
      <c r="C68" s="111"/>
      <c r="D68" s="112"/>
      <c r="E68" s="112"/>
      <c r="F68" s="184">
        <v>228</v>
      </c>
      <c r="G68" s="169" t="str">
        <f>+VLOOKUP(F68,Participants!$A$1:$F$1600,2,FALSE)</f>
        <v>Paul Farnan</v>
      </c>
      <c r="H68" s="169" t="str">
        <f>+VLOOKUP(F68,Participants!$A$1:$F$1600,4,FALSE)</f>
        <v>AMA</v>
      </c>
      <c r="I68" s="169" t="str">
        <f>+VLOOKUP(F68,Participants!$A$1:$F$1600,5,FALSE)</f>
        <v>M</v>
      </c>
      <c r="J68" s="169">
        <f>+VLOOKUP(F68,Participants!$A$1:$F$1600,3,FALSE)</f>
        <v>7</v>
      </c>
      <c r="K68" s="170" t="str">
        <f>+VLOOKUP(F68,Participants!$A$1:$G$1600,7,FALSE)</f>
        <v>VARSITY BOYS</v>
      </c>
      <c r="L68" s="183">
        <f t="shared" si="2"/>
        <v>12</v>
      </c>
      <c r="M68" s="169"/>
      <c r="N68" s="59">
        <v>51</v>
      </c>
      <c r="O68" s="130">
        <v>8</v>
      </c>
    </row>
    <row r="69" spans="1:15" ht="14.25" customHeight="1">
      <c r="A69" s="115"/>
      <c r="B69" s="116"/>
      <c r="C69" s="116"/>
      <c r="D69" s="117"/>
      <c r="E69" s="117"/>
      <c r="F69" s="184">
        <v>977</v>
      </c>
      <c r="G69" s="169" t="str">
        <f>+VLOOKUP(F69,Participants!$A$1:$F$1600,2,FALSE)</f>
        <v>Jacob Bridgeman</v>
      </c>
      <c r="H69" s="169" t="str">
        <f>+VLOOKUP(F69,Participants!$A$1:$F$1600,4,FALSE)</f>
        <v>BTA</v>
      </c>
      <c r="I69" s="169" t="str">
        <f>+VLOOKUP(F69,Participants!$A$1:$F$1600,5,FALSE)</f>
        <v>M</v>
      </c>
      <c r="J69" s="169">
        <f>+VLOOKUP(F69,Participants!$A$1:$F$1600,3,FALSE)</f>
        <v>7</v>
      </c>
      <c r="K69" s="170" t="str">
        <f>+VLOOKUP(F69,Participants!$A$1:$G$1600,7,FALSE)</f>
        <v>VARSITY BOYS</v>
      </c>
      <c r="L69" s="183">
        <f t="shared" si="2"/>
        <v>13</v>
      </c>
      <c r="M69" s="169"/>
      <c r="N69" s="114">
        <v>49</v>
      </c>
      <c r="O69" s="130">
        <v>5</v>
      </c>
    </row>
    <row r="70" spans="1:15" ht="14.25" customHeight="1">
      <c r="A70" s="110"/>
      <c r="B70" s="111"/>
      <c r="C70" s="111"/>
      <c r="D70" s="112"/>
      <c r="E70" s="112"/>
      <c r="F70" s="170">
        <v>892</v>
      </c>
      <c r="G70" s="169" t="str">
        <f>+VLOOKUP(F70,Participants!$A$1:$F$1600,2,FALSE)</f>
        <v>Nick Masterson</v>
      </c>
      <c r="H70" s="169" t="str">
        <f>+VLOOKUP(F70,Participants!$A$1:$F$1600,4,FALSE)</f>
        <v>SSPP</v>
      </c>
      <c r="I70" s="169" t="str">
        <f>+VLOOKUP(F70,Participants!$A$1:$F$1600,5,FALSE)</f>
        <v>M</v>
      </c>
      <c r="J70" s="169">
        <f>+VLOOKUP(F70,Participants!$A$1:$F$1600,3,FALSE)</f>
        <v>8</v>
      </c>
      <c r="K70" s="170" t="str">
        <f>+VLOOKUP(F70,Participants!$A$1:$G$1600,7,FALSE)</f>
        <v>VARSITY BOYS</v>
      </c>
      <c r="L70" s="183">
        <f t="shared" si="2"/>
        <v>14</v>
      </c>
      <c r="M70" s="169"/>
      <c r="N70" s="114">
        <v>48</v>
      </c>
      <c r="O70" s="130">
        <v>9</v>
      </c>
    </row>
    <row r="71" spans="1:15" ht="14.25" customHeight="1">
      <c r="A71" s="115"/>
      <c r="B71" s="116"/>
      <c r="C71" s="116"/>
      <c r="D71" s="117"/>
      <c r="E71" s="117"/>
      <c r="F71" s="184">
        <v>888</v>
      </c>
      <c r="G71" s="169" t="str">
        <f>+VLOOKUP(F71,Participants!$A$1:$F$1600,2,FALSE)</f>
        <v>Luca Flitcraft</v>
      </c>
      <c r="H71" s="169" t="str">
        <f>+VLOOKUP(F71,Participants!$A$1:$F$1600,4,FALSE)</f>
        <v>SSPP</v>
      </c>
      <c r="I71" s="169" t="str">
        <f>+VLOOKUP(F71,Participants!$A$1:$F$1600,5,FALSE)</f>
        <v>M</v>
      </c>
      <c r="J71" s="169">
        <f>+VLOOKUP(F71,Participants!$A$1:$F$1600,3,FALSE)</f>
        <v>7</v>
      </c>
      <c r="K71" s="170" t="str">
        <f>+VLOOKUP(F71,Participants!$A$1:$G$1600,7,FALSE)</f>
        <v>VARSITY BOYS</v>
      </c>
      <c r="L71" s="183">
        <f t="shared" si="2"/>
        <v>15</v>
      </c>
      <c r="M71" s="169"/>
      <c r="N71" s="59">
        <v>48</v>
      </c>
      <c r="O71" s="130">
        <v>0</v>
      </c>
    </row>
    <row r="72" spans="1:15" ht="14.25" customHeight="1">
      <c r="A72" s="110"/>
      <c r="B72" s="111"/>
      <c r="C72" s="111"/>
      <c r="D72" s="112"/>
      <c r="E72" s="112"/>
      <c r="F72" s="184">
        <v>619</v>
      </c>
      <c r="G72" s="169" t="str">
        <f>+VLOOKUP(F72,Participants!$A$1:$F$1600,2,FALSE)</f>
        <v>Victor Wagner</v>
      </c>
      <c r="H72" s="169" t="str">
        <f>+VLOOKUP(F72,Participants!$A$1:$F$1600,4,FALSE)</f>
        <v>BFS</v>
      </c>
      <c r="I72" s="169" t="str">
        <f>+VLOOKUP(F72,Participants!$A$1:$F$1600,5,FALSE)</f>
        <v>M</v>
      </c>
      <c r="J72" s="169">
        <f>+VLOOKUP(F72,Participants!$A$1:$F$1600,3,FALSE)</f>
        <v>7</v>
      </c>
      <c r="K72" s="170" t="str">
        <f>+VLOOKUP(F72,Participants!$A$1:$G$1600,7,FALSE)</f>
        <v>VARSITY BOYS</v>
      </c>
      <c r="L72" s="183">
        <f t="shared" si="2"/>
        <v>16</v>
      </c>
      <c r="M72" s="169"/>
      <c r="N72" s="114">
        <v>46</v>
      </c>
      <c r="O72" s="130">
        <v>7</v>
      </c>
    </row>
    <row r="73" spans="1:15" ht="14.25" customHeight="1">
      <c r="A73" s="115"/>
      <c r="B73" s="116"/>
      <c r="C73" s="116"/>
      <c r="D73" s="117"/>
      <c r="E73" s="117"/>
      <c r="F73" s="184">
        <v>1178</v>
      </c>
      <c r="G73" s="169" t="str">
        <f>+VLOOKUP(F73,Participants!$A$1:$F$1600,2,FALSE)</f>
        <v>Alex Wolf</v>
      </c>
      <c r="H73" s="169" t="str">
        <f>+VLOOKUP(F73,Participants!$A$1:$F$1600,4,FALSE)</f>
        <v>JAM</v>
      </c>
      <c r="I73" s="169" t="str">
        <f>+VLOOKUP(F73,Participants!$A$1:$F$1600,5,FALSE)</f>
        <v>M</v>
      </c>
      <c r="J73" s="169">
        <f>+VLOOKUP(F73,Participants!$A$1:$F$1600,3,FALSE)</f>
        <v>8</v>
      </c>
      <c r="K73" s="170" t="str">
        <f>+VLOOKUP(F73,Participants!$A$1:$G$1600,7,FALSE)</f>
        <v>VARSITY BOYS</v>
      </c>
      <c r="L73" s="183">
        <f t="shared" si="2"/>
        <v>17</v>
      </c>
      <c r="M73" s="169"/>
      <c r="N73" s="114">
        <v>46</v>
      </c>
      <c r="O73" s="130">
        <v>4</v>
      </c>
    </row>
    <row r="74" spans="1:15" ht="14.25" customHeight="1">
      <c r="A74" s="110"/>
      <c r="B74" s="111"/>
      <c r="C74" s="111"/>
      <c r="D74" s="112"/>
      <c r="E74" s="112"/>
      <c r="F74" s="184">
        <v>228</v>
      </c>
      <c r="G74" s="169" t="str">
        <f>+VLOOKUP(F74,Participants!$A$1:$F$1600,2,FALSE)</f>
        <v>Paul Farnan</v>
      </c>
      <c r="H74" s="169" t="str">
        <f>+VLOOKUP(F74,Participants!$A$1:$F$1600,4,FALSE)</f>
        <v>AMA</v>
      </c>
      <c r="I74" s="169" t="str">
        <f>+VLOOKUP(F74,Participants!$A$1:$F$1600,5,FALSE)</f>
        <v>M</v>
      </c>
      <c r="J74" s="169">
        <f>+VLOOKUP(F74,Participants!$A$1:$F$1600,3,FALSE)</f>
        <v>7</v>
      </c>
      <c r="K74" s="170" t="str">
        <f>+VLOOKUP(F74,Participants!$A$1:$G$1600,7,FALSE)</f>
        <v>VARSITY BOYS</v>
      </c>
      <c r="L74" s="183">
        <f t="shared" si="2"/>
        <v>18</v>
      </c>
      <c r="M74" s="169"/>
      <c r="N74" s="114">
        <v>43</v>
      </c>
      <c r="O74" s="130">
        <v>4</v>
      </c>
    </row>
    <row r="75" spans="1:15" ht="14.25" customHeight="1">
      <c r="A75" s="115"/>
      <c r="B75" s="116"/>
      <c r="C75" s="116"/>
      <c r="D75" s="117"/>
      <c r="E75" s="117"/>
      <c r="F75" s="184">
        <v>982</v>
      </c>
      <c r="G75" s="169" t="str">
        <f>+VLOOKUP(F75,Participants!$A$1:$F$1600,2,FALSE)</f>
        <v>Dylan Murray</v>
      </c>
      <c r="H75" s="169" t="str">
        <f>+VLOOKUP(F75,Participants!$A$1:$F$1600,4,FALSE)</f>
        <v>BTA</v>
      </c>
      <c r="I75" s="169" t="str">
        <f>+VLOOKUP(F75,Participants!$A$1:$F$1600,5,FALSE)</f>
        <v>M</v>
      </c>
      <c r="J75" s="169">
        <f>+VLOOKUP(F75,Participants!$A$1:$F$1600,3,FALSE)</f>
        <v>7</v>
      </c>
      <c r="K75" s="170" t="str">
        <f>+VLOOKUP(F75,Participants!$A$1:$G$1600,7,FALSE)</f>
        <v>VARSITY BOYS</v>
      </c>
      <c r="L75" s="183">
        <f t="shared" si="2"/>
        <v>19</v>
      </c>
      <c r="M75" s="169"/>
      <c r="N75" s="59">
        <v>40</v>
      </c>
      <c r="O75" s="130">
        <v>1</v>
      </c>
    </row>
    <row r="76" spans="1:15" ht="14.25" customHeight="1">
      <c r="A76" s="110"/>
      <c r="B76" s="111"/>
      <c r="C76" s="111"/>
      <c r="D76" s="112"/>
      <c r="E76" s="112"/>
      <c r="F76" s="184">
        <v>1171</v>
      </c>
      <c r="G76" s="169" t="str">
        <f>+VLOOKUP(F76,Participants!$A$1:$F$1600,2,FALSE)</f>
        <v>Grant Griesacker</v>
      </c>
      <c r="H76" s="169" t="str">
        <f>+VLOOKUP(F76,Participants!$A$1:$F$1600,4,FALSE)</f>
        <v>JAM</v>
      </c>
      <c r="I76" s="169" t="str">
        <f>+VLOOKUP(F76,Participants!$A$1:$F$1600,5,FALSE)</f>
        <v>M</v>
      </c>
      <c r="J76" s="169">
        <f>+VLOOKUP(F76,Participants!$A$1:$F$1600,3,FALSE)</f>
        <v>7</v>
      </c>
      <c r="K76" s="170" t="str">
        <f>+VLOOKUP(F76,Participants!$A$1:$G$1600,7,FALSE)</f>
        <v>VARSITY BOYS</v>
      </c>
      <c r="L76" s="183">
        <f t="shared" si="2"/>
        <v>20</v>
      </c>
      <c r="M76" s="169"/>
      <c r="N76" s="114">
        <v>30</v>
      </c>
      <c r="O76" s="130">
        <v>7</v>
      </c>
    </row>
    <row r="77" spans="1:15" ht="14.25" customHeight="1">
      <c r="A77" s="115"/>
      <c r="B77" s="116"/>
      <c r="C77" s="116"/>
      <c r="D77" s="117"/>
      <c r="E77" s="117"/>
      <c r="F77" s="184">
        <v>1170</v>
      </c>
      <c r="G77" s="169" t="str">
        <f>+VLOOKUP(F77,Participants!$A$1:$F$1600,2,FALSE)</f>
        <v>Henry Glevicky</v>
      </c>
      <c r="H77" s="169" t="str">
        <f>+VLOOKUP(F77,Participants!$A$1:$F$1600,4,FALSE)</f>
        <v>JAM</v>
      </c>
      <c r="I77" s="169" t="str">
        <f>+VLOOKUP(F77,Participants!$A$1:$F$1600,5,FALSE)</f>
        <v>M</v>
      </c>
      <c r="J77" s="169">
        <f>+VLOOKUP(F77,Participants!$A$1:$F$1600,3,FALSE)</f>
        <v>7</v>
      </c>
      <c r="K77" s="170" t="str">
        <f>+VLOOKUP(F77,Participants!$A$1:$G$1600,7,FALSE)</f>
        <v>VARSITY BOYS</v>
      </c>
      <c r="L77" s="183">
        <f t="shared" si="2"/>
        <v>21</v>
      </c>
      <c r="M77" s="169"/>
      <c r="N77" s="59">
        <v>28</v>
      </c>
      <c r="O77" s="130">
        <v>11</v>
      </c>
    </row>
    <row r="78" spans="1:15" ht="14.25" customHeight="1">
      <c r="A78" s="110"/>
      <c r="B78" s="111"/>
      <c r="C78" s="111"/>
      <c r="D78" s="112"/>
      <c r="E78" s="112"/>
      <c r="F78" s="184">
        <v>1072</v>
      </c>
      <c r="G78" s="169" t="str">
        <f>+VLOOKUP(F78,Participants!$A$1:$F$1600,2,FALSE)</f>
        <v>Domenic Amoruso</v>
      </c>
      <c r="H78" s="169" t="str">
        <f>+VLOOKUP(F78,Participants!$A$1:$F$1600,4,FALSE)</f>
        <v>KIL</v>
      </c>
      <c r="I78" s="169" t="str">
        <f>+VLOOKUP(F78,Participants!$A$1:$F$1600,5,FALSE)</f>
        <v>M</v>
      </c>
      <c r="J78" s="169">
        <f>+VLOOKUP(F78,Participants!$A$1:$F$1600,3,FALSE)</f>
        <v>7</v>
      </c>
      <c r="K78" s="170" t="str">
        <f>+VLOOKUP(F78,Participants!$A$1:$G$1600,7,FALSE)</f>
        <v>VARSITY BOYS</v>
      </c>
      <c r="L78" s="183">
        <f t="shared" si="2"/>
        <v>22</v>
      </c>
      <c r="M78" s="169"/>
      <c r="N78" s="114"/>
      <c r="O78" s="130"/>
    </row>
    <row r="79" spans="1:15" ht="14.25" customHeight="1">
      <c r="A79" s="110"/>
      <c r="B79" s="111"/>
      <c r="C79" s="111"/>
      <c r="D79" s="112"/>
      <c r="E79" s="112"/>
      <c r="F79" s="184"/>
      <c r="G79" s="169"/>
      <c r="H79" s="169"/>
      <c r="I79" s="169"/>
      <c r="J79" s="169"/>
      <c r="K79" s="170"/>
      <c r="L79" s="183"/>
      <c r="M79" s="169"/>
      <c r="N79" s="114"/>
      <c r="O79" s="130"/>
    </row>
    <row r="80" spans="1:15" ht="14.25" customHeight="1">
      <c r="A80" s="115"/>
      <c r="B80" s="116"/>
      <c r="C80" s="116"/>
      <c r="D80" s="117"/>
      <c r="E80" s="117"/>
      <c r="F80" s="184">
        <v>605</v>
      </c>
      <c r="G80" s="169" t="str">
        <f>+VLOOKUP(F80,Participants!$A$1:$F$1600,2,FALSE)</f>
        <v>Anna Lazzara</v>
      </c>
      <c r="H80" s="169" t="str">
        <f>+VLOOKUP(F80,Participants!$A$1:$F$1600,4,FALSE)</f>
        <v>BFS</v>
      </c>
      <c r="I80" s="169" t="str">
        <f>+VLOOKUP(F80,Participants!$A$1:$F$1600,5,FALSE)</f>
        <v>F</v>
      </c>
      <c r="J80" s="169">
        <f>+VLOOKUP(F80,Participants!$A$1:$F$1600,3,FALSE)</f>
        <v>7</v>
      </c>
      <c r="K80" s="170" t="str">
        <f>+VLOOKUP(F80,Participants!$A$1:$G$1600,7,FALSE)</f>
        <v>VARSITY GIRLS</v>
      </c>
      <c r="L80" s="185">
        <v>1</v>
      </c>
      <c r="M80" s="169">
        <v>10</v>
      </c>
      <c r="N80" s="59">
        <v>65</v>
      </c>
      <c r="O80" s="130">
        <v>1.5</v>
      </c>
    </row>
    <row r="81" spans="1:16" ht="14.25" customHeight="1">
      <c r="A81" s="110"/>
      <c r="B81" s="111"/>
      <c r="C81" s="111"/>
      <c r="D81" s="112"/>
      <c r="E81" s="112"/>
      <c r="F81" s="184">
        <v>602</v>
      </c>
      <c r="G81" s="169" t="str">
        <f>+VLOOKUP(F81,Participants!$A$1:$F$1600,2,FALSE)</f>
        <v>Caroline Craska</v>
      </c>
      <c r="H81" s="169" t="str">
        <f>+VLOOKUP(F81,Participants!$A$1:$F$1600,4,FALSE)</f>
        <v>BFS</v>
      </c>
      <c r="I81" s="169" t="str">
        <f>+VLOOKUP(F81,Participants!$A$1:$F$1600,5,FALSE)</f>
        <v>F</v>
      </c>
      <c r="J81" s="169">
        <f>+VLOOKUP(F81,Participants!$A$1:$F$1600,3,FALSE)</f>
        <v>7</v>
      </c>
      <c r="K81" s="170" t="str">
        <f>+VLOOKUP(F81,Participants!$A$1:$G$1600,7,FALSE)</f>
        <v>VARSITY GIRLS</v>
      </c>
      <c r="L81" s="183">
        <f>L80+1</f>
        <v>2</v>
      </c>
      <c r="M81" s="169">
        <v>8</v>
      </c>
      <c r="N81" s="59">
        <v>63</v>
      </c>
      <c r="O81" s="130">
        <v>1</v>
      </c>
    </row>
    <row r="82" spans="1:16" ht="14.25" customHeight="1">
      <c r="A82" s="115"/>
      <c r="B82" s="116"/>
      <c r="C82" s="116"/>
      <c r="D82" s="117"/>
      <c r="E82" s="117"/>
      <c r="F82" s="184">
        <v>601</v>
      </c>
      <c r="G82" s="169" t="str">
        <f>+VLOOKUP(F82,Participants!$A$1:$F$1600,2,FALSE)</f>
        <v>Lillian Best</v>
      </c>
      <c r="H82" s="169" t="str">
        <f>+VLOOKUP(F82,Participants!$A$1:$F$1600,4,FALSE)</f>
        <v>BFS</v>
      </c>
      <c r="I82" s="169" t="str">
        <f>+VLOOKUP(F82,Participants!$A$1:$F$1600,5,FALSE)</f>
        <v>F</v>
      </c>
      <c r="J82" s="169">
        <f>+VLOOKUP(F82,Participants!$A$1:$F$1600,3,FALSE)</f>
        <v>8</v>
      </c>
      <c r="K82" s="170" t="str">
        <f>+VLOOKUP(F82,Participants!$A$1:$G$1600,7,FALSE)</f>
        <v>VARSITY GIRLS</v>
      </c>
      <c r="L82" s="183">
        <f t="shared" ref="L82:L100" si="3">L81+1</f>
        <v>3</v>
      </c>
      <c r="M82" s="169">
        <v>6</v>
      </c>
      <c r="N82" s="59">
        <v>62</v>
      </c>
      <c r="O82" s="130">
        <v>9.5</v>
      </c>
      <c r="P82">
        <v>9</v>
      </c>
    </row>
    <row r="83" spans="1:16" ht="14.25" customHeight="1">
      <c r="A83" s="110"/>
      <c r="B83" s="111"/>
      <c r="C83" s="111"/>
      <c r="D83" s="112"/>
      <c r="E83" s="112"/>
      <c r="F83" s="184">
        <v>1165</v>
      </c>
      <c r="G83" s="169" t="str">
        <f>+VLOOKUP(F83,Participants!$A$1:$F$1600,2,FALSE)</f>
        <v>Charlotte Gauntner</v>
      </c>
      <c r="H83" s="169" t="str">
        <f>+VLOOKUP(F83,Participants!$A$1:$F$1600,4,FALSE)</f>
        <v>JAM</v>
      </c>
      <c r="I83" s="169" t="str">
        <f>+VLOOKUP(F83,Participants!$A$1:$F$1600,5,FALSE)</f>
        <v>F</v>
      </c>
      <c r="J83" s="169">
        <f>+VLOOKUP(F83,Participants!$A$1:$F$1600,3,FALSE)</f>
        <v>8</v>
      </c>
      <c r="K83" s="170" t="str">
        <f>+VLOOKUP(F83,Participants!$A$1:$G$1600,7,FALSE)</f>
        <v>VARSITY GIRLS</v>
      </c>
      <c r="L83" s="183">
        <f t="shared" si="3"/>
        <v>4</v>
      </c>
      <c r="M83" s="169">
        <v>5</v>
      </c>
      <c r="N83" s="59">
        <v>51</v>
      </c>
      <c r="O83" s="130">
        <v>6.5</v>
      </c>
    </row>
    <row r="84" spans="1:16" ht="14.25" customHeight="1">
      <c r="A84" s="115"/>
      <c r="B84" s="116"/>
      <c r="C84" s="116"/>
      <c r="D84" s="117"/>
      <c r="E84" s="117"/>
      <c r="F84" s="184">
        <v>250</v>
      </c>
      <c r="G84" s="169" t="str">
        <f>+VLOOKUP(F84,Participants!$A$1:$F$1600,2,FALSE)</f>
        <v>Evelyn Smith</v>
      </c>
      <c r="H84" s="169" t="str">
        <f>+VLOOKUP(F84,Participants!$A$1:$F$1600,4,FALSE)</f>
        <v>AMA</v>
      </c>
      <c r="I84" s="169" t="str">
        <f>+VLOOKUP(F84,Participants!$A$1:$F$1600,5,FALSE)</f>
        <v>F</v>
      </c>
      <c r="J84" s="169">
        <f>+VLOOKUP(F84,Participants!$A$1:$F$1600,3,FALSE)</f>
        <v>8</v>
      </c>
      <c r="K84" s="170" t="str">
        <f>+VLOOKUP(F84,Participants!$A$1:$G$1600,7,FALSE)</f>
        <v>VARSITY GIRLS</v>
      </c>
      <c r="L84" s="183">
        <f t="shared" si="3"/>
        <v>5</v>
      </c>
      <c r="M84" s="169">
        <v>4</v>
      </c>
      <c r="N84" s="114">
        <v>51</v>
      </c>
      <c r="O84" s="130">
        <v>1</v>
      </c>
    </row>
    <row r="85" spans="1:16" ht="14.25" customHeight="1">
      <c r="A85" s="110"/>
      <c r="B85" s="111"/>
      <c r="C85" s="111"/>
      <c r="D85" s="112"/>
      <c r="E85" s="112"/>
      <c r="F85" s="184">
        <v>1059</v>
      </c>
      <c r="G85" s="169" t="str">
        <f>+VLOOKUP(F85,Participants!$A$1:$F$1600,2,FALSE)</f>
        <v>Anna Pohl</v>
      </c>
      <c r="H85" s="169" t="str">
        <f>+VLOOKUP(F85,Participants!$A$1:$F$1600,4,FALSE)</f>
        <v>KIL</v>
      </c>
      <c r="I85" s="169" t="str">
        <f>+VLOOKUP(F85,Participants!$A$1:$F$1600,5,FALSE)</f>
        <v>F</v>
      </c>
      <c r="J85" s="169">
        <f>+VLOOKUP(F85,Participants!$A$1:$F$1600,3,FALSE)</f>
        <v>7</v>
      </c>
      <c r="K85" s="170" t="str">
        <f>+VLOOKUP(F85,Participants!$A$1:$G$1600,7,FALSE)</f>
        <v>VARSITY GIRLS</v>
      </c>
      <c r="L85" s="183">
        <f t="shared" si="3"/>
        <v>6</v>
      </c>
      <c r="M85" s="169">
        <v>3</v>
      </c>
      <c r="N85" s="59">
        <v>50</v>
      </c>
      <c r="O85" s="130">
        <v>7</v>
      </c>
    </row>
    <row r="86" spans="1:16" ht="14.25" customHeight="1">
      <c r="A86" s="115"/>
      <c r="B86" s="116"/>
      <c r="C86" s="116"/>
      <c r="D86" s="117"/>
      <c r="E86" s="117"/>
      <c r="F86" s="184">
        <v>803</v>
      </c>
      <c r="G86" s="169" t="str">
        <f>+VLOOKUP(F86,Participants!$A$1:$F$1600,2,FALSE)</f>
        <v>Maria Ravotti</v>
      </c>
      <c r="H86" s="169" t="str">
        <f>+VLOOKUP(F86,Participants!$A$1:$F$1600,4,FALSE)</f>
        <v>AAC</v>
      </c>
      <c r="I86" s="169" t="str">
        <f>+VLOOKUP(F86,Participants!$A$1:$F$1600,5,FALSE)</f>
        <v>F</v>
      </c>
      <c r="J86" s="169">
        <f>+VLOOKUP(F86,Participants!$A$1:$F$1600,3,FALSE)</f>
        <v>8</v>
      </c>
      <c r="K86" s="170" t="str">
        <f>+VLOOKUP(F86,Participants!$A$1:$G$1600,7,FALSE)</f>
        <v>VARSITY GIRLS</v>
      </c>
      <c r="L86" s="183">
        <f t="shared" si="3"/>
        <v>7</v>
      </c>
      <c r="M86" s="169">
        <v>2</v>
      </c>
      <c r="N86" s="114">
        <v>49</v>
      </c>
      <c r="O86" s="130">
        <v>8</v>
      </c>
    </row>
    <row r="87" spans="1:16" ht="14.25" customHeight="1">
      <c r="A87" s="110"/>
      <c r="B87" s="111"/>
      <c r="C87" s="111"/>
      <c r="D87" s="112"/>
      <c r="E87" s="112"/>
      <c r="F87" s="184">
        <v>1060</v>
      </c>
      <c r="G87" s="169" t="str">
        <f>+VLOOKUP(F87,Participants!$A$1:$F$1600,2,FALSE)</f>
        <v>Sheridan Cunningham</v>
      </c>
      <c r="H87" s="169" t="str">
        <f>+VLOOKUP(F87,Participants!$A$1:$F$1600,4,FALSE)</f>
        <v>KIL</v>
      </c>
      <c r="I87" s="169" t="str">
        <f>+VLOOKUP(F87,Participants!$A$1:$F$1600,5,FALSE)</f>
        <v>F</v>
      </c>
      <c r="J87" s="169">
        <f>+VLOOKUP(F87,Participants!$A$1:$F$1600,3,FALSE)</f>
        <v>7</v>
      </c>
      <c r="K87" s="170" t="str">
        <f>+VLOOKUP(F87,Participants!$A$1:$G$1600,7,FALSE)</f>
        <v>VARSITY GIRLS</v>
      </c>
      <c r="L87" s="183">
        <f t="shared" si="3"/>
        <v>8</v>
      </c>
      <c r="M87" s="169">
        <v>1</v>
      </c>
      <c r="N87" s="59">
        <v>48</v>
      </c>
      <c r="O87" s="130">
        <v>0</v>
      </c>
    </row>
    <row r="88" spans="1:16" ht="14.25" customHeight="1">
      <c r="A88" s="115"/>
      <c r="B88" s="116"/>
      <c r="C88" s="116"/>
      <c r="D88" s="117"/>
      <c r="E88" s="117"/>
      <c r="F88" s="184">
        <v>1068</v>
      </c>
      <c r="G88" s="169" t="str">
        <f>+VLOOKUP(F88,Participants!$A$1:$F$1600,2,FALSE)</f>
        <v>Arden Flynn</v>
      </c>
      <c r="H88" s="169" t="str">
        <f>+VLOOKUP(F88,Participants!$A$1:$F$1600,4,FALSE)</f>
        <v>KIL</v>
      </c>
      <c r="I88" s="169" t="str">
        <f>+VLOOKUP(F88,Participants!$A$1:$F$1600,5,FALSE)</f>
        <v>F</v>
      </c>
      <c r="J88" s="169">
        <f>+VLOOKUP(F88,Participants!$A$1:$F$1600,3,FALSE)</f>
        <v>8</v>
      </c>
      <c r="K88" s="170" t="str">
        <f>+VLOOKUP(F88,Participants!$A$1:$G$1600,7,FALSE)</f>
        <v>VARSITY GIRLS</v>
      </c>
      <c r="L88" s="183">
        <f t="shared" si="3"/>
        <v>9</v>
      </c>
      <c r="M88" s="169"/>
      <c r="N88" s="59">
        <v>47</v>
      </c>
      <c r="O88" s="130">
        <v>7</v>
      </c>
    </row>
    <row r="89" spans="1:16" ht="14.25" customHeight="1">
      <c r="A89" s="110"/>
      <c r="B89" s="111"/>
      <c r="C89" s="111"/>
      <c r="D89" s="112"/>
      <c r="E89" s="112"/>
      <c r="F89" s="184">
        <v>248</v>
      </c>
      <c r="G89" s="169" t="str">
        <f>+VLOOKUP(F89,Participants!$A$1:$F$1600,2,FALSE)</f>
        <v>Makayla O'Neill</v>
      </c>
      <c r="H89" s="169" t="str">
        <f>+VLOOKUP(F89,Participants!$A$1:$F$1600,4,FALSE)</f>
        <v>AMA</v>
      </c>
      <c r="I89" s="169" t="str">
        <f>+VLOOKUP(F89,Participants!$A$1:$F$1600,5,FALSE)</f>
        <v>F</v>
      </c>
      <c r="J89" s="169">
        <f>+VLOOKUP(F89,Participants!$A$1:$F$1600,3,FALSE)</f>
        <v>8</v>
      </c>
      <c r="K89" s="170" t="str">
        <f>+VLOOKUP(F89,Participants!$A$1:$G$1600,7,FALSE)</f>
        <v>VARSITY GIRLS</v>
      </c>
      <c r="L89" s="183">
        <f t="shared" si="3"/>
        <v>10</v>
      </c>
      <c r="M89" s="169"/>
      <c r="N89" s="114">
        <v>43</v>
      </c>
      <c r="O89" s="130">
        <v>6</v>
      </c>
    </row>
    <row r="90" spans="1:16" ht="14.25" customHeight="1">
      <c r="A90" s="115"/>
      <c r="B90" s="116"/>
      <c r="C90" s="116"/>
      <c r="D90" s="117"/>
      <c r="E90" s="117"/>
      <c r="F90" s="170">
        <v>1162</v>
      </c>
      <c r="G90" s="169" t="str">
        <f>+VLOOKUP(F90,Participants!$A$1:$F$1600,2,FALSE)</f>
        <v>Faith Williamson</v>
      </c>
      <c r="H90" s="169" t="str">
        <f>+VLOOKUP(F90,Participants!$A$1:$F$1600,4,FALSE)</f>
        <v>JAM</v>
      </c>
      <c r="I90" s="169" t="str">
        <f>+VLOOKUP(F90,Participants!$A$1:$F$1600,5,FALSE)</f>
        <v>F</v>
      </c>
      <c r="J90" s="169">
        <f>+VLOOKUP(F90,Participants!$A$1:$F$1600,3,FALSE)</f>
        <v>7</v>
      </c>
      <c r="K90" s="170" t="str">
        <f>+VLOOKUP(F90,Participants!$A$1:$G$1600,7,FALSE)</f>
        <v>VARSITY GIRLS</v>
      </c>
      <c r="L90" s="183">
        <f t="shared" si="3"/>
        <v>11</v>
      </c>
      <c r="M90" s="169"/>
      <c r="N90" s="59">
        <v>42</v>
      </c>
      <c r="O90" s="130">
        <v>1</v>
      </c>
    </row>
    <row r="91" spans="1:16" ht="14.25" customHeight="1">
      <c r="A91" s="110"/>
      <c r="B91" s="111"/>
      <c r="C91" s="111"/>
      <c r="D91" s="112"/>
      <c r="E91" s="112"/>
      <c r="F91" s="184">
        <v>599</v>
      </c>
      <c r="G91" s="169" t="str">
        <f>+VLOOKUP(F91,Participants!$A$1:$F$1600,2,FALSE)</f>
        <v>Amelia Aiello</v>
      </c>
      <c r="H91" s="169" t="str">
        <f>+VLOOKUP(F91,Participants!$A$1:$F$1600,4,FALSE)</f>
        <v>BFS</v>
      </c>
      <c r="I91" s="169" t="str">
        <f>+VLOOKUP(F91,Participants!$A$1:$F$1600,5,FALSE)</f>
        <v>F</v>
      </c>
      <c r="J91" s="169">
        <f>+VLOOKUP(F91,Participants!$A$1:$F$1600,3,FALSE)</f>
        <v>7</v>
      </c>
      <c r="K91" s="170" t="str">
        <f>+VLOOKUP(F91,Participants!$A$1:$G$1600,7,FALSE)</f>
        <v>VARSITY GIRLS</v>
      </c>
      <c r="L91" s="183">
        <f t="shared" si="3"/>
        <v>12</v>
      </c>
      <c r="M91" s="169"/>
      <c r="N91" s="114">
        <v>40</v>
      </c>
      <c r="O91" s="130">
        <v>2</v>
      </c>
    </row>
    <row r="92" spans="1:16" ht="14.25" customHeight="1">
      <c r="A92" s="115"/>
      <c r="B92" s="116"/>
      <c r="C92" s="116"/>
      <c r="D92" s="117"/>
      <c r="E92" s="117"/>
      <c r="F92" s="184">
        <v>607</v>
      </c>
      <c r="G92" s="169" t="str">
        <f>+VLOOKUP(F92,Participants!$A$1:$F$1600,2,FALSE)</f>
        <v>Alexa Risdon</v>
      </c>
      <c r="H92" s="169" t="str">
        <f>+VLOOKUP(F92,Participants!$A$1:$F$1600,4,FALSE)</f>
        <v>BFS</v>
      </c>
      <c r="I92" s="169" t="str">
        <f>+VLOOKUP(F92,Participants!$A$1:$F$1600,5,FALSE)</f>
        <v>F</v>
      </c>
      <c r="J92" s="169">
        <f>+VLOOKUP(F92,Participants!$A$1:$F$1600,3,FALSE)</f>
        <v>8</v>
      </c>
      <c r="K92" s="170" t="str">
        <f>+VLOOKUP(F92,Participants!$A$1:$G$1600,7,FALSE)</f>
        <v>VARSITY GIRLS</v>
      </c>
      <c r="L92" s="183">
        <f t="shared" si="3"/>
        <v>13</v>
      </c>
      <c r="M92" s="169"/>
      <c r="N92" s="59">
        <v>38</v>
      </c>
      <c r="O92" s="130">
        <v>6</v>
      </c>
    </row>
    <row r="93" spans="1:16" ht="14.25" customHeight="1">
      <c r="A93" s="110"/>
      <c r="B93" s="111"/>
      <c r="C93" s="111"/>
      <c r="D93" s="112"/>
      <c r="E93" s="112"/>
      <c r="F93" s="184">
        <v>1164</v>
      </c>
      <c r="G93" s="169" t="str">
        <f>+VLOOKUP(F93,Participants!$A$1:$F$1600,2,FALSE)</f>
        <v>Elizabeth Fabian</v>
      </c>
      <c r="H93" s="169" t="str">
        <f>+VLOOKUP(F93,Participants!$A$1:$F$1600,4,FALSE)</f>
        <v>JAM</v>
      </c>
      <c r="I93" s="169" t="str">
        <f>+VLOOKUP(F93,Participants!$A$1:$F$1600,5,FALSE)</f>
        <v>F</v>
      </c>
      <c r="J93" s="169">
        <f>+VLOOKUP(F93,Participants!$A$1:$F$1600,3,FALSE)</f>
        <v>8</v>
      </c>
      <c r="K93" s="170" t="str">
        <f>+VLOOKUP(F93,Participants!$A$1:$G$1600,7,FALSE)</f>
        <v>VARSITY GIRLS</v>
      </c>
      <c r="L93" s="183">
        <f t="shared" si="3"/>
        <v>14</v>
      </c>
      <c r="M93" s="169"/>
      <c r="N93" s="59">
        <v>38</v>
      </c>
      <c r="O93" s="130">
        <v>6</v>
      </c>
    </row>
    <row r="94" spans="1:16" ht="14.25" customHeight="1">
      <c r="A94" s="115"/>
      <c r="B94" s="116"/>
      <c r="C94" s="116"/>
      <c r="D94" s="117"/>
      <c r="E94" s="117"/>
      <c r="F94" s="184">
        <v>1167</v>
      </c>
      <c r="G94" s="169" t="str">
        <f>+VLOOKUP(F94,Participants!$A$1:$F$1600,2,FALSE)</f>
        <v>Lily Hunter</v>
      </c>
      <c r="H94" s="169" t="str">
        <f>+VLOOKUP(F94,Participants!$A$1:$F$1600,4,FALSE)</f>
        <v>JAM</v>
      </c>
      <c r="I94" s="169" t="str">
        <f>+VLOOKUP(F94,Participants!$A$1:$F$1600,5,FALSE)</f>
        <v>F</v>
      </c>
      <c r="J94" s="169">
        <f>+VLOOKUP(F94,Participants!$A$1:$F$1600,3,FALSE)</f>
        <v>8</v>
      </c>
      <c r="K94" s="170" t="str">
        <f>+VLOOKUP(F94,Participants!$A$1:$G$1600,7,FALSE)</f>
        <v>VARSITY GIRLS</v>
      </c>
      <c r="L94" s="183">
        <f t="shared" si="3"/>
        <v>15</v>
      </c>
      <c r="M94" s="169"/>
      <c r="N94" s="114">
        <v>37</v>
      </c>
      <c r="O94" s="130">
        <v>9</v>
      </c>
    </row>
    <row r="95" spans="1:16" ht="14.25" customHeight="1">
      <c r="A95" s="110"/>
      <c r="B95" s="111"/>
      <c r="C95" s="111"/>
      <c r="D95" s="112"/>
      <c r="E95" s="112"/>
      <c r="F95" s="184">
        <v>794</v>
      </c>
      <c r="G95" s="169" t="str">
        <f>+VLOOKUP(F95,Participants!$A$1:$F$1600,2,FALSE)</f>
        <v>Mikaela Canzian</v>
      </c>
      <c r="H95" s="169" t="str">
        <f>+VLOOKUP(F95,Participants!$A$1:$F$1600,4,FALSE)</f>
        <v>AAC</v>
      </c>
      <c r="I95" s="169" t="str">
        <f>+VLOOKUP(F95,Participants!$A$1:$F$1600,5,FALSE)</f>
        <v>F</v>
      </c>
      <c r="J95" s="169">
        <f>+VLOOKUP(F95,Participants!$A$1:$F$1600,3,FALSE)</f>
        <v>8</v>
      </c>
      <c r="K95" s="170" t="str">
        <f>+VLOOKUP(F95,Participants!$A$1:$G$1600,7,FALSE)</f>
        <v>VARSITY GIRLS</v>
      </c>
      <c r="L95" s="183">
        <f t="shared" si="3"/>
        <v>16</v>
      </c>
      <c r="M95" s="169"/>
      <c r="N95" s="114">
        <v>36</v>
      </c>
      <c r="O95" s="130">
        <v>10</v>
      </c>
    </row>
    <row r="96" spans="1:16" ht="14.25" customHeight="1">
      <c r="A96" s="115"/>
      <c r="B96" s="116"/>
      <c r="C96" s="116"/>
      <c r="D96" s="117"/>
      <c r="E96" s="117"/>
      <c r="F96" s="184">
        <v>240</v>
      </c>
      <c r="G96" s="169" t="str">
        <f>+VLOOKUP(F96,Participants!$A$1:$F$1600,2,FALSE)</f>
        <v>Alana D'Alo</v>
      </c>
      <c r="H96" s="169" t="str">
        <f>+VLOOKUP(F96,Participants!$A$1:$F$1600,4,FALSE)</f>
        <v>AMA</v>
      </c>
      <c r="I96" s="169" t="str">
        <f>+VLOOKUP(F96,Participants!$A$1:$F$1600,5,FALSE)</f>
        <v>F</v>
      </c>
      <c r="J96" s="169">
        <f>+VLOOKUP(F96,Participants!$A$1:$F$1600,3,FALSE)</f>
        <v>7</v>
      </c>
      <c r="K96" s="170" t="str">
        <f>+VLOOKUP(F96,Participants!$A$1:$G$1600,7,FALSE)</f>
        <v>VARSITY GIRLS</v>
      </c>
      <c r="L96" s="183">
        <f t="shared" si="3"/>
        <v>17</v>
      </c>
      <c r="M96" s="169"/>
      <c r="N96" s="114">
        <v>35</v>
      </c>
      <c r="O96" s="130">
        <v>8</v>
      </c>
    </row>
    <row r="97" spans="1:24" ht="14.25" customHeight="1">
      <c r="A97" s="110"/>
      <c r="B97" s="111"/>
      <c r="C97" s="111"/>
      <c r="D97" s="112"/>
      <c r="E97" s="112"/>
      <c r="F97" s="184">
        <v>600</v>
      </c>
      <c r="G97" s="169" t="str">
        <f>+VLOOKUP(F97,Participants!$A$1:$F$1600,2,FALSE)</f>
        <v>Lauren Becker</v>
      </c>
      <c r="H97" s="169" t="str">
        <f>+VLOOKUP(F97,Participants!$A$1:$F$1600,4,FALSE)</f>
        <v>BFS</v>
      </c>
      <c r="I97" s="169" t="str">
        <f>+VLOOKUP(F97,Participants!$A$1:$F$1600,5,FALSE)</f>
        <v>F</v>
      </c>
      <c r="J97" s="169">
        <f>+VLOOKUP(F97,Participants!$A$1:$F$1600,3,FALSE)</f>
        <v>8</v>
      </c>
      <c r="K97" s="170" t="str">
        <f>+VLOOKUP(F97,Participants!$A$1:$G$1600,7,FALSE)</f>
        <v>VARSITY GIRLS</v>
      </c>
      <c r="L97" s="183">
        <f t="shared" si="3"/>
        <v>18</v>
      </c>
      <c r="M97" s="169"/>
      <c r="N97" s="59">
        <v>35</v>
      </c>
      <c r="O97" s="130">
        <v>7</v>
      </c>
    </row>
    <row r="98" spans="1:24" ht="14.25" customHeight="1">
      <c r="A98" s="115"/>
      <c r="B98" s="116"/>
      <c r="C98" s="116"/>
      <c r="D98" s="117"/>
      <c r="E98" s="117"/>
      <c r="F98" s="184">
        <v>251</v>
      </c>
      <c r="G98" s="169" t="str">
        <f>+VLOOKUP(F98,Participants!$A$1:$F$1600,2,FALSE)</f>
        <v>Lily Yester</v>
      </c>
      <c r="H98" s="169" t="str">
        <f>+VLOOKUP(F98,Participants!$A$1:$F$1600,4,FALSE)</f>
        <v>AMA</v>
      </c>
      <c r="I98" s="169" t="str">
        <f>+VLOOKUP(F98,Participants!$A$1:$F$1600,5,FALSE)</f>
        <v>F</v>
      </c>
      <c r="J98" s="169">
        <f>+VLOOKUP(F98,Participants!$A$1:$F$1600,3,FALSE)</f>
        <v>7</v>
      </c>
      <c r="K98" s="170" t="str">
        <f>+VLOOKUP(F98,Participants!$A$1:$G$1600,7,FALSE)</f>
        <v>VARSITY GIRLS</v>
      </c>
      <c r="L98" s="183">
        <f t="shared" si="3"/>
        <v>19</v>
      </c>
      <c r="M98" s="169"/>
      <c r="N98" s="59">
        <v>34</v>
      </c>
      <c r="O98" s="130">
        <v>8.5</v>
      </c>
    </row>
    <row r="99" spans="1:24" ht="14.25" customHeight="1">
      <c r="A99" s="110"/>
      <c r="B99" s="111"/>
      <c r="C99" s="111"/>
      <c r="D99" s="112"/>
      <c r="E99" s="112"/>
      <c r="F99" s="184">
        <v>1169</v>
      </c>
      <c r="G99" s="169" t="str">
        <f>+VLOOKUP(F99,Participants!$A$1:$F$1600,2,FALSE)</f>
        <v>Phoebe Vilcheck</v>
      </c>
      <c r="H99" s="169" t="str">
        <f>+VLOOKUP(F99,Participants!$A$1:$F$1600,4,FALSE)</f>
        <v>JAM</v>
      </c>
      <c r="I99" s="169" t="str">
        <f>+VLOOKUP(F99,Participants!$A$1:$F$1600,5,FALSE)</f>
        <v>F</v>
      </c>
      <c r="J99" s="169">
        <f>+VLOOKUP(F99,Participants!$A$1:$F$1600,3,FALSE)</f>
        <v>8</v>
      </c>
      <c r="K99" s="170" t="str">
        <f>+VLOOKUP(F99,Participants!$A$1:$G$1600,7,FALSE)</f>
        <v>VARSITY GIRLS</v>
      </c>
      <c r="L99" s="183">
        <f t="shared" si="3"/>
        <v>20</v>
      </c>
      <c r="M99" s="169"/>
      <c r="N99" s="114">
        <v>30</v>
      </c>
      <c r="O99" s="130">
        <v>3</v>
      </c>
    </row>
    <row r="100" spans="1:24" ht="14.25" customHeight="1">
      <c r="A100" s="115"/>
      <c r="B100" s="116"/>
      <c r="C100" s="116"/>
      <c r="D100" s="117"/>
      <c r="E100" s="117"/>
      <c r="F100" s="184">
        <v>1054</v>
      </c>
      <c r="G100" s="169" t="str">
        <f>+VLOOKUP(F100,Participants!$A$1:$F$1600,2,FALSE)</f>
        <v>Anna Scaltz</v>
      </c>
      <c r="H100" s="169" t="str">
        <f>+VLOOKUP(F100,Participants!$A$1:$F$1600,4,FALSE)</f>
        <v>KIL</v>
      </c>
      <c r="I100" s="169" t="str">
        <f>+VLOOKUP(F100,Participants!$A$1:$F$1600,5,FALSE)</f>
        <v>F</v>
      </c>
      <c r="J100" s="169">
        <f>+VLOOKUP(F100,Participants!$A$1:$F$1600,3,FALSE)</f>
        <v>7</v>
      </c>
      <c r="K100" s="170" t="str">
        <f>+VLOOKUP(F100,Participants!$A$1:$G$1600,7,FALSE)</f>
        <v>VARSITY GIRLS</v>
      </c>
      <c r="L100" s="183">
        <f t="shared" si="3"/>
        <v>21</v>
      </c>
      <c r="M100" s="169"/>
      <c r="N100" s="59">
        <v>21</v>
      </c>
      <c r="O100" s="130">
        <v>2</v>
      </c>
    </row>
    <row r="101" spans="1:24" ht="14.25" customHeight="1">
      <c r="A101" s="84"/>
      <c r="B101" s="137"/>
      <c r="C101" s="137"/>
      <c r="D101" s="84"/>
      <c r="E101" s="84"/>
      <c r="F101" s="84"/>
      <c r="N101" s="70"/>
      <c r="O101" s="70"/>
    </row>
    <row r="102" spans="1:24" ht="14.25" customHeight="1">
      <c r="N102" s="70"/>
      <c r="O102" s="70"/>
    </row>
    <row r="103" spans="1:24" ht="14.25" customHeight="1">
      <c r="B103" s="72" t="s">
        <v>8</v>
      </c>
      <c r="C103" s="72" t="s">
        <v>15</v>
      </c>
      <c r="D103" s="72" t="s">
        <v>18</v>
      </c>
      <c r="E103" s="73" t="s">
        <v>21</v>
      </c>
      <c r="F103" s="72" t="s">
        <v>24</v>
      </c>
      <c r="G103" s="72" t="s">
        <v>29</v>
      </c>
      <c r="H103" s="72" t="s">
        <v>32</v>
      </c>
      <c r="I103" s="72" t="s">
        <v>35</v>
      </c>
      <c r="J103" s="72" t="s">
        <v>38</v>
      </c>
      <c r="K103" s="72" t="s">
        <v>41</v>
      </c>
      <c r="L103" s="72" t="s">
        <v>44</v>
      </c>
      <c r="M103" s="72" t="s">
        <v>47</v>
      </c>
      <c r="N103" s="72" t="s">
        <v>50</v>
      </c>
      <c r="O103" s="72" t="s">
        <v>53</v>
      </c>
      <c r="P103" s="72" t="s">
        <v>59</v>
      </c>
      <c r="Q103" s="72" t="s">
        <v>62</v>
      </c>
      <c r="R103" s="72" t="s">
        <v>68</v>
      </c>
      <c r="S103" s="72" t="s">
        <v>10</v>
      </c>
      <c r="T103" s="72" t="s">
        <v>73</v>
      </c>
      <c r="U103" s="72" t="s">
        <v>76</v>
      </c>
      <c r="V103" s="72" t="s">
        <v>79</v>
      </c>
      <c r="W103" s="72" t="s">
        <v>82</v>
      </c>
      <c r="X103" s="72" t="s">
        <v>1546</v>
      </c>
    </row>
    <row r="104" spans="1:24" ht="14.25" customHeight="1">
      <c r="A104" s="64" t="s">
        <v>150</v>
      </c>
      <c r="B104" s="64">
        <f t="shared" ref="B104:K107" si="4">+SUMIFS($M$2:$M$100,$K$2:$K$100,$A104,$H$2:$H$100,B$103)</f>
        <v>7</v>
      </c>
      <c r="C104" s="64">
        <f t="shared" si="4"/>
        <v>0</v>
      </c>
      <c r="D104" s="64">
        <f t="shared" si="4"/>
        <v>0</v>
      </c>
      <c r="E104" s="64">
        <f t="shared" si="4"/>
        <v>0</v>
      </c>
      <c r="F104" s="64">
        <f t="shared" si="4"/>
        <v>0</v>
      </c>
      <c r="G104" s="64">
        <f t="shared" si="4"/>
        <v>11</v>
      </c>
      <c r="H104" s="64">
        <f t="shared" si="4"/>
        <v>0</v>
      </c>
      <c r="I104" s="64">
        <f t="shared" si="4"/>
        <v>10</v>
      </c>
      <c r="J104" s="64">
        <f t="shared" si="4"/>
        <v>0</v>
      </c>
      <c r="K104" s="64">
        <f t="shared" si="4"/>
        <v>0</v>
      </c>
      <c r="L104" s="64">
        <f t="shared" ref="L104:W107" si="5">+SUMIFS($M$2:$M$100,$K$2:$K$100,$A104,$H$2:$H$100,L$103)</f>
        <v>0</v>
      </c>
      <c r="M104" s="64">
        <f t="shared" si="5"/>
        <v>0</v>
      </c>
      <c r="N104" s="64">
        <f t="shared" si="5"/>
        <v>0</v>
      </c>
      <c r="O104" s="64">
        <f t="shared" si="5"/>
        <v>0</v>
      </c>
      <c r="P104" s="64">
        <f t="shared" si="5"/>
        <v>11</v>
      </c>
      <c r="Q104" s="64">
        <f t="shared" si="5"/>
        <v>0</v>
      </c>
      <c r="R104" s="64">
        <f t="shared" si="5"/>
        <v>0</v>
      </c>
      <c r="S104" s="64">
        <f t="shared" si="5"/>
        <v>0</v>
      </c>
      <c r="T104" s="64">
        <f t="shared" si="5"/>
        <v>0</v>
      </c>
      <c r="U104" s="64">
        <f t="shared" si="5"/>
        <v>0</v>
      </c>
      <c r="V104" s="64">
        <f t="shared" si="5"/>
        <v>0</v>
      </c>
      <c r="W104" s="64">
        <f t="shared" si="5"/>
        <v>0</v>
      </c>
      <c r="X104" s="64">
        <f t="shared" ref="X104:X107" si="6">SUM(B104:W104)</f>
        <v>39</v>
      </c>
    </row>
    <row r="105" spans="1:24" ht="14.25" customHeight="1">
      <c r="A105" s="64" t="s">
        <v>152</v>
      </c>
      <c r="B105" s="64">
        <f t="shared" si="4"/>
        <v>0</v>
      </c>
      <c r="C105" s="64">
        <f t="shared" si="4"/>
        <v>0</v>
      </c>
      <c r="D105" s="64">
        <f t="shared" si="4"/>
        <v>0</v>
      </c>
      <c r="E105" s="64">
        <f t="shared" si="4"/>
        <v>0</v>
      </c>
      <c r="F105" s="64">
        <f t="shared" si="4"/>
        <v>0</v>
      </c>
      <c r="G105" s="64">
        <f t="shared" si="4"/>
        <v>23</v>
      </c>
      <c r="H105" s="64">
        <f t="shared" si="4"/>
        <v>0</v>
      </c>
      <c r="I105" s="64">
        <f t="shared" si="4"/>
        <v>2</v>
      </c>
      <c r="J105" s="64">
        <f t="shared" si="4"/>
        <v>0</v>
      </c>
      <c r="K105" s="64">
        <f t="shared" si="4"/>
        <v>0</v>
      </c>
      <c r="L105" s="64">
        <f t="shared" si="5"/>
        <v>0</v>
      </c>
      <c r="M105" s="64">
        <f t="shared" si="5"/>
        <v>0</v>
      </c>
      <c r="N105" s="64">
        <f t="shared" si="5"/>
        <v>6</v>
      </c>
      <c r="O105" s="64">
        <f t="shared" si="5"/>
        <v>0</v>
      </c>
      <c r="P105" s="64">
        <f t="shared" si="5"/>
        <v>4</v>
      </c>
      <c r="Q105" s="64">
        <f t="shared" si="5"/>
        <v>0</v>
      </c>
      <c r="R105" s="64">
        <f t="shared" si="5"/>
        <v>0</v>
      </c>
      <c r="S105" s="64">
        <f t="shared" si="5"/>
        <v>0</v>
      </c>
      <c r="T105" s="64">
        <f t="shared" si="5"/>
        <v>0</v>
      </c>
      <c r="U105" s="64">
        <f t="shared" si="5"/>
        <v>0</v>
      </c>
      <c r="V105" s="64">
        <f t="shared" si="5"/>
        <v>0</v>
      </c>
      <c r="W105" s="64">
        <f t="shared" si="5"/>
        <v>4</v>
      </c>
      <c r="X105" s="64">
        <f t="shared" si="6"/>
        <v>39</v>
      </c>
    </row>
    <row r="106" spans="1:24" ht="14.25" customHeight="1">
      <c r="A106" s="64" t="s">
        <v>186</v>
      </c>
      <c r="B106" s="64">
        <f t="shared" si="4"/>
        <v>5</v>
      </c>
      <c r="C106" s="64">
        <f t="shared" si="4"/>
        <v>0</v>
      </c>
      <c r="D106" s="64">
        <f t="shared" si="4"/>
        <v>0</v>
      </c>
      <c r="E106" s="64">
        <f t="shared" si="4"/>
        <v>0</v>
      </c>
      <c r="F106" s="64">
        <f t="shared" si="4"/>
        <v>0</v>
      </c>
      <c r="G106" s="64">
        <f t="shared" si="4"/>
        <v>24</v>
      </c>
      <c r="H106" s="64">
        <f t="shared" si="4"/>
        <v>0</v>
      </c>
      <c r="I106" s="64">
        <f t="shared" si="4"/>
        <v>4</v>
      </c>
      <c r="J106" s="64">
        <f t="shared" si="4"/>
        <v>0</v>
      </c>
      <c r="K106" s="64">
        <f t="shared" si="4"/>
        <v>0</v>
      </c>
      <c r="L106" s="64">
        <f t="shared" si="5"/>
        <v>0</v>
      </c>
      <c r="M106" s="64">
        <f t="shared" si="5"/>
        <v>2</v>
      </c>
      <c r="N106" s="64">
        <f t="shared" si="5"/>
        <v>0</v>
      </c>
      <c r="O106" s="64">
        <f t="shared" si="5"/>
        <v>0</v>
      </c>
      <c r="P106" s="64">
        <f t="shared" si="5"/>
        <v>4</v>
      </c>
      <c r="Q106" s="64">
        <f t="shared" si="5"/>
        <v>0</v>
      </c>
      <c r="R106" s="64">
        <f t="shared" si="5"/>
        <v>0</v>
      </c>
      <c r="S106" s="64">
        <f t="shared" si="5"/>
        <v>0</v>
      </c>
      <c r="T106" s="64">
        <f t="shared" si="5"/>
        <v>0</v>
      </c>
      <c r="U106" s="64">
        <f t="shared" si="5"/>
        <v>0</v>
      </c>
      <c r="V106" s="64">
        <f t="shared" si="5"/>
        <v>0</v>
      </c>
      <c r="W106" s="64">
        <f t="shared" si="5"/>
        <v>0</v>
      </c>
      <c r="X106" s="64">
        <f t="shared" si="6"/>
        <v>39</v>
      </c>
    </row>
    <row r="107" spans="1:24" ht="14.25" customHeight="1">
      <c r="A107" s="64" t="s">
        <v>189</v>
      </c>
      <c r="B107" s="64">
        <f t="shared" si="4"/>
        <v>9</v>
      </c>
      <c r="C107" s="64">
        <f t="shared" si="4"/>
        <v>0</v>
      </c>
      <c r="D107" s="64">
        <f t="shared" si="4"/>
        <v>0</v>
      </c>
      <c r="E107" s="64">
        <f t="shared" si="4"/>
        <v>0</v>
      </c>
      <c r="F107" s="64">
        <f t="shared" si="4"/>
        <v>0</v>
      </c>
      <c r="G107" s="64">
        <f t="shared" si="4"/>
        <v>17</v>
      </c>
      <c r="H107" s="64">
        <f t="shared" si="4"/>
        <v>0</v>
      </c>
      <c r="I107" s="64">
        <f t="shared" si="4"/>
        <v>0</v>
      </c>
      <c r="J107" s="64">
        <f t="shared" si="4"/>
        <v>0</v>
      </c>
      <c r="K107" s="64">
        <f t="shared" si="4"/>
        <v>0</v>
      </c>
      <c r="L107" s="64">
        <f t="shared" si="5"/>
        <v>0</v>
      </c>
      <c r="M107" s="64">
        <f t="shared" si="5"/>
        <v>2</v>
      </c>
      <c r="N107" s="64">
        <f t="shared" si="5"/>
        <v>0</v>
      </c>
      <c r="O107" s="64">
        <f t="shared" si="5"/>
        <v>0</v>
      </c>
      <c r="P107" s="64">
        <f t="shared" si="5"/>
        <v>10</v>
      </c>
      <c r="Q107" s="64">
        <f t="shared" si="5"/>
        <v>0</v>
      </c>
      <c r="R107" s="64">
        <f t="shared" si="5"/>
        <v>0</v>
      </c>
      <c r="S107" s="64">
        <f t="shared" si="5"/>
        <v>0</v>
      </c>
      <c r="T107" s="64">
        <f t="shared" si="5"/>
        <v>0</v>
      </c>
      <c r="U107" s="64">
        <f t="shared" si="5"/>
        <v>0</v>
      </c>
      <c r="V107" s="64">
        <f t="shared" si="5"/>
        <v>0</v>
      </c>
      <c r="W107" s="64">
        <f t="shared" si="5"/>
        <v>1</v>
      </c>
      <c r="X107" s="64">
        <f t="shared" si="6"/>
        <v>39</v>
      </c>
    </row>
    <row r="108" spans="1:24" ht="14.25" customHeight="1">
      <c r="N108" s="70"/>
      <c r="O108" s="70"/>
    </row>
    <row r="109" spans="1:24" ht="14.25" customHeight="1">
      <c r="N109" s="70"/>
      <c r="O109" s="70"/>
    </row>
    <row r="110" spans="1:24" ht="14.25" customHeight="1">
      <c r="N110" s="70"/>
      <c r="O110" s="70"/>
    </row>
    <row r="111" spans="1:24" ht="14.25" customHeight="1">
      <c r="N111" s="70"/>
      <c r="O111" s="70"/>
    </row>
    <row r="112" spans="1:24" ht="14.25" customHeight="1">
      <c r="N112" s="70"/>
      <c r="O112" s="70"/>
    </row>
    <row r="113" spans="14:15" ht="14.25" customHeight="1">
      <c r="N113" s="70"/>
      <c r="O113" s="70"/>
    </row>
    <row r="114" spans="14:15" ht="14.25" customHeight="1">
      <c r="N114" s="70"/>
      <c r="O114" s="70"/>
    </row>
    <row r="115" spans="14:15" ht="14.25" customHeight="1">
      <c r="N115" s="70"/>
      <c r="O115" s="70"/>
    </row>
    <row r="116" spans="14:15" ht="14.25" customHeight="1">
      <c r="N116" s="70"/>
      <c r="O116" s="70"/>
    </row>
    <row r="117" spans="14:15" ht="14.25" customHeight="1">
      <c r="N117" s="70"/>
      <c r="O117" s="70"/>
    </row>
    <row r="118" spans="14:15" ht="14.25" customHeight="1">
      <c r="N118" s="70"/>
      <c r="O118" s="70"/>
    </row>
    <row r="119" spans="14:15" ht="14.25" customHeight="1">
      <c r="N119" s="70"/>
      <c r="O119" s="70"/>
    </row>
    <row r="120" spans="14:15" ht="14.25" customHeight="1">
      <c r="N120" s="70"/>
      <c r="O120" s="70"/>
    </row>
    <row r="121" spans="14:15" ht="14.25" customHeight="1">
      <c r="N121" s="70"/>
      <c r="O121" s="70"/>
    </row>
    <row r="122" spans="14:15" ht="14.25" customHeight="1">
      <c r="N122" s="70"/>
      <c r="O122" s="70"/>
    </row>
    <row r="123" spans="14:15" ht="14.25" customHeight="1">
      <c r="N123" s="70"/>
      <c r="O123" s="70"/>
    </row>
    <row r="124" spans="14:15" ht="14.25" customHeight="1">
      <c r="N124" s="70"/>
      <c r="O124" s="70"/>
    </row>
    <row r="125" spans="14:15" ht="14.25" customHeight="1">
      <c r="N125" s="70"/>
      <c r="O125" s="70"/>
    </row>
    <row r="126" spans="14:15" ht="14.25" customHeight="1">
      <c r="N126" s="70"/>
      <c r="O126" s="70"/>
    </row>
    <row r="127" spans="14:15" ht="14.25" customHeight="1">
      <c r="N127" s="70"/>
      <c r="O127" s="70"/>
    </row>
    <row r="128" spans="14:15" ht="14.25" customHeight="1">
      <c r="N128" s="70"/>
      <c r="O128" s="70"/>
    </row>
    <row r="129" spans="14:15" ht="14.25" customHeight="1">
      <c r="N129" s="70"/>
      <c r="O129" s="70"/>
    </row>
    <row r="130" spans="14:15" ht="14.25" customHeight="1">
      <c r="N130" s="70"/>
      <c r="O130" s="70"/>
    </row>
    <row r="131" spans="14:15" ht="14.25" customHeight="1">
      <c r="N131" s="70"/>
      <c r="O131" s="70"/>
    </row>
    <row r="132" spans="14:15" ht="14.25" customHeight="1">
      <c r="N132" s="70"/>
      <c r="O132" s="70"/>
    </row>
    <row r="133" spans="14:15" ht="14.25" customHeight="1">
      <c r="N133" s="70"/>
      <c r="O133" s="70"/>
    </row>
    <row r="134" spans="14:15" ht="14.25" customHeight="1">
      <c r="N134" s="70"/>
      <c r="O134" s="70"/>
    </row>
    <row r="135" spans="14:15" ht="14.25" customHeight="1">
      <c r="N135" s="70"/>
      <c r="O135" s="70"/>
    </row>
    <row r="136" spans="14:15" ht="14.25" customHeight="1">
      <c r="N136" s="70"/>
      <c r="O136" s="70"/>
    </row>
    <row r="137" spans="14:15" ht="14.25" customHeight="1">
      <c r="N137" s="70"/>
      <c r="O137" s="70"/>
    </row>
    <row r="138" spans="14:15" ht="14.25" customHeight="1">
      <c r="N138" s="70"/>
      <c r="O138" s="70"/>
    </row>
    <row r="139" spans="14:15" ht="14.25" customHeight="1">
      <c r="N139" s="70"/>
      <c r="O139" s="70"/>
    </row>
    <row r="140" spans="14:15" ht="14.25" customHeight="1">
      <c r="N140" s="70"/>
      <c r="O140" s="70"/>
    </row>
    <row r="141" spans="14:15" ht="14.25" customHeight="1">
      <c r="N141" s="70"/>
      <c r="O141" s="70"/>
    </row>
    <row r="142" spans="14:15" ht="14.25" customHeight="1">
      <c r="N142" s="70"/>
      <c r="O142" s="70"/>
    </row>
    <row r="143" spans="14:15" ht="14.25" customHeight="1">
      <c r="N143" s="70"/>
      <c r="O143" s="70"/>
    </row>
    <row r="144" spans="14:15" ht="14.25" customHeight="1">
      <c r="N144" s="70"/>
      <c r="O144" s="70"/>
    </row>
    <row r="145" spans="14:15" ht="14.25" customHeight="1">
      <c r="N145" s="70"/>
      <c r="O145" s="70"/>
    </row>
    <row r="146" spans="14:15" ht="14.25" customHeight="1">
      <c r="N146" s="70"/>
      <c r="O146" s="70"/>
    </row>
    <row r="147" spans="14:15" ht="14.25" customHeight="1">
      <c r="N147" s="70"/>
      <c r="O147" s="70"/>
    </row>
    <row r="148" spans="14:15" ht="14.25" customHeight="1">
      <c r="N148" s="70"/>
      <c r="O148" s="70"/>
    </row>
    <row r="149" spans="14:15" ht="14.25" customHeight="1">
      <c r="N149" s="70"/>
      <c r="O149" s="70"/>
    </row>
    <row r="150" spans="14:15" ht="14.25" customHeight="1">
      <c r="N150" s="70"/>
      <c r="O150" s="70"/>
    </row>
    <row r="151" spans="14:15" ht="14.25" customHeight="1">
      <c r="N151" s="70"/>
      <c r="O151" s="70"/>
    </row>
    <row r="152" spans="14:15" ht="14.25" customHeight="1">
      <c r="N152" s="70"/>
      <c r="O152" s="70"/>
    </row>
    <row r="153" spans="14:15" ht="14.25" customHeight="1">
      <c r="N153" s="70"/>
      <c r="O153" s="70"/>
    </row>
    <row r="154" spans="14:15" ht="14.25" customHeight="1">
      <c r="N154" s="70"/>
      <c r="O154" s="70"/>
    </row>
    <row r="155" spans="14:15" ht="14.25" customHeight="1">
      <c r="N155" s="70"/>
      <c r="O155" s="70"/>
    </row>
    <row r="156" spans="14:15" ht="14.25" customHeight="1">
      <c r="N156" s="70"/>
      <c r="O156" s="70"/>
    </row>
    <row r="157" spans="14:15" ht="14.25" customHeight="1">
      <c r="N157" s="70"/>
      <c r="O157" s="70"/>
    </row>
    <row r="158" spans="14:15" ht="14.25" customHeight="1">
      <c r="N158" s="70"/>
      <c r="O158" s="70"/>
    </row>
    <row r="159" spans="14:15" ht="14.25" customHeight="1">
      <c r="N159" s="70"/>
      <c r="O159" s="70"/>
    </row>
    <row r="160" spans="14:15" ht="14.25" customHeight="1">
      <c r="N160" s="70"/>
      <c r="O160" s="70"/>
    </row>
    <row r="161" spans="14:15" ht="14.25" customHeight="1">
      <c r="N161" s="70"/>
      <c r="O161" s="70"/>
    </row>
    <row r="162" spans="14:15" ht="14.25" customHeight="1">
      <c r="N162" s="70"/>
      <c r="O162" s="70"/>
    </row>
    <row r="163" spans="14:15" ht="14.25" customHeight="1">
      <c r="N163" s="70"/>
      <c r="O163" s="70"/>
    </row>
    <row r="164" spans="14:15" ht="14.25" customHeight="1">
      <c r="N164" s="70"/>
      <c r="O164" s="70"/>
    </row>
    <row r="165" spans="14:15" ht="14.25" customHeight="1">
      <c r="N165" s="70"/>
      <c r="O165" s="70"/>
    </row>
    <row r="166" spans="14:15" ht="14.25" customHeight="1">
      <c r="N166" s="70"/>
      <c r="O166" s="70"/>
    </row>
    <row r="167" spans="14:15" ht="14.25" customHeight="1">
      <c r="N167" s="70"/>
      <c r="O167" s="70"/>
    </row>
    <row r="168" spans="14:15" ht="14.25" customHeight="1">
      <c r="N168" s="70"/>
      <c r="O168" s="70"/>
    </row>
    <row r="169" spans="14:15" ht="14.25" customHeight="1">
      <c r="N169" s="70"/>
      <c r="O169" s="70"/>
    </row>
    <row r="170" spans="14:15" ht="14.25" customHeight="1">
      <c r="N170" s="70"/>
      <c r="O170" s="70"/>
    </row>
    <row r="171" spans="14:15" ht="14.25" customHeight="1">
      <c r="N171" s="70"/>
      <c r="O171" s="70"/>
    </row>
    <row r="172" spans="14:15" ht="14.25" customHeight="1">
      <c r="N172" s="70"/>
      <c r="O172" s="70"/>
    </row>
    <row r="173" spans="14:15" ht="14.25" customHeight="1">
      <c r="N173" s="70"/>
      <c r="O173" s="70"/>
    </row>
    <row r="174" spans="14:15" ht="14.25" customHeight="1">
      <c r="N174" s="70"/>
      <c r="O174" s="70"/>
    </row>
    <row r="175" spans="14:15" ht="14.25" customHeight="1">
      <c r="N175" s="70"/>
      <c r="O175" s="70"/>
    </row>
    <row r="176" spans="14:15" ht="14.25" customHeight="1">
      <c r="N176" s="70"/>
      <c r="O176" s="70"/>
    </row>
    <row r="177" spans="1:23" ht="14.25" customHeight="1">
      <c r="N177" s="70"/>
      <c r="O177" s="70"/>
    </row>
    <row r="178" spans="1:23" ht="14.25" customHeight="1">
      <c r="N178" s="70"/>
      <c r="O178" s="70"/>
    </row>
    <row r="179" spans="1:23" ht="14.25" customHeight="1">
      <c r="N179" s="70"/>
      <c r="O179" s="70"/>
    </row>
    <row r="180" spans="1:23" ht="14.25" customHeight="1">
      <c r="N180" s="70"/>
      <c r="O180" s="70"/>
    </row>
    <row r="181" spans="1:23" ht="14.25" customHeight="1">
      <c r="N181" s="70"/>
      <c r="O181" s="70"/>
    </row>
    <row r="182" spans="1:23" ht="14.25" customHeight="1">
      <c r="N182" s="70"/>
      <c r="O182" s="70"/>
    </row>
    <row r="183" spans="1:23" ht="14.25" customHeight="1">
      <c r="N183" s="70"/>
      <c r="O183" s="70"/>
    </row>
    <row r="184" spans="1:23" ht="14.25" customHeight="1">
      <c r="N184" s="70"/>
      <c r="O184" s="70"/>
    </row>
    <row r="185" spans="1:23" ht="14.25" customHeight="1">
      <c r="N185" s="70"/>
      <c r="O185" s="70"/>
    </row>
    <row r="186" spans="1:23" ht="14.25" customHeight="1">
      <c r="N186" s="70"/>
      <c r="O186" s="70"/>
    </row>
    <row r="187" spans="1:23" ht="14.25" customHeight="1">
      <c r="N187" s="70"/>
      <c r="O187" s="70"/>
    </row>
    <row r="188" spans="1:23" ht="14.25" customHeight="1">
      <c r="N188" s="70"/>
      <c r="O188" s="70"/>
    </row>
    <row r="189" spans="1:23" ht="14.25" customHeight="1">
      <c r="B189" s="72" t="s">
        <v>47</v>
      </c>
      <c r="C189" s="72" t="s">
        <v>1551</v>
      </c>
      <c r="D189" s="72" t="s">
        <v>38</v>
      </c>
      <c r="E189" s="73" t="s">
        <v>41</v>
      </c>
      <c r="F189" s="72" t="s">
        <v>1552</v>
      </c>
      <c r="G189" s="72" t="s">
        <v>1553</v>
      </c>
      <c r="H189" s="72" t="s">
        <v>1554</v>
      </c>
      <c r="I189" s="72" t="s">
        <v>1555</v>
      </c>
      <c r="J189" s="72" t="s">
        <v>1556</v>
      </c>
      <c r="K189" s="72" t="s">
        <v>1557</v>
      </c>
      <c r="L189" s="72" t="s">
        <v>1558</v>
      </c>
      <c r="M189" s="72" t="s">
        <v>1559</v>
      </c>
      <c r="N189" s="138" t="s">
        <v>1560</v>
      </c>
      <c r="O189" s="138" t="s">
        <v>73</v>
      </c>
      <c r="P189" s="72" t="s">
        <v>8</v>
      </c>
      <c r="Q189" s="72" t="s">
        <v>35</v>
      </c>
      <c r="R189" s="72" t="s">
        <v>10</v>
      </c>
      <c r="S189" s="72" t="s">
        <v>1561</v>
      </c>
      <c r="T189" s="72" t="s">
        <v>1562</v>
      </c>
      <c r="U189" s="72" t="s">
        <v>1563</v>
      </c>
      <c r="V189" s="72" t="s">
        <v>1564</v>
      </c>
      <c r="W189" s="72" t="s">
        <v>1565</v>
      </c>
    </row>
    <row r="190" spans="1:23" ht="14.25" customHeight="1">
      <c r="A190" s="64" t="s">
        <v>109</v>
      </c>
      <c r="B190" s="64" t="e">
        <f t="shared" ref="B190:W190" si="7">+SUMIF(#REF!,B$189,#REF!)</f>
        <v>#REF!</v>
      </c>
      <c r="C190" s="64" t="e">
        <f t="shared" si="7"/>
        <v>#REF!</v>
      </c>
      <c r="D190" s="64" t="e">
        <f t="shared" si="7"/>
        <v>#REF!</v>
      </c>
      <c r="E190" s="64" t="e">
        <f t="shared" si="7"/>
        <v>#REF!</v>
      </c>
      <c r="F190" s="64" t="e">
        <f t="shared" si="7"/>
        <v>#REF!</v>
      </c>
      <c r="G190" s="64" t="e">
        <f t="shared" si="7"/>
        <v>#REF!</v>
      </c>
      <c r="H190" s="64" t="e">
        <f t="shared" si="7"/>
        <v>#REF!</v>
      </c>
      <c r="I190" s="64" t="e">
        <f t="shared" si="7"/>
        <v>#REF!</v>
      </c>
      <c r="J190" s="64" t="e">
        <f t="shared" si="7"/>
        <v>#REF!</v>
      </c>
      <c r="K190" s="64" t="e">
        <f t="shared" si="7"/>
        <v>#REF!</v>
      </c>
      <c r="L190" s="64" t="e">
        <f t="shared" si="7"/>
        <v>#REF!</v>
      </c>
      <c r="M190" s="64" t="e">
        <f t="shared" si="7"/>
        <v>#REF!</v>
      </c>
      <c r="N190" s="70" t="e">
        <f t="shared" si="7"/>
        <v>#REF!</v>
      </c>
      <c r="O190" s="70" t="e">
        <f t="shared" si="7"/>
        <v>#REF!</v>
      </c>
      <c r="P190" s="64" t="e">
        <f t="shared" si="7"/>
        <v>#REF!</v>
      </c>
      <c r="Q190" s="64" t="e">
        <f t="shared" si="7"/>
        <v>#REF!</v>
      </c>
      <c r="R190" s="64" t="e">
        <f t="shared" si="7"/>
        <v>#REF!</v>
      </c>
      <c r="S190" s="64" t="e">
        <f t="shared" si="7"/>
        <v>#REF!</v>
      </c>
      <c r="T190" s="64" t="e">
        <f t="shared" si="7"/>
        <v>#REF!</v>
      </c>
      <c r="U190" s="64" t="e">
        <f t="shared" si="7"/>
        <v>#REF!</v>
      </c>
      <c r="V190" s="64" t="e">
        <f t="shared" si="7"/>
        <v>#REF!</v>
      </c>
      <c r="W190" s="64" t="e">
        <f t="shared" si="7"/>
        <v>#REF!</v>
      </c>
    </row>
    <row r="191" spans="1:23" ht="14.25" customHeight="1">
      <c r="A191" s="64" t="s">
        <v>113</v>
      </c>
      <c r="B191" s="64">
        <f t="shared" ref="B191:W191" si="8">+SUMIF($H$3:$H$13,B$189,$M$3:$M$13)</f>
        <v>0</v>
      </c>
      <c r="C191" s="64">
        <f t="shared" si="8"/>
        <v>0</v>
      </c>
      <c r="D191" s="64">
        <f t="shared" si="8"/>
        <v>0</v>
      </c>
      <c r="E191" s="64">
        <f t="shared" si="8"/>
        <v>0</v>
      </c>
      <c r="F191" s="64">
        <f t="shared" si="8"/>
        <v>0</v>
      </c>
      <c r="G191" s="64">
        <f t="shared" si="8"/>
        <v>0</v>
      </c>
      <c r="H191" s="64">
        <f t="shared" si="8"/>
        <v>0</v>
      </c>
      <c r="I191" s="64">
        <f t="shared" si="8"/>
        <v>0</v>
      </c>
      <c r="J191" s="64">
        <f t="shared" si="8"/>
        <v>0</v>
      </c>
      <c r="K191" s="64">
        <f t="shared" si="8"/>
        <v>0</v>
      </c>
      <c r="L191" s="64">
        <f t="shared" si="8"/>
        <v>0</v>
      </c>
      <c r="M191" s="64">
        <f t="shared" si="8"/>
        <v>0</v>
      </c>
      <c r="N191" s="70">
        <f t="shared" si="8"/>
        <v>0</v>
      </c>
      <c r="O191" s="70">
        <f t="shared" si="8"/>
        <v>0</v>
      </c>
      <c r="P191" s="64">
        <f t="shared" si="8"/>
        <v>0</v>
      </c>
      <c r="Q191" s="64">
        <f t="shared" si="8"/>
        <v>2</v>
      </c>
      <c r="R191" s="64">
        <f t="shared" si="8"/>
        <v>0</v>
      </c>
      <c r="S191" s="64">
        <f t="shared" si="8"/>
        <v>0</v>
      </c>
      <c r="T191" s="64">
        <f t="shared" si="8"/>
        <v>0</v>
      </c>
      <c r="U191" s="64">
        <f t="shared" si="8"/>
        <v>0</v>
      </c>
      <c r="V191" s="64">
        <f t="shared" si="8"/>
        <v>0</v>
      </c>
      <c r="W191" s="64">
        <f t="shared" si="8"/>
        <v>0</v>
      </c>
    </row>
    <row r="192" spans="1:23" ht="14.25" customHeight="1">
      <c r="A192" s="64" t="s">
        <v>107</v>
      </c>
      <c r="B192" s="64" t="e">
        <f t="shared" ref="B192:W192" si="9">+SUMIF(#REF!,B$189,#REF!)</f>
        <v>#REF!</v>
      </c>
      <c r="C192" s="64" t="e">
        <f t="shared" si="9"/>
        <v>#REF!</v>
      </c>
      <c r="D192" s="64" t="e">
        <f t="shared" si="9"/>
        <v>#REF!</v>
      </c>
      <c r="E192" s="64" t="e">
        <f t="shared" si="9"/>
        <v>#REF!</v>
      </c>
      <c r="F192" s="64" t="e">
        <f t="shared" si="9"/>
        <v>#REF!</v>
      </c>
      <c r="G192" s="64" t="e">
        <f t="shared" si="9"/>
        <v>#REF!</v>
      </c>
      <c r="H192" s="64" t="e">
        <f t="shared" si="9"/>
        <v>#REF!</v>
      </c>
      <c r="I192" s="64" t="e">
        <f t="shared" si="9"/>
        <v>#REF!</v>
      </c>
      <c r="J192" s="64" t="e">
        <f t="shared" si="9"/>
        <v>#REF!</v>
      </c>
      <c r="K192" s="64" t="e">
        <f t="shared" si="9"/>
        <v>#REF!</v>
      </c>
      <c r="L192" s="64" t="e">
        <f t="shared" si="9"/>
        <v>#REF!</v>
      </c>
      <c r="M192" s="64" t="e">
        <f t="shared" si="9"/>
        <v>#REF!</v>
      </c>
      <c r="N192" s="70" t="e">
        <f t="shared" si="9"/>
        <v>#REF!</v>
      </c>
      <c r="O192" s="70" t="e">
        <f t="shared" si="9"/>
        <v>#REF!</v>
      </c>
      <c r="P192" s="64" t="e">
        <f t="shared" si="9"/>
        <v>#REF!</v>
      </c>
      <c r="Q192" s="64" t="e">
        <f t="shared" si="9"/>
        <v>#REF!</v>
      </c>
      <c r="R192" s="64" t="e">
        <f t="shared" si="9"/>
        <v>#REF!</v>
      </c>
      <c r="S192" s="64" t="e">
        <f t="shared" si="9"/>
        <v>#REF!</v>
      </c>
      <c r="T192" s="64" t="e">
        <f t="shared" si="9"/>
        <v>#REF!</v>
      </c>
      <c r="U192" s="64" t="e">
        <f t="shared" si="9"/>
        <v>#REF!</v>
      </c>
      <c r="V192" s="64" t="e">
        <f t="shared" si="9"/>
        <v>#REF!</v>
      </c>
      <c r="W192" s="64" t="e">
        <f t="shared" si="9"/>
        <v>#REF!</v>
      </c>
    </row>
    <row r="193" spans="1:23" ht="14.25" customHeight="1">
      <c r="A193" s="64" t="s">
        <v>111</v>
      </c>
      <c r="B193" s="64">
        <f t="shared" ref="B193:W193" si="10">+SUMIF($H$14:$H$61,B$189,$M$14:$M$61)</f>
        <v>0</v>
      </c>
      <c r="C193" s="64">
        <f t="shared" si="10"/>
        <v>0</v>
      </c>
      <c r="D193" s="64">
        <f t="shared" si="10"/>
        <v>0</v>
      </c>
      <c r="E193" s="64">
        <f t="shared" si="10"/>
        <v>0</v>
      </c>
      <c r="F193" s="64">
        <f t="shared" si="10"/>
        <v>0</v>
      </c>
      <c r="G193" s="64">
        <f t="shared" si="10"/>
        <v>0</v>
      </c>
      <c r="H193" s="64">
        <f t="shared" si="10"/>
        <v>0</v>
      </c>
      <c r="I193" s="64">
        <f t="shared" si="10"/>
        <v>0</v>
      </c>
      <c r="J193" s="64">
        <f t="shared" si="10"/>
        <v>0</v>
      </c>
      <c r="K193" s="64">
        <f t="shared" si="10"/>
        <v>0</v>
      </c>
      <c r="L193" s="64">
        <f t="shared" si="10"/>
        <v>0</v>
      </c>
      <c r="M193" s="64">
        <f t="shared" si="10"/>
        <v>0</v>
      </c>
      <c r="N193" s="70">
        <f t="shared" si="10"/>
        <v>0</v>
      </c>
      <c r="O193" s="70">
        <f t="shared" si="10"/>
        <v>0</v>
      </c>
      <c r="P193" s="64">
        <f t="shared" si="10"/>
        <v>13</v>
      </c>
      <c r="Q193" s="64">
        <f t="shared" si="10"/>
        <v>10</v>
      </c>
      <c r="R193" s="64">
        <f t="shared" si="10"/>
        <v>0</v>
      </c>
      <c r="S193" s="64">
        <f t="shared" si="10"/>
        <v>0</v>
      </c>
      <c r="T193" s="64">
        <f t="shared" si="10"/>
        <v>0</v>
      </c>
      <c r="U193" s="64">
        <f t="shared" si="10"/>
        <v>0</v>
      </c>
      <c r="V193" s="64">
        <f t="shared" si="10"/>
        <v>0</v>
      </c>
      <c r="W193" s="64">
        <f t="shared" si="10"/>
        <v>0</v>
      </c>
    </row>
    <row r="194" spans="1:23" ht="14.25" customHeight="1">
      <c r="A194" s="64" t="s">
        <v>1546</v>
      </c>
      <c r="B194" s="64" t="e">
        <f t="shared" ref="B194:W194" si="11">SUM(B190:B193)</f>
        <v>#REF!</v>
      </c>
      <c r="C194" s="64" t="e">
        <f t="shared" si="11"/>
        <v>#REF!</v>
      </c>
      <c r="D194" s="64" t="e">
        <f t="shared" si="11"/>
        <v>#REF!</v>
      </c>
      <c r="E194" s="64" t="e">
        <f t="shared" si="11"/>
        <v>#REF!</v>
      </c>
      <c r="F194" s="64" t="e">
        <f t="shared" si="11"/>
        <v>#REF!</v>
      </c>
      <c r="G194" s="64" t="e">
        <f t="shared" si="11"/>
        <v>#REF!</v>
      </c>
      <c r="H194" s="64" t="e">
        <f t="shared" si="11"/>
        <v>#REF!</v>
      </c>
      <c r="I194" s="64" t="e">
        <f t="shared" si="11"/>
        <v>#REF!</v>
      </c>
      <c r="J194" s="64" t="e">
        <f t="shared" si="11"/>
        <v>#REF!</v>
      </c>
      <c r="K194" s="64" t="e">
        <f t="shared" si="11"/>
        <v>#REF!</v>
      </c>
      <c r="L194" s="64" t="e">
        <f t="shared" si="11"/>
        <v>#REF!</v>
      </c>
      <c r="M194" s="64" t="e">
        <f t="shared" si="11"/>
        <v>#REF!</v>
      </c>
      <c r="N194" s="70" t="e">
        <f t="shared" si="11"/>
        <v>#REF!</v>
      </c>
      <c r="O194" s="70" t="e">
        <f t="shared" si="11"/>
        <v>#REF!</v>
      </c>
      <c r="P194" s="64" t="e">
        <f t="shared" si="11"/>
        <v>#REF!</v>
      </c>
      <c r="Q194" s="64" t="e">
        <f t="shared" si="11"/>
        <v>#REF!</v>
      </c>
      <c r="R194" s="64" t="e">
        <f t="shared" si="11"/>
        <v>#REF!</v>
      </c>
      <c r="S194" s="64" t="e">
        <f t="shared" si="11"/>
        <v>#REF!</v>
      </c>
      <c r="T194" s="64" t="e">
        <f t="shared" si="11"/>
        <v>#REF!</v>
      </c>
      <c r="U194" s="64" t="e">
        <f t="shared" si="11"/>
        <v>#REF!</v>
      </c>
      <c r="V194" s="64" t="e">
        <f t="shared" si="11"/>
        <v>#REF!</v>
      </c>
      <c r="W194" s="64" t="e">
        <f t="shared" si="11"/>
        <v>#REF!</v>
      </c>
    </row>
    <row r="195" spans="1:23" ht="14.25" customHeight="1">
      <c r="N195" s="70"/>
      <c r="O195" s="70"/>
    </row>
    <row r="196" spans="1:23" ht="14.25" customHeight="1">
      <c r="N196" s="70"/>
      <c r="O196" s="70"/>
    </row>
    <row r="197" spans="1:23" ht="14.25" customHeight="1">
      <c r="N197" s="70"/>
      <c r="O197" s="70"/>
    </row>
    <row r="198" spans="1:23" ht="14.25" customHeight="1">
      <c r="N198" s="70"/>
      <c r="O198" s="70"/>
    </row>
    <row r="199" spans="1:23" ht="14.25" customHeight="1">
      <c r="N199" s="70"/>
      <c r="O199" s="70"/>
    </row>
    <row r="200" spans="1:23" ht="14.25" customHeight="1">
      <c r="N200" s="70"/>
      <c r="O200" s="70"/>
    </row>
    <row r="201" spans="1:23" ht="14.25" customHeight="1">
      <c r="N201" s="70"/>
      <c r="O201" s="70"/>
    </row>
    <row r="202" spans="1:23" ht="14.25" customHeight="1">
      <c r="N202" s="70"/>
      <c r="O202" s="70"/>
    </row>
    <row r="203" spans="1:23" ht="14.25" customHeight="1">
      <c r="N203" s="70"/>
      <c r="O203" s="70"/>
    </row>
    <row r="204" spans="1:23" ht="14.25" customHeight="1">
      <c r="N204" s="70"/>
      <c r="O204" s="70"/>
    </row>
    <row r="205" spans="1:23" ht="14.25" customHeight="1">
      <c r="N205" s="70"/>
      <c r="O205" s="70"/>
    </row>
    <row r="206" spans="1:23" ht="14.25" customHeight="1">
      <c r="N206" s="70"/>
      <c r="O206" s="70"/>
    </row>
    <row r="207" spans="1:23" ht="14.25" customHeight="1">
      <c r="N207" s="70"/>
      <c r="O207" s="70"/>
    </row>
    <row r="208" spans="1:23" ht="14.25" customHeight="1">
      <c r="N208" s="70"/>
      <c r="O208" s="70"/>
    </row>
    <row r="209" spans="14:15" ht="14.25" customHeight="1">
      <c r="N209" s="70"/>
      <c r="O209" s="70"/>
    </row>
    <row r="210" spans="14:15" ht="14.25" customHeight="1">
      <c r="N210" s="70"/>
      <c r="O210" s="70"/>
    </row>
    <row r="211" spans="14:15" ht="14.25" customHeight="1">
      <c r="N211" s="70"/>
      <c r="O211" s="70"/>
    </row>
    <row r="212" spans="14:15" ht="14.25" customHeight="1">
      <c r="N212" s="70"/>
      <c r="O212" s="70"/>
    </row>
    <row r="213" spans="14:15" ht="14.25" customHeight="1">
      <c r="N213" s="70"/>
      <c r="O213" s="70"/>
    </row>
    <row r="214" spans="14:15" ht="14.25" customHeight="1">
      <c r="N214" s="70"/>
      <c r="O214" s="70"/>
    </row>
    <row r="215" spans="14:15" ht="14.25" customHeight="1">
      <c r="N215" s="70"/>
      <c r="O215" s="70"/>
    </row>
    <row r="216" spans="14:15" ht="14.25" customHeight="1">
      <c r="N216" s="70"/>
      <c r="O216" s="70"/>
    </row>
    <row r="217" spans="14:15" ht="14.25" customHeight="1">
      <c r="N217" s="70"/>
      <c r="O217" s="70"/>
    </row>
    <row r="218" spans="14:15" ht="14.25" customHeight="1">
      <c r="N218" s="70"/>
      <c r="O218" s="70"/>
    </row>
    <row r="219" spans="14:15" ht="14.25" customHeight="1">
      <c r="N219" s="70"/>
      <c r="O219" s="70"/>
    </row>
    <row r="220" spans="14:15" ht="14.25" customHeight="1">
      <c r="N220" s="70"/>
      <c r="O220" s="70"/>
    </row>
    <row r="221" spans="14:15" ht="14.25" customHeight="1">
      <c r="N221" s="70"/>
      <c r="O221" s="70"/>
    </row>
    <row r="222" spans="14:15" ht="14.25" customHeight="1">
      <c r="N222" s="70"/>
      <c r="O222" s="70"/>
    </row>
    <row r="223" spans="14:15" ht="14.25" customHeight="1">
      <c r="N223" s="70"/>
      <c r="O223" s="70"/>
    </row>
    <row r="224" spans="14:15" ht="14.25" customHeight="1">
      <c r="N224" s="70"/>
      <c r="O224" s="70"/>
    </row>
    <row r="225" spans="14:15" ht="14.25" customHeight="1">
      <c r="N225" s="70"/>
      <c r="O225" s="70"/>
    </row>
    <row r="226" spans="14:15" ht="14.25" customHeight="1">
      <c r="N226" s="70"/>
      <c r="O226" s="70"/>
    </row>
    <row r="227" spans="14:15" ht="14.25" customHeight="1">
      <c r="N227" s="70"/>
      <c r="O227" s="70"/>
    </row>
    <row r="228" spans="14:15" ht="14.25" customHeight="1">
      <c r="N228" s="70"/>
      <c r="O228" s="70"/>
    </row>
    <row r="229" spans="14:15" ht="14.25" customHeight="1">
      <c r="N229" s="70"/>
      <c r="O229" s="70"/>
    </row>
    <row r="230" spans="14:15" ht="14.25" customHeight="1">
      <c r="N230" s="70"/>
      <c r="O230" s="70"/>
    </row>
    <row r="231" spans="14:15" ht="14.25" customHeight="1">
      <c r="N231" s="70"/>
      <c r="O231" s="70"/>
    </row>
    <row r="232" spans="14:15" ht="14.25" customHeight="1">
      <c r="N232" s="70"/>
      <c r="O232" s="70"/>
    </row>
    <row r="233" spans="14:15" ht="14.25" customHeight="1">
      <c r="N233" s="70"/>
      <c r="O233" s="70"/>
    </row>
    <row r="234" spans="14:15" ht="14.25" customHeight="1">
      <c r="N234" s="70"/>
      <c r="O234" s="70"/>
    </row>
    <row r="235" spans="14:15" ht="14.25" customHeight="1">
      <c r="N235" s="70"/>
      <c r="O235" s="70"/>
    </row>
    <row r="236" spans="14:15" ht="14.25" customHeight="1">
      <c r="N236" s="70"/>
      <c r="O236" s="70"/>
    </row>
    <row r="237" spans="14:15" ht="14.25" customHeight="1">
      <c r="N237" s="70"/>
      <c r="O237" s="70"/>
    </row>
    <row r="238" spans="14:15" ht="14.25" customHeight="1">
      <c r="N238" s="70"/>
      <c r="O238" s="70"/>
    </row>
    <row r="239" spans="14:15" ht="14.25" customHeight="1">
      <c r="N239" s="70"/>
      <c r="O239" s="70"/>
    </row>
    <row r="240" spans="14:15" ht="14.25" customHeight="1">
      <c r="N240" s="70"/>
      <c r="O240" s="70"/>
    </row>
    <row r="241" spans="14:15" ht="14.25" customHeight="1">
      <c r="N241" s="70"/>
      <c r="O241" s="70"/>
    </row>
    <row r="242" spans="14:15" ht="14.25" customHeight="1">
      <c r="N242" s="70"/>
      <c r="O242" s="70"/>
    </row>
    <row r="243" spans="14:15" ht="14.25" customHeight="1">
      <c r="N243" s="70"/>
      <c r="O243" s="70"/>
    </row>
    <row r="244" spans="14:15" ht="14.25" customHeight="1">
      <c r="N244" s="70"/>
      <c r="O244" s="70"/>
    </row>
    <row r="245" spans="14:15" ht="14.25" customHeight="1">
      <c r="N245" s="70"/>
      <c r="O245" s="70"/>
    </row>
    <row r="246" spans="14:15" ht="14.25" customHeight="1">
      <c r="N246" s="70"/>
      <c r="O246" s="70"/>
    </row>
    <row r="247" spans="14:15" ht="14.25" customHeight="1">
      <c r="N247" s="70"/>
      <c r="O247" s="70"/>
    </row>
    <row r="248" spans="14:15" ht="14.25" customHeight="1">
      <c r="N248" s="70"/>
      <c r="O248" s="70"/>
    </row>
    <row r="249" spans="14:15" ht="14.25" customHeight="1">
      <c r="N249" s="70"/>
      <c r="O249" s="70"/>
    </row>
    <row r="250" spans="14:15" ht="14.25" customHeight="1">
      <c r="N250" s="70"/>
      <c r="O250" s="70"/>
    </row>
    <row r="251" spans="14:15" ht="14.25" customHeight="1">
      <c r="N251" s="70"/>
      <c r="O251" s="70"/>
    </row>
    <row r="252" spans="14:15" ht="14.25" customHeight="1">
      <c r="N252" s="70"/>
      <c r="O252" s="70"/>
    </row>
    <row r="253" spans="14:15" ht="14.25" customHeight="1">
      <c r="N253" s="70"/>
      <c r="O253" s="70"/>
    </row>
    <row r="254" spans="14:15" ht="14.25" customHeight="1">
      <c r="N254" s="70"/>
      <c r="O254" s="70"/>
    </row>
    <row r="255" spans="14:15" ht="14.25" customHeight="1">
      <c r="N255" s="70"/>
      <c r="O255" s="70"/>
    </row>
    <row r="256" spans="14:15" ht="14.25" customHeight="1">
      <c r="N256" s="70"/>
      <c r="O256" s="70"/>
    </row>
    <row r="257" spans="14:15" ht="14.25" customHeight="1">
      <c r="N257" s="70"/>
      <c r="O257" s="70"/>
    </row>
    <row r="258" spans="14:15" ht="14.25" customHeight="1">
      <c r="N258" s="70"/>
      <c r="O258" s="70"/>
    </row>
    <row r="259" spans="14:15" ht="14.25" customHeight="1">
      <c r="N259" s="70"/>
      <c r="O259" s="70"/>
    </row>
    <row r="260" spans="14:15" ht="14.25" customHeight="1">
      <c r="N260" s="70"/>
      <c r="O260" s="70"/>
    </row>
    <row r="261" spans="14:15" ht="14.25" customHeight="1">
      <c r="N261" s="70"/>
      <c r="O261" s="70"/>
    </row>
    <row r="262" spans="14:15" ht="14.25" customHeight="1">
      <c r="N262" s="70"/>
      <c r="O262" s="70"/>
    </row>
    <row r="263" spans="14:15" ht="14.25" customHeight="1">
      <c r="N263" s="70"/>
      <c r="O263" s="70"/>
    </row>
    <row r="264" spans="14:15" ht="14.25" customHeight="1">
      <c r="N264" s="70"/>
      <c r="O264" s="70"/>
    </row>
    <row r="265" spans="14:15" ht="14.25" customHeight="1">
      <c r="N265" s="70"/>
      <c r="O265" s="70"/>
    </row>
    <row r="266" spans="14:15" ht="14.25" customHeight="1">
      <c r="N266" s="70"/>
      <c r="O266" s="70"/>
    </row>
    <row r="267" spans="14:15" ht="14.25" customHeight="1">
      <c r="N267" s="70"/>
      <c r="O267" s="70"/>
    </row>
    <row r="268" spans="14:15" ht="14.25" customHeight="1">
      <c r="N268" s="70"/>
      <c r="O268" s="70"/>
    </row>
    <row r="269" spans="14:15" ht="14.25" customHeight="1">
      <c r="N269" s="70"/>
      <c r="O269" s="70"/>
    </row>
    <row r="270" spans="14:15" ht="14.25" customHeight="1">
      <c r="N270" s="70"/>
      <c r="O270" s="70"/>
    </row>
    <row r="271" spans="14:15" ht="14.25" customHeight="1">
      <c r="N271" s="70"/>
      <c r="O271" s="70"/>
    </row>
    <row r="272" spans="14:15" ht="14.25" customHeight="1">
      <c r="N272" s="70"/>
      <c r="O272" s="70"/>
    </row>
    <row r="273" spans="14:15" ht="14.25" customHeight="1">
      <c r="N273" s="70"/>
      <c r="O273" s="70"/>
    </row>
    <row r="274" spans="14:15" ht="14.25" customHeight="1">
      <c r="N274" s="70"/>
      <c r="O274" s="70"/>
    </row>
    <row r="275" spans="14:15" ht="14.25" customHeight="1">
      <c r="N275" s="70"/>
      <c r="O275" s="70"/>
    </row>
    <row r="276" spans="14:15" ht="14.25" customHeight="1">
      <c r="N276" s="70"/>
      <c r="O276" s="70"/>
    </row>
    <row r="277" spans="14:15" ht="14.25" customHeight="1">
      <c r="N277" s="70"/>
      <c r="O277" s="70"/>
    </row>
    <row r="278" spans="14:15" ht="14.25" customHeight="1">
      <c r="N278" s="70"/>
      <c r="O278" s="70"/>
    </row>
    <row r="279" spans="14:15" ht="14.25" customHeight="1">
      <c r="N279" s="70"/>
      <c r="O279" s="70"/>
    </row>
    <row r="280" spans="14:15" ht="14.25" customHeight="1">
      <c r="N280" s="70"/>
      <c r="O280" s="70"/>
    </row>
    <row r="281" spans="14:15" ht="14.25" customHeight="1">
      <c r="N281" s="70"/>
      <c r="O281" s="70"/>
    </row>
    <row r="282" spans="14:15" ht="14.25" customHeight="1">
      <c r="N282" s="70"/>
      <c r="O282" s="70"/>
    </row>
    <row r="283" spans="14:15" ht="14.25" customHeight="1">
      <c r="N283" s="70"/>
      <c r="O283" s="70"/>
    </row>
    <row r="284" spans="14:15" ht="14.25" customHeight="1">
      <c r="N284" s="70"/>
      <c r="O284" s="70"/>
    </row>
    <row r="285" spans="14:15" ht="14.25" customHeight="1">
      <c r="N285" s="70"/>
      <c r="O285" s="70"/>
    </row>
    <row r="286" spans="14:15" ht="14.25" customHeight="1">
      <c r="N286" s="70"/>
      <c r="O286" s="70"/>
    </row>
    <row r="287" spans="14:15" ht="14.25" customHeight="1">
      <c r="N287" s="70"/>
      <c r="O287" s="70"/>
    </row>
    <row r="288" spans="14:15" ht="14.25" customHeight="1">
      <c r="N288" s="70"/>
      <c r="O288" s="70"/>
    </row>
    <row r="289" spans="14:15" ht="14.25" customHeight="1">
      <c r="N289" s="70"/>
      <c r="O289" s="70"/>
    </row>
    <row r="290" spans="14:15" ht="14.25" customHeight="1">
      <c r="N290" s="70"/>
      <c r="O290" s="70"/>
    </row>
    <row r="291" spans="14:15" ht="14.25" customHeight="1">
      <c r="N291" s="70"/>
      <c r="O291" s="70"/>
    </row>
    <row r="292" spans="14:15" ht="14.25" customHeight="1">
      <c r="N292" s="70"/>
      <c r="O292" s="70"/>
    </row>
    <row r="293" spans="14:15" ht="14.25" customHeight="1">
      <c r="N293" s="70"/>
      <c r="O293" s="70"/>
    </row>
    <row r="294" spans="14:15" ht="14.25" customHeight="1">
      <c r="N294" s="70"/>
      <c r="O294" s="70"/>
    </row>
    <row r="295" spans="14:15" ht="14.25" customHeight="1">
      <c r="N295" s="70"/>
      <c r="O295" s="70"/>
    </row>
    <row r="296" spans="14:15" ht="14.25" customHeight="1">
      <c r="N296" s="70"/>
      <c r="O296" s="70"/>
    </row>
    <row r="297" spans="14:15" ht="14.25" customHeight="1">
      <c r="N297" s="70"/>
      <c r="O297" s="70"/>
    </row>
    <row r="298" spans="14:15" ht="14.25" customHeight="1">
      <c r="N298" s="70"/>
      <c r="O298" s="70"/>
    </row>
    <row r="299" spans="14:15" ht="14.25" customHeight="1">
      <c r="N299" s="70"/>
      <c r="O299" s="70"/>
    </row>
    <row r="300" spans="14:15" ht="14.25" customHeight="1">
      <c r="N300" s="70"/>
      <c r="O300" s="70"/>
    </row>
    <row r="301" spans="14:15" ht="14.25" customHeight="1">
      <c r="N301" s="70"/>
      <c r="O301" s="70"/>
    </row>
    <row r="302" spans="14:15" ht="14.25" customHeight="1">
      <c r="N302" s="70"/>
      <c r="O302" s="70"/>
    </row>
    <row r="303" spans="14:15" ht="14.25" customHeight="1">
      <c r="N303" s="70"/>
      <c r="O303" s="70"/>
    </row>
    <row r="304" spans="14:15" ht="14.25" customHeight="1">
      <c r="N304" s="70"/>
      <c r="O304" s="70"/>
    </row>
    <row r="305" spans="14:15" ht="14.25" customHeight="1">
      <c r="N305" s="70"/>
      <c r="O305" s="70"/>
    </row>
    <row r="306" spans="14:15" ht="14.25" customHeight="1">
      <c r="N306" s="70"/>
      <c r="O306" s="70"/>
    </row>
    <row r="307" spans="14:15" ht="14.25" customHeight="1">
      <c r="N307" s="70"/>
      <c r="O307" s="70"/>
    </row>
    <row r="308" spans="14:15" ht="14.25" customHeight="1">
      <c r="N308" s="70"/>
      <c r="O308" s="70"/>
    </row>
    <row r="309" spans="14:15" ht="14.25" customHeight="1">
      <c r="N309" s="70"/>
      <c r="O309" s="70"/>
    </row>
    <row r="310" spans="14:15" ht="14.25" customHeight="1">
      <c r="N310" s="70"/>
      <c r="O310" s="70"/>
    </row>
    <row r="311" spans="14:15" ht="14.25" customHeight="1">
      <c r="N311" s="70"/>
      <c r="O311" s="70"/>
    </row>
    <row r="312" spans="14:15" ht="14.25" customHeight="1">
      <c r="N312" s="70"/>
      <c r="O312" s="70"/>
    </row>
    <row r="313" spans="14:15" ht="14.25" customHeight="1">
      <c r="N313" s="70"/>
      <c r="O313" s="70"/>
    </row>
    <row r="314" spans="14:15" ht="14.25" customHeight="1">
      <c r="N314" s="70"/>
      <c r="O314" s="70"/>
    </row>
    <row r="315" spans="14:15" ht="14.25" customHeight="1">
      <c r="N315" s="70"/>
      <c r="O315" s="70"/>
    </row>
    <row r="316" spans="14:15" ht="14.25" customHeight="1">
      <c r="N316" s="70"/>
      <c r="O316" s="70"/>
    </row>
    <row r="317" spans="14:15" ht="14.25" customHeight="1">
      <c r="N317" s="70"/>
      <c r="O317" s="70"/>
    </row>
    <row r="318" spans="14:15" ht="14.25" customHeight="1">
      <c r="N318" s="70"/>
      <c r="O318" s="70"/>
    </row>
    <row r="319" spans="14:15" ht="14.25" customHeight="1">
      <c r="N319" s="70"/>
      <c r="O319" s="70"/>
    </row>
    <row r="320" spans="14:15" ht="14.25" customHeight="1">
      <c r="N320" s="70"/>
      <c r="O320" s="70"/>
    </row>
    <row r="321" spans="14:15" ht="14.25" customHeight="1">
      <c r="N321" s="70"/>
      <c r="O321" s="70"/>
    </row>
    <row r="322" spans="14:15" ht="14.25" customHeight="1">
      <c r="N322" s="70"/>
      <c r="O322" s="70"/>
    </row>
    <row r="323" spans="14:15" ht="14.25" customHeight="1">
      <c r="N323" s="70"/>
      <c r="O323" s="70"/>
    </row>
    <row r="324" spans="14:15" ht="14.25" customHeight="1">
      <c r="N324" s="70"/>
      <c r="O324" s="70"/>
    </row>
    <row r="325" spans="14:15" ht="14.25" customHeight="1">
      <c r="N325" s="70"/>
      <c r="O325" s="70"/>
    </row>
    <row r="326" spans="14:15" ht="14.25" customHeight="1">
      <c r="N326" s="70"/>
      <c r="O326" s="70"/>
    </row>
    <row r="327" spans="14:15" ht="14.25" customHeight="1">
      <c r="N327" s="70"/>
      <c r="O327" s="70"/>
    </row>
    <row r="328" spans="14:15" ht="14.25" customHeight="1">
      <c r="N328" s="70"/>
      <c r="O328" s="70"/>
    </row>
    <row r="329" spans="14:15" ht="14.25" customHeight="1">
      <c r="N329" s="70"/>
      <c r="O329" s="70"/>
    </row>
    <row r="330" spans="14:15" ht="14.25" customHeight="1">
      <c r="N330" s="70"/>
      <c r="O330" s="70"/>
    </row>
    <row r="331" spans="14:15" ht="14.25" customHeight="1">
      <c r="N331" s="70"/>
      <c r="O331" s="70"/>
    </row>
    <row r="332" spans="14:15" ht="14.25" customHeight="1">
      <c r="N332" s="70"/>
      <c r="O332" s="70"/>
    </row>
    <row r="333" spans="14:15" ht="14.25" customHeight="1">
      <c r="N333" s="70"/>
      <c r="O333" s="70"/>
    </row>
    <row r="334" spans="14:15" ht="14.25" customHeight="1">
      <c r="N334" s="70"/>
      <c r="O334" s="70"/>
    </row>
    <row r="335" spans="14:15" ht="14.25" customHeight="1">
      <c r="N335" s="70"/>
      <c r="O335" s="70"/>
    </row>
    <row r="336" spans="14:15" ht="14.25" customHeight="1">
      <c r="N336" s="70"/>
      <c r="O336" s="70"/>
    </row>
    <row r="337" spans="14:15" ht="14.25" customHeight="1">
      <c r="N337" s="70"/>
      <c r="O337" s="70"/>
    </row>
    <row r="338" spans="14:15" ht="14.25" customHeight="1">
      <c r="N338" s="70"/>
      <c r="O338" s="70"/>
    </row>
    <row r="339" spans="14:15" ht="14.25" customHeight="1">
      <c r="N339" s="70"/>
      <c r="O339" s="70"/>
    </row>
    <row r="340" spans="14:15" ht="14.25" customHeight="1">
      <c r="N340" s="70"/>
      <c r="O340" s="70"/>
    </row>
    <row r="341" spans="14:15" ht="14.25" customHeight="1">
      <c r="N341" s="70"/>
      <c r="O341" s="70"/>
    </row>
    <row r="342" spans="14:15" ht="14.25" customHeight="1">
      <c r="N342" s="70"/>
      <c r="O342" s="70"/>
    </row>
    <row r="343" spans="14:15" ht="14.25" customHeight="1">
      <c r="N343" s="70"/>
      <c r="O343" s="70"/>
    </row>
    <row r="344" spans="14:15" ht="14.25" customHeight="1">
      <c r="N344" s="70"/>
      <c r="O344" s="70"/>
    </row>
    <row r="345" spans="14:15" ht="14.25" customHeight="1">
      <c r="N345" s="70"/>
      <c r="O345" s="70"/>
    </row>
    <row r="346" spans="14:15" ht="14.25" customHeight="1">
      <c r="N346" s="70"/>
      <c r="O346" s="70"/>
    </row>
    <row r="347" spans="14:15" ht="14.25" customHeight="1">
      <c r="N347" s="70"/>
      <c r="O347" s="70"/>
    </row>
    <row r="348" spans="14:15" ht="14.25" customHeight="1">
      <c r="N348" s="70"/>
      <c r="O348" s="70"/>
    </row>
    <row r="349" spans="14:15" ht="14.25" customHeight="1">
      <c r="N349" s="70"/>
      <c r="O349" s="70"/>
    </row>
    <row r="350" spans="14:15" ht="14.25" customHeight="1">
      <c r="N350" s="70"/>
      <c r="O350" s="70"/>
    </row>
    <row r="351" spans="14:15" ht="14.25" customHeight="1">
      <c r="N351" s="70"/>
      <c r="O351" s="70"/>
    </row>
    <row r="352" spans="14:15" ht="14.25" customHeight="1">
      <c r="N352" s="70"/>
      <c r="O352" s="70"/>
    </row>
    <row r="353" spans="14:15" ht="14.25" customHeight="1">
      <c r="N353" s="70"/>
      <c r="O353" s="70"/>
    </row>
    <row r="354" spans="14:15" ht="14.25" customHeight="1">
      <c r="N354" s="70"/>
      <c r="O354" s="70"/>
    </row>
    <row r="355" spans="14:15" ht="14.25" customHeight="1">
      <c r="N355" s="70"/>
      <c r="O355" s="70"/>
    </row>
    <row r="356" spans="14:15" ht="14.25" customHeight="1">
      <c r="N356" s="70"/>
      <c r="O356" s="70"/>
    </row>
    <row r="357" spans="14:15" ht="14.25" customHeight="1">
      <c r="N357" s="70"/>
      <c r="O357" s="70"/>
    </row>
    <row r="358" spans="14:15" ht="14.25" customHeight="1">
      <c r="N358" s="70"/>
      <c r="O358" s="70"/>
    </row>
    <row r="359" spans="14:15" ht="14.25" customHeight="1">
      <c r="N359" s="70"/>
      <c r="O359" s="70"/>
    </row>
    <row r="360" spans="14:15" ht="14.25" customHeight="1">
      <c r="N360" s="70"/>
      <c r="O360" s="70"/>
    </row>
    <row r="361" spans="14:15" ht="14.25" customHeight="1">
      <c r="N361" s="70"/>
      <c r="O361" s="70"/>
    </row>
    <row r="362" spans="14:15" ht="14.25" customHeight="1">
      <c r="N362" s="70"/>
      <c r="O362" s="70"/>
    </row>
    <row r="363" spans="14:15" ht="14.25" customHeight="1">
      <c r="N363" s="70"/>
      <c r="O363" s="70"/>
    </row>
    <row r="364" spans="14:15" ht="14.25" customHeight="1">
      <c r="N364" s="70"/>
      <c r="O364" s="70"/>
    </row>
    <row r="365" spans="14:15" ht="14.25" customHeight="1">
      <c r="N365" s="70"/>
      <c r="O365" s="70"/>
    </row>
    <row r="366" spans="14:15" ht="14.25" customHeight="1">
      <c r="N366" s="70"/>
      <c r="O366" s="70"/>
    </row>
    <row r="367" spans="14:15" ht="14.25" customHeight="1">
      <c r="N367" s="70"/>
      <c r="O367" s="70"/>
    </row>
    <row r="368" spans="14:15" ht="14.25" customHeight="1">
      <c r="N368" s="70"/>
      <c r="O368" s="70"/>
    </row>
    <row r="369" spans="14:15" ht="14.25" customHeight="1">
      <c r="N369" s="70"/>
      <c r="O369" s="70"/>
    </row>
    <row r="370" spans="14:15" ht="14.25" customHeight="1">
      <c r="N370" s="70"/>
      <c r="O370" s="70"/>
    </row>
    <row r="371" spans="14:15" ht="14.25" customHeight="1">
      <c r="N371" s="70"/>
      <c r="O371" s="70"/>
    </row>
    <row r="372" spans="14:15" ht="14.25" customHeight="1">
      <c r="N372" s="70"/>
      <c r="O372" s="70"/>
    </row>
    <row r="373" spans="14:15" ht="14.25" customHeight="1">
      <c r="N373" s="70"/>
      <c r="O373" s="70"/>
    </row>
    <row r="374" spans="14:15" ht="14.25" customHeight="1">
      <c r="N374" s="70"/>
      <c r="O374" s="70"/>
    </row>
    <row r="375" spans="14:15" ht="14.25" customHeight="1">
      <c r="N375" s="70"/>
      <c r="O375" s="70"/>
    </row>
    <row r="376" spans="14:15" ht="14.25" customHeight="1">
      <c r="N376" s="70"/>
      <c r="O376" s="70"/>
    </row>
    <row r="377" spans="14:15" ht="14.25" customHeight="1">
      <c r="N377" s="70"/>
      <c r="O377" s="70"/>
    </row>
    <row r="378" spans="14:15" ht="14.25" customHeight="1">
      <c r="N378" s="70"/>
      <c r="O378" s="70"/>
    </row>
    <row r="379" spans="14:15" ht="14.25" customHeight="1">
      <c r="N379" s="70"/>
      <c r="O379" s="70"/>
    </row>
    <row r="380" spans="14:15" ht="14.25" customHeight="1">
      <c r="N380" s="70"/>
      <c r="O380" s="70"/>
    </row>
    <row r="381" spans="14:15" ht="14.25" customHeight="1">
      <c r="N381" s="70"/>
      <c r="O381" s="70"/>
    </row>
    <row r="382" spans="14:15" ht="14.25" customHeight="1">
      <c r="N382" s="70"/>
      <c r="O382" s="70"/>
    </row>
    <row r="383" spans="14:15" ht="14.25" customHeight="1">
      <c r="N383" s="70"/>
      <c r="O383" s="70"/>
    </row>
    <row r="384" spans="14:15" ht="14.25" customHeight="1">
      <c r="N384" s="70"/>
      <c r="O384" s="70"/>
    </row>
    <row r="385" spans="14:15" ht="14.25" customHeight="1">
      <c r="N385" s="70"/>
      <c r="O385" s="70"/>
    </row>
    <row r="386" spans="14:15" ht="14.25" customHeight="1">
      <c r="N386" s="70"/>
      <c r="O386" s="70"/>
    </row>
    <row r="387" spans="14:15" ht="14.25" customHeight="1">
      <c r="N387" s="70"/>
      <c r="O387" s="70"/>
    </row>
    <row r="388" spans="14:15" ht="14.25" customHeight="1">
      <c r="N388" s="70"/>
      <c r="O388" s="70"/>
    </row>
    <row r="389" spans="14:15" ht="14.25" customHeight="1">
      <c r="N389" s="70"/>
      <c r="O389" s="70"/>
    </row>
    <row r="390" spans="14:15" ht="14.25" customHeight="1">
      <c r="N390" s="70"/>
      <c r="O390" s="70"/>
    </row>
    <row r="391" spans="14:15" ht="14.25" customHeight="1">
      <c r="N391" s="70"/>
      <c r="O391" s="70"/>
    </row>
    <row r="392" spans="14:15" ht="14.25" customHeight="1">
      <c r="N392" s="70"/>
      <c r="O392" s="70"/>
    </row>
    <row r="393" spans="14:15" ht="14.25" customHeight="1">
      <c r="N393" s="70"/>
      <c r="O393" s="70"/>
    </row>
    <row r="394" spans="14:15" ht="14.25" customHeight="1">
      <c r="N394" s="70"/>
      <c r="O394" s="70"/>
    </row>
    <row r="395" spans="14:15" ht="15.75" customHeight="1"/>
    <row r="396" spans="14:15" ht="15.75" customHeight="1"/>
    <row r="397" spans="14:15" ht="15.75" customHeight="1"/>
    <row r="398" spans="14:15" ht="15.75" customHeight="1"/>
    <row r="399" spans="14:15" ht="15.75" customHeight="1"/>
    <row r="400" spans="14:15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</sheetData>
  <sortState xmlns:xlrd2="http://schemas.microsoft.com/office/spreadsheetml/2017/richdata2" ref="F3:O100">
    <sortCondition ref="K3:K100"/>
    <sortCondition descending="1" ref="N3:N100"/>
    <sortCondition descending="1" ref="O3:O100"/>
  </sortState>
  <mergeCells count="1">
    <mergeCell ref="N1:O1"/>
  </mergeCells>
  <pageMargins left="0.75" right="0.75" top="1" bottom="1" header="0" footer="0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X982"/>
  <sheetViews>
    <sheetView workbookViewId="0">
      <pane ySplit="2" topLeftCell="A172" activePane="bottomLeft" state="frozen"/>
      <selection pane="bottomLeft" activeCell="F4" sqref="F4:O176"/>
    </sheetView>
  </sheetViews>
  <sheetFormatPr defaultColWidth="14.42578125" defaultRowHeight="15" customHeight="1"/>
  <cols>
    <col min="1" max="1" width="16.140625" customWidth="1"/>
    <col min="2" max="4" width="11.140625" customWidth="1"/>
    <col min="5" max="5" width="9.42578125" customWidth="1"/>
    <col min="6" max="6" width="10.140625" customWidth="1"/>
    <col min="7" max="7" width="21.140625" customWidth="1"/>
    <col min="8" max="10" width="8.42578125" customWidth="1"/>
    <col min="11" max="11" width="13.7109375" customWidth="1"/>
    <col min="12" max="24" width="8.42578125" customWidth="1"/>
  </cols>
  <sheetData>
    <row r="1" spans="1:16" ht="14.25" customHeight="1">
      <c r="A1" s="103" t="s">
        <v>1574</v>
      </c>
      <c r="B1" s="104" t="s">
        <v>1575</v>
      </c>
      <c r="C1" s="104" t="s">
        <v>1576</v>
      </c>
      <c r="D1" s="105" t="s">
        <v>1577</v>
      </c>
      <c r="E1" s="93"/>
      <c r="F1" s="70"/>
      <c r="G1" s="70"/>
      <c r="H1" s="70"/>
      <c r="I1" s="70"/>
      <c r="J1" s="70"/>
      <c r="K1" s="70"/>
      <c r="L1" s="70"/>
      <c r="M1" s="70"/>
      <c r="N1" s="193" t="s">
        <v>1578</v>
      </c>
      <c r="O1" s="194"/>
    </row>
    <row r="2" spans="1:16" ht="14.25" customHeight="1">
      <c r="A2" s="106" t="s">
        <v>1601</v>
      </c>
      <c r="B2" s="107" t="s">
        <v>1580</v>
      </c>
      <c r="C2" s="107" t="s">
        <v>1581</v>
      </c>
      <c r="D2" s="107" t="s">
        <v>1582</v>
      </c>
      <c r="E2" s="107"/>
      <c r="F2" s="107" t="s">
        <v>1583</v>
      </c>
      <c r="G2" s="107" t="s">
        <v>1</v>
      </c>
      <c r="H2" s="107" t="s">
        <v>3</v>
      </c>
      <c r="I2" s="107" t="s">
        <v>1536</v>
      </c>
      <c r="J2" s="107" t="s">
        <v>2</v>
      </c>
      <c r="K2" s="107" t="s">
        <v>5</v>
      </c>
      <c r="L2" s="108" t="s">
        <v>1538</v>
      </c>
      <c r="M2" s="107" t="s">
        <v>1539</v>
      </c>
      <c r="N2" s="109" t="s">
        <v>1584</v>
      </c>
      <c r="O2" s="109" t="s">
        <v>1585</v>
      </c>
    </row>
    <row r="3" spans="1:16" ht="14.25" customHeight="1">
      <c r="A3" s="110"/>
      <c r="B3" s="111"/>
      <c r="C3" s="111"/>
      <c r="D3" s="112"/>
      <c r="E3" s="112"/>
      <c r="F3" s="164">
        <v>767</v>
      </c>
      <c r="G3" s="165" t="str">
        <f>+VLOOKUP(F3,Participants!$A$1:$F$1600,2,FALSE)</f>
        <v>Marek Paull</v>
      </c>
      <c r="H3" s="165" t="str">
        <f>+VLOOKUP(F3,Participants!$A$1:$F$1600,4,FALSE)</f>
        <v>AAC</v>
      </c>
      <c r="I3" s="165" t="str">
        <f>+VLOOKUP(F3,Participants!$A$1:$F$1600,5,FALSE)</f>
        <v>M</v>
      </c>
      <c r="J3" s="165">
        <f>+VLOOKUP(F3,Participants!$A$1:$F$1600,3,FALSE)</f>
        <v>4</v>
      </c>
      <c r="K3" s="148" t="str">
        <f>+VLOOKUP(F3,Participants!$A$1:$G$1600,7,FALSE)</f>
        <v>DEV BOYS</v>
      </c>
      <c r="L3" s="166"/>
      <c r="M3" s="165"/>
      <c r="N3" s="167">
        <v>8</v>
      </c>
      <c r="O3" s="162">
        <v>1</v>
      </c>
      <c r="P3" t="s">
        <v>1886</v>
      </c>
    </row>
    <row r="4" spans="1:16" ht="14.25" customHeight="1">
      <c r="A4" s="115"/>
      <c r="B4" s="116"/>
      <c r="C4" s="116"/>
      <c r="D4" s="117"/>
      <c r="E4" s="117"/>
      <c r="F4" s="184">
        <v>1210</v>
      </c>
      <c r="G4" s="169" t="str">
        <f>+VLOOKUP(F4,Participants!$A$1:$F$1600,2,FALSE)</f>
        <v>Jacob Wienand</v>
      </c>
      <c r="H4" s="169" t="str">
        <f>+VLOOKUP(F4,Participants!$A$1:$F$1600,4,FALSE)</f>
        <v>CDT</v>
      </c>
      <c r="I4" s="169" t="str">
        <f>+VLOOKUP(F4,Participants!$A$1:$F$1600,5,FALSE)</f>
        <v>M</v>
      </c>
      <c r="J4" s="169">
        <f>+VLOOKUP(F4,Participants!$A$1:$F$1600,3,FALSE)</f>
        <v>6</v>
      </c>
      <c r="K4" s="170" t="str">
        <f>+VLOOKUP(F4,Participants!$A$1:$G$1600,7,FALSE)</f>
        <v>JV BOYS</v>
      </c>
      <c r="L4" s="185">
        <v>1</v>
      </c>
      <c r="M4" s="169">
        <v>10</v>
      </c>
      <c r="N4" s="170">
        <v>13</v>
      </c>
      <c r="O4" s="170">
        <v>0</v>
      </c>
    </row>
    <row r="5" spans="1:16" ht="14.25" customHeight="1">
      <c r="A5" s="110"/>
      <c r="B5" s="111"/>
      <c r="C5" s="111"/>
      <c r="D5" s="112"/>
      <c r="E5" s="112"/>
      <c r="F5" s="184">
        <v>596</v>
      </c>
      <c r="G5" s="169" t="str">
        <f>+VLOOKUP(F5,Participants!$A$1:$F$1600,2,FALSE)</f>
        <v>Max Radzvin</v>
      </c>
      <c r="H5" s="169" t="str">
        <f>+VLOOKUP(F5,Participants!$A$1:$F$1600,4,FALSE)</f>
        <v>BFS</v>
      </c>
      <c r="I5" s="169" t="str">
        <f>+VLOOKUP(F5,Participants!$A$1:$F$1600,5,FALSE)</f>
        <v>M</v>
      </c>
      <c r="J5" s="169">
        <f>+VLOOKUP(F5,Participants!$A$1:$F$1600,3,FALSE)</f>
        <v>6</v>
      </c>
      <c r="K5" s="170" t="str">
        <f>+VLOOKUP(F5,Participants!$A$1:$G$1600,7,FALSE)</f>
        <v>JV BOYS</v>
      </c>
      <c r="L5" s="183">
        <f>L4+1</f>
        <v>2</v>
      </c>
      <c r="M5" s="169">
        <v>8</v>
      </c>
      <c r="N5" s="170">
        <v>12</v>
      </c>
      <c r="O5" s="170">
        <v>1</v>
      </c>
    </row>
    <row r="6" spans="1:16" ht="14.25" customHeight="1">
      <c r="A6" s="115"/>
      <c r="B6" s="116"/>
      <c r="C6" s="116"/>
      <c r="D6" s="117"/>
      <c r="E6" s="117"/>
      <c r="F6" s="184">
        <v>1160</v>
      </c>
      <c r="G6" s="169" t="str">
        <f>+VLOOKUP(F6,Participants!$A$1:$F$1600,2,FALSE)</f>
        <v>Declan McCullough</v>
      </c>
      <c r="H6" s="169" t="str">
        <f>+VLOOKUP(F6,Participants!$A$1:$F$1600,4,FALSE)</f>
        <v>JAM</v>
      </c>
      <c r="I6" s="169" t="str">
        <f>+VLOOKUP(F6,Participants!$A$1:$F$1600,5,FALSE)</f>
        <v>M</v>
      </c>
      <c r="J6" s="169">
        <f>+VLOOKUP(F6,Participants!$A$1:$F$1600,3,FALSE)</f>
        <v>5</v>
      </c>
      <c r="K6" s="170" t="str">
        <f>+VLOOKUP(F6,Participants!$A$1:$G$1600,7,FALSE)</f>
        <v>JV BOYS</v>
      </c>
      <c r="L6" s="183">
        <f t="shared" ref="L6:L36" si="0">L5+1</f>
        <v>3</v>
      </c>
      <c r="M6" s="169">
        <v>6</v>
      </c>
      <c r="N6" s="170">
        <v>10</v>
      </c>
      <c r="O6" s="170">
        <v>10</v>
      </c>
    </row>
    <row r="7" spans="1:16" ht="14.25" customHeight="1">
      <c r="A7" s="110"/>
      <c r="B7" s="111"/>
      <c r="C7" s="111"/>
      <c r="D7" s="112"/>
      <c r="E7" s="112"/>
      <c r="F7" s="184">
        <v>595</v>
      </c>
      <c r="G7" s="169" t="str">
        <f>+VLOOKUP(F7,Participants!$A$1:$F$1600,2,FALSE)</f>
        <v>Jack Davison</v>
      </c>
      <c r="H7" s="169" t="str">
        <f>+VLOOKUP(F7,Participants!$A$1:$F$1600,4,FALSE)</f>
        <v>BFS</v>
      </c>
      <c r="I7" s="169" t="str">
        <f>+VLOOKUP(F7,Participants!$A$1:$F$1600,5,FALSE)</f>
        <v>M</v>
      </c>
      <c r="J7" s="169">
        <f>+VLOOKUP(F7,Participants!$A$1:$F$1600,3,FALSE)</f>
        <v>6</v>
      </c>
      <c r="K7" s="170" t="str">
        <f>+VLOOKUP(F7,Participants!$A$1:$G$1600,7,FALSE)</f>
        <v>JV BOYS</v>
      </c>
      <c r="L7" s="183">
        <f t="shared" si="0"/>
        <v>4</v>
      </c>
      <c r="M7" s="169">
        <v>5</v>
      </c>
      <c r="N7" s="170">
        <v>10</v>
      </c>
      <c r="O7" s="170">
        <v>8</v>
      </c>
    </row>
    <row r="8" spans="1:16" ht="14.25" customHeight="1">
      <c r="A8" s="115"/>
      <c r="B8" s="116"/>
      <c r="C8" s="116"/>
      <c r="D8" s="117"/>
      <c r="E8" s="117"/>
      <c r="F8" s="184">
        <v>1454</v>
      </c>
      <c r="G8" s="169" t="str">
        <f>+VLOOKUP(F8,Participants!$A$1:$F$1600,2,FALSE)</f>
        <v>Cameron Smith</v>
      </c>
      <c r="H8" s="169" t="str">
        <f>+VLOOKUP(F8,Participants!$A$1:$F$1600,4,FALSE)</f>
        <v>BCS</v>
      </c>
      <c r="I8" s="169" t="str">
        <f>+VLOOKUP(F8,Participants!$A$1:$F$1600,5,FALSE)</f>
        <v>M</v>
      </c>
      <c r="J8" s="169">
        <f>+VLOOKUP(F8,Participants!$A$1:$F$1600,3,FALSE)</f>
        <v>6</v>
      </c>
      <c r="K8" s="170" t="str">
        <f>+VLOOKUP(F8,Participants!$A$1:$G$1600,7,FALSE)</f>
        <v>JV BOYS</v>
      </c>
      <c r="L8" s="183">
        <f t="shared" si="0"/>
        <v>5</v>
      </c>
      <c r="M8" s="169">
        <v>4</v>
      </c>
      <c r="N8" s="170">
        <v>10</v>
      </c>
      <c r="O8" s="170">
        <v>7</v>
      </c>
    </row>
    <row r="9" spans="1:16" ht="14.25" customHeight="1">
      <c r="A9" s="110"/>
      <c r="B9" s="111"/>
      <c r="C9" s="111"/>
      <c r="D9" s="112"/>
      <c r="E9" s="112"/>
      <c r="F9" s="184">
        <v>1051</v>
      </c>
      <c r="G9" s="169" t="str">
        <f>+VLOOKUP(F9,Participants!$A$1:$F$1600,2,FALSE)</f>
        <v>Andrew Spalvieri</v>
      </c>
      <c r="H9" s="169" t="str">
        <f>+VLOOKUP(F9,Participants!$A$1:$F$1600,4,FALSE)</f>
        <v>KIL</v>
      </c>
      <c r="I9" s="169" t="str">
        <f>+VLOOKUP(F9,Participants!$A$1:$F$1600,5,FALSE)</f>
        <v>M</v>
      </c>
      <c r="J9" s="169">
        <f>+VLOOKUP(F9,Participants!$A$1:$F$1600,3,FALSE)</f>
        <v>6</v>
      </c>
      <c r="K9" s="170" t="str">
        <f>+VLOOKUP(F9,Participants!$A$1:$G$1600,7,FALSE)</f>
        <v>JV BOYS</v>
      </c>
      <c r="L9" s="183">
        <f t="shared" si="0"/>
        <v>6</v>
      </c>
      <c r="M9" s="169">
        <v>2.5</v>
      </c>
      <c r="N9" s="170">
        <v>10</v>
      </c>
      <c r="O9" s="170">
        <v>6</v>
      </c>
    </row>
    <row r="10" spans="1:16" ht="14.25" customHeight="1">
      <c r="A10" s="115"/>
      <c r="B10" s="116"/>
      <c r="C10" s="116"/>
      <c r="D10" s="117"/>
      <c r="E10" s="117"/>
      <c r="F10" s="184">
        <v>1451</v>
      </c>
      <c r="G10" s="169" t="str">
        <f>+VLOOKUP(F10,Participants!$A$1:$F$1600,2,FALSE)</f>
        <v>Tommy Edwards</v>
      </c>
      <c r="H10" s="169" t="str">
        <f>+VLOOKUP(F10,Participants!$A$1:$F$1600,4,FALSE)</f>
        <v>BCS</v>
      </c>
      <c r="I10" s="169" t="str">
        <f>+VLOOKUP(F10,Participants!$A$1:$F$1600,5,FALSE)</f>
        <v>M</v>
      </c>
      <c r="J10" s="169">
        <f>+VLOOKUP(F10,Participants!$A$1:$F$1600,3,FALSE)</f>
        <v>5</v>
      </c>
      <c r="K10" s="170" t="str">
        <f>+VLOOKUP(F10,Participants!$A$1:$G$1600,7,FALSE)</f>
        <v>JV BOYS</v>
      </c>
      <c r="L10" s="183">
        <v>6</v>
      </c>
      <c r="M10" s="169">
        <v>2.5</v>
      </c>
      <c r="N10" s="170">
        <v>10</v>
      </c>
      <c r="O10" s="170">
        <v>6</v>
      </c>
    </row>
    <row r="11" spans="1:16" ht="14.25" customHeight="1">
      <c r="A11" s="110"/>
      <c r="B11" s="111"/>
      <c r="C11" s="111"/>
      <c r="D11" s="112"/>
      <c r="E11" s="112"/>
      <c r="F11" s="184">
        <v>191</v>
      </c>
      <c r="G11" s="169" t="str">
        <f>+VLOOKUP(F11,Participants!$A$1:$F$1600,2,FALSE)</f>
        <v>Noah Latouf</v>
      </c>
      <c r="H11" s="169" t="str">
        <f>+VLOOKUP(F11,Participants!$A$1:$F$1600,4,FALSE)</f>
        <v>AMA</v>
      </c>
      <c r="I11" s="169" t="str">
        <f>+VLOOKUP(F11,Participants!$A$1:$F$1600,5,FALSE)</f>
        <v>M</v>
      </c>
      <c r="J11" s="169">
        <f>+VLOOKUP(F11,Participants!$A$1:$F$1600,3,FALSE)</f>
        <v>5</v>
      </c>
      <c r="K11" s="170" t="str">
        <f>+VLOOKUP(F11,Participants!$A$1:$G$1600,7,FALSE)</f>
        <v>JV BOYS</v>
      </c>
      <c r="L11" s="183">
        <v>8</v>
      </c>
      <c r="M11" s="169">
        <v>1</v>
      </c>
      <c r="N11" s="170">
        <v>10</v>
      </c>
      <c r="O11" s="170">
        <v>5</v>
      </c>
    </row>
    <row r="12" spans="1:16" ht="14.25" customHeight="1">
      <c r="A12" s="115"/>
      <c r="B12" s="116"/>
      <c r="C12" s="116"/>
      <c r="D12" s="117"/>
      <c r="E12" s="117"/>
      <c r="F12" s="184">
        <v>593</v>
      </c>
      <c r="G12" s="169" t="str">
        <f>+VLOOKUP(F12,Participants!$A$1:$F$1600,2,FALSE)</f>
        <v>Ethan Hiserodt</v>
      </c>
      <c r="H12" s="169" t="str">
        <f>+VLOOKUP(F12,Participants!$A$1:$F$1600,4,FALSE)</f>
        <v>BFS</v>
      </c>
      <c r="I12" s="169" t="str">
        <f>+VLOOKUP(F12,Participants!$A$1:$F$1600,5,FALSE)</f>
        <v>M</v>
      </c>
      <c r="J12" s="169">
        <f>+VLOOKUP(F12,Participants!$A$1:$F$1600,3,FALSE)</f>
        <v>6</v>
      </c>
      <c r="K12" s="170" t="str">
        <f>+VLOOKUP(F12,Participants!$A$1:$G$1600,7,FALSE)</f>
        <v>JV BOYS</v>
      </c>
      <c r="L12" s="183">
        <f t="shared" si="0"/>
        <v>9</v>
      </c>
      <c r="M12" s="169"/>
      <c r="N12" s="170">
        <v>10</v>
      </c>
      <c r="O12" s="170">
        <v>4</v>
      </c>
    </row>
    <row r="13" spans="1:16" ht="14.25" customHeight="1">
      <c r="A13" s="110"/>
      <c r="B13" s="111"/>
      <c r="C13" s="111"/>
      <c r="D13" s="112"/>
      <c r="E13" s="112"/>
      <c r="F13" s="184">
        <v>1050</v>
      </c>
      <c r="G13" s="169" t="str">
        <f>+VLOOKUP(F13,Participants!$A$1:$F$1600,2,FALSE)</f>
        <v>Jack Croft</v>
      </c>
      <c r="H13" s="169" t="str">
        <f>+VLOOKUP(F13,Participants!$A$1:$F$1600,4,FALSE)</f>
        <v>KIL</v>
      </c>
      <c r="I13" s="169" t="str">
        <f>+VLOOKUP(F13,Participants!$A$1:$F$1600,5,FALSE)</f>
        <v>M</v>
      </c>
      <c r="J13" s="169">
        <f>+VLOOKUP(F13,Participants!$A$1:$F$1600,3,FALSE)</f>
        <v>5</v>
      </c>
      <c r="K13" s="170" t="str">
        <f>+VLOOKUP(F13,Participants!$A$1:$G$1600,7,FALSE)</f>
        <v>JV BOYS</v>
      </c>
      <c r="L13" s="183">
        <f t="shared" si="0"/>
        <v>10</v>
      </c>
      <c r="M13" s="169"/>
      <c r="N13" s="170">
        <v>10</v>
      </c>
      <c r="O13" s="170">
        <v>2</v>
      </c>
    </row>
    <row r="14" spans="1:16" ht="14.25" customHeight="1">
      <c r="A14" s="115"/>
      <c r="B14" s="116"/>
      <c r="C14" s="116"/>
      <c r="D14" s="117"/>
      <c r="E14" s="117"/>
      <c r="F14" s="184">
        <v>1048</v>
      </c>
      <c r="G14" s="169" t="str">
        <f>+VLOOKUP(F14,Participants!$A$1:$F$1600,2,FALSE)</f>
        <v>Nicholas Gnandt</v>
      </c>
      <c r="H14" s="169" t="str">
        <f>+VLOOKUP(F14,Participants!$A$1:$F$1600,4,FALSE)</f>
        <v>KIL</v>
      </c>
      <c r="I14" s="169" t="str">
        <f>+VLOOKUP(F14,Participants!$A$1:$F$1600,5,FALSE)</f>
        <v>M</v>
      </c>
      <c r="J14" s="169">
        <f>+VLOOKUP(F14,Participants!$A$1:$F$1600,3,FALSE)</f>
        <v>5</v>
      </c>
      <c r="K14" s="170" t="str">
        <f>+VLOOKUP(F14,Participants!$A$1:$G$1600,7,FALSE)</f>
        <v>JV BOYS</v>
      </c>
      <c r="L14" s="183">
        <f t="shared" si="0"/>
        <v>11</v>
      </c>
      <c r="M14" s="169"/>
      <c r="N14" s="170">
        <v>9</v>
      </c>
      <c r="O14" s="170">
        <v>11</v>
      </c>
    </row>
    <row r="15" spans="1:16" ht="14.25" customHeight="1">
      <c r="A15" s="110"/>
      <c r="B15" s="111"/>
      <c r="C15" s="111"/>
      <c r="D15" s="112"/>
      <c r="E15" s="112"/>
      <c r="F15" s="184">
        <v>597</v>
      </c>
      <c r="G15" s="169" t="str">
        <f>+VLOOKUP(F15,Participants!$A$1:$F$1600,2,FALSE)</f>
        <v>Rylan Greene</v>
      </c>
      <c r="H15" s="169" t="str">
        <f>+VLOOKUP(F15,Participants!$A$1:$F$1600,4,FALSE)</f>
        <v>BFS</v>
      </c>
      <c r="I15" s="169" t="str">
        <f>+VLOOKUP(F15,Participants!$A$1:$F$1600,5,FALSE)</f>
        <v>M</v>
      </c>
      <c r="J15" s="169">
        <f>+VLOOKUP(F15,Participants!$A$1:$F$1600,3,FALSE)</f>
        <v>6</v>
      </c>
      <c r="K15" s="170" t="str">
        <f>+VLOOKUP(F15,Participants!$A$1:$G$1600,7,FALSE)</f>
        <v>JV BOYS</v>
      </c>
      <c r="L15" s="183">
        <f t="shared" si="0"/>
        <v>12</v>
      </c>
      <c r="M15" s="169"/>
      <c r="N15" s="170">
        <v>9</v>
      </c>
      <c r="O15" s="170">
        <v>9</v>
      </c>
    </row>
    <row r="16" spans="1:16" ht="14.25" customHeight="1">
      <c r="A16" s="115"/>
      <c r="B16" s="116"/>
      <c r="C16" s="116"/>
      <c r="D16" s="117"/>
      <c r="E16" s="117"/>
      <c r="F16" s="184">
        <v>594</v>
      </c>
      <c r="G16" s="169" t="str">
        <f>+VLOOKUP(F16,Participants!$A$1:$F$1600,2,FALSE)</f>
        <v>Isaiah Thomas</v>
      </c>
      <c r="H16" s="169" t="str">
        <f>+VLOOKUP(F16,Participants!$A$1:$F$1600,4,FALSE)</f>
        <v>BFS</v>
      </c>
      <c r="I16" s="169" t="str">
        <f>+VLOOKUP(F16,Participants!$A$1:$F$1600,5,FALSE)</f>
        <v>M</v>
      </c>
      <c r="J16" s="169">
        <f>+VLOOKUP(F16,Participants!$A$1:$F$1600,3,FALSE)</f>
        <v>5</v>
      </c>
      <c r="K16" s="170" t="str">
        <f>+VLOOKUP(F16,Participants!$A$1:$G$1600,7,FALSE)</f>
        <v>JV BOYS</v>
      </c>
      <c r="L16" s="183">
        <f t="shared" si="0"/>
        <v>13</v>
      </c>
      <c r="M16" s="169"/>
      <c r="N16" s="170">
        <v>9</v>
      </c>
      <c r="O16" s="170">
        <v>6</v>
      </c>
    </row>
    <row r="17" spans="1:15" ht="14.25" customHeight="1">
      <c r="A17" s="110"/>
      <c r="B17" s="111"/>
      <c r="C17" s="111"/>
      <c r="D17" s="112"/>
      <c r="E17" s="112"/>
      <c r="F17" s="184">
        <v>592</v>
      </c>
      <c r="G17" s="169" t="str">
        <f>+VLOOKUP(F17,Participants!$A$1:$F$1600,2,FALSE)</f>
        <v>Enzo Pecoraro</v>
      </c>
      <c r="H17" s="169" t="str">
        <f>+VLOOKUP(F17,Participants!$A$1:$F$1600,4,FALSE)</f>
        <v>BFS</v>
      </c>
      <c r="I17" s="169" t="str">
        <f>+VLOOKUP(F17,Participants!$A$1:$F$1600,5,FALSE)</f>
        <v>M</v>
      </c>
      <c r="J17" s="169">
        <f>+VLOOKUP(F17,Participants!$A$1:$F$1600,3,FALSE)</f>
        <v>5</v>
      </c>
      <c r="K17" s="170" t="str">
        <f>+VLOOKUP(F17,Participants!$A$1:$G$1600,7,FALSE)</f>
        <v>JV BOYS</v>
      </c>
      <c r="L17" s="183">
        <f t="shared" si="0"/>
        <v>14</v>
      </c>
      <c r="M17" s="169"/>
      <c r="N17" s="170">
        <v>9</v>
      </c>
      <c r="O17" s="170">
        <v>6</v>
      </c>
    </row>
    <row r="18" spans="1:15" ht="14.25" customHeight="1">
      <c r="A18" s="115"/>
      <c r="B18" s="116"/>
      <c r="C18" s="116"/>
      <c r="D18" s="117"/>
      <c r="E18" s="117"/>
      <c r="F18" s="184">
        <v>594</v>
      </c>
      <c r="G18" s="169" t="str">
        <f>+VLOOKUP(F18,Participants!$A$1:$F$1600,2,FALSE)</f>
        <v>Isaiah Thomas</v>
      </c>
      <c r="H18" s="169" t="str">
        <f>+VLOOKUP(F18,Participants!$A$1:$F$1600,4,FALSE)</f>
        <v>BFS</v>
      </c>
      <c r="I18" s="169" t="str">
        <f>+VLOOKUP(F18,Participants!$A$1:$F$1600,5,FALSE)</f>
        <v>M</v>
      </c>
      <c r="J18" s="169">
        <f>+VLOOKUP(F18,Participants!$A$1:$F$1600,3,FALSE)</f>
        <v>5</v>
      </c>
      <c r="K18" s="170" t="str">
        <f>+VLOOKUP(F18,Participants!$A$1:$G$1600,7,FALSE)</f>
        <v>JV BOYS</v>
      </c>
      <c r="L18" s="183">
        <f t="shared" si="0"/>
        <v>15</v>
      </c>
      <c r="M18" s="169"/>
      <c r="N18" s="170">
        <v>9</v>
      </c>
      <c r="O18" s="170">
        <v>6</v>
      </c>
    </row>
    <row r="19" spans="1:15" ht="14.25" customHeight="1">
      <c r="A19" s="110"/>
      <c r="B19" s="111"/>
      <c r="C19" s="111"/>
      <c r="D19" s="112"/>
      <c r="E19" s="112"/>
      <c r="F19" s="184">
        <v>188</v>
      </c>
      <c r="G19" s="169" t="str">
        <f>+VLOOKUP(F19,Participants!$A$1:$F$1600,2,FALSE)</f>
        <v>John Kail</v>
      </c>
      <c r="H19" s="169" t="str">
        <f>+VLOOKUP(F19,Participants!$A$1:$F$1600,4,FALSE)</f>
        <v>AMA</v>
      </c>
      <c r="I19" s="169" t="str">
        <f>+VLOOKUP(F19,Participants!$A$1:$F$1600,5,FALSE)</f>
        <v>M</v>
      </c>
      <c r="J19" s="169">
        <f>+VLOOKUP(F19,Participants!$A$1:$F$1600,3,FALSE)</f>
        <v>6</v>
      </c>
      <c r="K19" s="170" t="str">
        <f>+VLOOKUP(F19,Participants!$A$1:$G$1600,7,FALSE)</f>
        <v>JV BOYS</v>
      </c>
      <c r="L19" s="183">
        <f t="shared" si="0"/>
        <v>16</v>
      </c>
      <c r="M19" s="169"/>
      <c r="N19" s="170">
        <v>9</v>
      </c>
      <c r="O19" s="170">
        <v>3</v>
      </c>
    </row>
    <row r="20" spans="1:15" ht="14.25" customHeight="1">
      <c r="A20" s="115"/>
      <c r="B20" s="116"/>
      <c r="C20" s="116"/>
      <c r="D20" s="117"/>
      <c r="E20" s="117"/>
      <c r="F20" s="184">
        <v>201</v>
      </c>
      <c r="G20" s="169" t="str">
        <f>+VLOOKUP(F20,Participants!$A$1:$F$1600,2,FALSE)</f>
        <v>Oliver Walvoord</v>
      </c>
      <c r="H20" s="169" t="str">
        <f>+VLOOKUP(F20,Participants!$A$1:$F$1600,4,FALSE)</f>
        <v>AMA</v>
      </c>
      <c r="I20" s="169" t="str">
        <f>+VLOOKUP(F20,Participants!$A$1:$F$1600,5,FALSE)</f>
        <v>M</v>
      </c>
      <c r="J20" s="169">
        <f>+VLOOKUP(F20,Participants!$A$1:$F$1600,3,FALSE)</f>
        <v>5</v>
      </c>
      <c r="K20" s="170" t="str">
        <f>+VLOOKUP(F20,Participants!$A$1:$G$1600,7,FALSE)</f>
        <v>JV BOYS</v>
      </c>
      <c r="L20" s="183">
        <f t="shared" si="0"/>
        <v>17</v>
      </c>
      <c r="M20" s="169"/>
      <c r="N20" s="170">
        <v>8</v>
      </c>
      <c r="O20" s="170">
        <v>11</v>
      </c>
    </row>
    <row r="21" spans="1:15" ht="14.25" customHeight="1">
      <c r="A21" s="110"/>
      <c r="B21" s="111"/>
      <c r="C21" s="111"/>
      <c r="D21" s="112"/>
      <c r="E21" s="112"/>
      <c r="F21" s="184">
        <v>1449</v>
      </c>
      <c r="G21" s="169" t="str">
        <f>+VLOOKUP(F21,Participants!$A$1:$F$1600,2,FALSE)</f>
        <v>Wyatt Adley</v>
      </c>
      <c r="H21" s="169" t="str">
        <f>+VLOOKUP(F21,Participants!$A$1:$F$1600,4,FALSE)</f>
        <v>BCS</v>
      </c>
      <c r="I21" s="169" t="str">
        <f>+VLOOKUP(F21,Participants!$A$1:$F$1600,5,FALSE)</f>
        <v>M</v>
      </c>
      <c r="J21" s="169">
        <f>+VLOOKUP(F21,Participants!$A$1:$F$1600,3,FALSE)</f>
        <v>5</v>
      </c>
      <c r="K21" s="170" t="str">
        <f>+VLOOKUP(F21,Participants!$A$1:$G$1600,7,FALSE)</f>
        <v>JV BOYS</v>
      </c>
      <c r="L21" s="183">
        <f t="shared" si="0"/>
        <v>18</v>
      </c>
      <c r="M21" s="169"/>
      <c r="N21" s="170">
        <v>8</v>
      </c>
      <c r="O21" s="170">
        <v>11</v>
      </c>
    </row>
    <row r="22" spans="1:15" ht="14.25" customHeight="1">
      <c r="A22" s="115"/>
      <c r="B22" s="116"/>
      <c r="C22" s="116"/>
      <c r="D22" s="117"/>
      <c r="E22" s="117"/>
      <c r="F22" s="184">
        <v>191</v>
      </c>
      <c r="G22" s="169" t="str">
        <f>+VLOOKUP(F22,Participants!$A$1:$F$1600,2,FALSE)</f>
        <v>Noah Latouf</v>
      </c>
      <c r="H22" s="169" t="str">
        <f>+VLOOKUP(F22,Participants!$A$1:$F$1600,4,FALSE)</f>
        <v>AMA</v>
      </c>
      <c r="I22" s="169" t="str">
        <f>+VLOOKUP(F22,Participants!$A$1:$F$1600,5,FALSE)</f>
        <v>M</v>
      </c>
      <c r="J22" s="169">
        <f>+VLOOKUP(F22,Participants!$A$1:$F$1600,3,FALSE)</f>
        <v>5</v>
      </c>
      <c r="K22" s="170" t="str">
        <f>+VLOOKUP(F22,Participants!$A$1:$G$1600,7,FALSE)</f>
        <v>JV BOYS</v>
      </c>
      <c r="L22" s="183">
        <f t="shared" si="0"/>
        <v>19</v>
      </c>
      <c r="M22" s="169"/>
      <c r="N22" s="170">
        <v>8</v>
      </c>
      <c r="O22" s="170">
        <v>9</v>
      </c>
    </row>
    <row r="23" spans="1:15" ht="14.25" customHeight="1">
      <c r="A23" s="110"/>
      <c r="B23" s="111"/>
      <c r="C23" s="111"/>
      <c r="D23" s="112"/>
      <c r="E23" s="112"/>
      <c r="F23" s="184">
        <v>202</v>
      </c>
      <c r="G23" s="169" t="str">
        <f>+VLOOKUP(F23,Participants!$A$1:$F$1600,2,FALSE)</f>
        <v>William Yester</v>
      </c>
      <c r="H23" s="169" t="str">
        <f>+VLOOKUP(F23,Participants!$A$1:$F$1600,4,FALSE)</f>
        <v>AMA</v>
      </c>
      <c r="I23" s="169" t="str">
        <f>+VLOOKUP(F23,Participants!$A$1:$F$1600,5,FALSE)</f>
        <v>M</v>
      </c>
      <c r="J23" s="169">
        <f>+VLOOKUP(F23,Participants!$A$1:$F$1600,3,FALSE)</f>
        <v>5</v>
      </c>
      <c r="K23" s="170" t="str">
        <f>+VLOOKUP(F23,Participants!$A$1:$G$1600,7,FALSE)</f>
        <v>JV BOYS</v>
      </c>
      <c r="L23" s="183">
        <f t="shared" si="0"/>
        <v>20</v>
      </c>
      <c r="M23" s="169"/>
      <c r="N23" s="170">
        <v>8</v>
      </c>
      <c r="O23" s="170">
        <v>4</v>
      </c>
    </row>
    <row r="24" spans="1:15" ht="14.25" customHeight="1">
      <c r="A24" s="115"/>
      <c r="B24" s="116"/>
      <c r="C24" s="116"/>
      <c r="D24" s="117"/>
      <c r="E24" s="117"/>
      <c r="F24" s="184">
        <v>199</v>
      </c>
      <c r="G24" s="169" t="str">
        <f>+VLOOKUP(F24,Participants!$A$1:$F$1600,2,FALSE)</f>
        <v>Gavin Shaffer</v>
      </c>
      <c r="H24" s="169" t="str">
        <f>+VLOOKUP(F24,Participants!$A$1:$F$1600,4,FALSE)</f>
        <v>AMA</v>
      </c>
      <c r="I24" s="169" t="str">
        <f>+VLOOKUP(F24,Participants!$A$1:$F$1600,5,FALSE)</f>
        <v>M</v>
      </c>
      <c r="J24" s="169">
        <f>+VLOOKUP(F24,Participants!$A$1:$F$1600,3,FALSE)</f>
        <v>5</v>
      </c>
      <c r="K24" s="170" t="str">
        <f>+VLOOKUP(F24,Participants!$A$1:$G$1600,7,FALSE)</f>
        <v>JV BOYS</v>
      </c>
      <c r="L24" s="183">
        <f t="shared" si="0"/>
        <v>21</v>
      </c>
      <c r="M24" s="169"/>
      <c r="N24" s="170">
        <v>8</v>
      </c>
      <c r="O24" s="170">
        <v>0</v>
      </c>
    </row>
    <row r="25" spans="1:15" ht="14.25" customHeight="1">
      <c r="A25" s="110"/>
      <c r="B25" s="111"/>
      <c r="C25" s="111"/>
      <c r="D25" s="112"/>
      <c r="E25" s="112"/>
      <c r="F25" s="184">
        <v>181</v>
      </c>
      <c r="G25" s="169" t="str">
        <f>+VLOOKUP(F25,Participants!$A$1:$F$1600,2,FALSE)</f>
        <v>Angelo Cross</v>
      </c>
      <c r="H25" s="169" t="str">
        <f>+VLOOKUP(F25,Participants!$A$1:$F$1600,4,FALSE)</f>
        <v>AMA</v>
      </c>
      <c r="I25" s="169" t="str">
        <f>+VLOOKUP(F25,Participants!$A$1:$F$1600,5,FALSE)</f>
        <v>M</v>
      </c>
      <c r="J25" s="169">
        <f>+VLOOKUP(F25,Participants!$A$1:$F$1600,3,FALSE)</f>
        <v>6</v>
      </c>
      <c r="K25" s="170" t="str">
        <f>+VLOOKUP(F25,Participants!$A$1:$G$1600,7,FALSE)</f>
        <v>JV BOYS</v>
      </c>
      <c r="L25" s="183">
        <f t="shared" si="0"/>
        <v>22</v>
      </c>
      <c r="M25" s="169"/>
      <c r="N25" s="170">
        <v>7</v>
      </c>
      <c r="O25" s="170">
        <v>11</v>
      </c>
    </row>
    <row r="26" spans="1:15" ht="14.25" customHeight="1">
      <c r="A26" s="115"/>
      <c r="B26" s="116"/>
      <c r="C26" s="116"/>
      <c r="D26" s="117"/>
      <c r="E26" s="117"/>
      <c r="F26" s="184">
        <v>1211</v>
      </c>
      <c r="G26" s="169" t="str">
        <f>+VLOOKUP(F26,Participants!$A$1:$F$1600,2,FALSE)</f>
        <v>John Howe</v>
      </c>
      <c r="H26" s="169" t="str">
        <f>+VLOOKUP(F26,Participants!$A$1:$F$1600,4,FALSE)</f>
        <v>CDT</v>
      </c>
      <c r="I26" s="169" t="str">
        <f>+VLOOKUP(F26,Participants!$A$1:$F$1600,5,FALSE)</f>
        <v>M</v>
      </c>
      <c r="J26" s="169">
        <f>+VLOOKUP(F26,Participants!$A$1:$F$1600,3,FALSE)</f>
        <v>6</v>
      </c>
      <c r="K26" s="170" t="str">
        <f>+VLOOKUP(F26,Participants!$A$1:$G$1600,7,FALSE)</f>
        <v>JV BOYS</v>
      </c>
      <c r="L26" s="183">
        <f t="shared" si="0"/>
        <v>23</v>
      </c>
      <c r="M26" s="169"/>
      <c r="N26" s="170">
        <v>7</v>
      </c>
      <c r="O26" s="170">
        <v>11</v>
      </c>
    </row>
    <row r="27" spans="1:15" ht="14.25" customHeight="1">
      <c r="A27" s="110"/>
      <c r="B27" s="111"/>
      <c r="C27" s="111"/>
      <c r="D27" s="112"/>
      <c r="E27" s="112"/>
      <c r="F27" s="184">
        <v>882</v>
      </c>
      <c r="G27" s="169" t="str">
        <f>+VLOOKUP(F27,Participants!$A$1:$F$1600,2,FALSE)</f>
        <v>Vito Bianco</v>
      </c>
      <c r="H27" s="169" t="str">
        <f>+VLOOKUP(F27,Participants!$A$1:$F$1600,4,FALSE)</f>
        <v>SSPP</v>
      </c>
      <c r="I27" s="169" t="str">
        <f>+VLOOKUP(F27,Participants!$A$1:$F$1600,5,FALSE)</f>
        <v>M</v>
      </c>
      <c r="J27" s="169">
        <f>+VLOOKUP(F27,Participants!$A$1:$F$1600,3,FALSE)</f>
        <v>6</v>
      </c>
      <c r="K27" s="170" t="str">
        <f>+VLOOKUP(F27,Participants!$A$1:$G$1600,7,FALSE)</f>
        <v>JV BOYS</v>
      </c>
      <c r="L27" s="183">
        <f t="shared" si="0"/>
        <v>24</v>
      </c>
      <c r="M27" s="169"/>
      <c r="N27" s="170">
        <v>7</v>
      </c>
      <c r="O27" s="170">
        <v>9</v>
      </c>
    </row>
    <row r="28" spans="1:15" ht="14.25" customHeight="1">
      <c r="A28" s="115"/>
      <c r="B28" s="116"/>
      <c r="C28" s="116"/>
      <c r="D28" s="117"/>
      <c r="E28" s="117"/>
      <c r="F28" s="184">
        <v>200</v>
      </c>
      <c r="G28" s="169" t="str">
        <f>+VLOOKUP(F28,Participants!$A$1:$F$1600,2,FALSE)</f>
        <v>Jacob Sutfin</v>
      </c>
      <c r="H28" s="169" t="str">
        <f>+VLOOKUP(F28,Participants!$A$1:$F$1600,4,FALSE)</f>
        <v>AMA</v>
      </c>
      <c r="I28" s="169" t="str">
        <f>+VLOOKUP(F28,Participants!$A$1:$F$1600,5,FALSE)</f>
        <v>M</v>
      </c>
      <c r="J28" s="169">
        <f>+VLOOKUP(F28,Participants!$A$1:$F$1600,3,FALSE)</f>
        <v>5</v>
      </c>
      <c r="K28" s="170" t="str">
        <f>+VLOOKUP(F28,Participants!$A$1:$G$1600,7,FALSE)</f>
        <v>JV BOYS</v>
      </c>
      <c r="L28" s="183">
        <f t="shared" si="0"/>
        <v>25</v>
      </c>
      <c r="M28" s="169"/>
      <c r="N28" s="170">
        <v>7</v>
      </c>
      <c r="O28" s="170">
        <v>7</v>
      </c>
    </row>
    <row r="29" spans="1:15" ht="14.25" customHeight="1">
      <c r="A29" s="110"/>
      <c r="B29" s="111"/>
      <c r="C29" s="111"/>
      <c r="D29" s="112"/>
      <c r="E29" s="112"/>
      <c r="F29" s="184">
        <v>193</v>
      </c>
      <c r="G29" s="169" t="str">
        <f>+VLOOKUP(F29,Participants!$A$1:$F$1600,2,FALSE)</f>
        <v>Shane McDermott</v>
      </c>
      <c r="H29" s="169" t="str">
        <f>+VLOOKUP(F29,Participants!$A$1:$F$1600,4,FALSE)</f>
        <v>AMA</v>
      </c>
      <c r="I29" s="169" t="str">
        <f>+VLOOKUP(F29,Participants!$A$1:$F$1600,5,FALSE)</f>
        <v>M</v>
      </c>
      <c r="J29" s="169">
        <f>+VLOOKUP(F29,Participants!$A$1:$F$1600,3,FALSE)</f>
        <v>5</v>
      </c>
      <c r="K29" s="170" t="str">
        <f>+VLOOKUP(F29,Participants!$A$1:$G$1600,7,FALSE)</f>
        <v>JV BOYS</v>
      </c>
      <c r="L29" s="183">
        <f t="shared" si="0"/>
        <v>26</v>
      </c>
      <c r="M29" s="169"/>
      <c r="N29" s="170">
        <v>7</v>
      </c>
      <c r="O29" s="170">
        <v>7</v>
      </c>
    </row>
    <row r="30" spans="1:15" ht="14.25" customHeight="1">
      <c r="A30" s="115"/>
      <c r="B30" s="116"/>
      <c r="C30" s="116"/>
      <c r="D30" s="117"/>
      <c r="E30" s="117"/>
      <c r="F30" s="170">
        <v>182</v>
      </c>
      <c r="G30" s="169" t="str">
        <f>+VLOOKUP(F30,Participants!$A$1:$F$1600,2,FALSE)</f>
        <v>Daniel D'Alo</v>
      </c>
      <c r="H30" s="169" t="str">
        <f>+VLOOKUP(F30,Participants!$A$1:$F$1600,4,FALSE)</f>
        <v>AMA</v>
      </c>
      <c r="I30" s="169" t="str">
        <f>+VLOOKUP(F30,Participants!$A$1:$F$1600,5,FALSE)</f>
        <v>M</v>
      </c>
      <c r="J30" s="169">
        <f>+VLOOKUP(F30,Participants!$A$1:$F$1600,3,FALSE)</f>
        <v>5</v>
      </c>
      <c r="K30" s="170" t="str">
        <f>+VLOOKUP(F30,Participants!$A$1:$G$1600,7,FALSE)</f>
        <v>JV BOYS</v>
      </c>
      <c r="L30" s="183">
        <f t="shared" si="0"/>
        <v>27</v>
      </c>
      <c r="M30" s="169"/>
      <c r="N30" s="170">
        <v>7</v>
      </c>
      <c r="O30" s="170">
        <v>1</v>
      </c>
    </row>
    <row r="31" spans="1:15" ht="14.25" customHeight="1">
      <c r="A31" s="110"/>
      <c r="B31" s="111"/>
      <c r="C31" s="111"/>
      <c r="D31" s="112"/>
      <c r="E31" s="112"/>
      <c r="F31" s="184">
        <v>1043</v>
      </c>
      <c r="G31" s="169" t="str">
        <f>+VLOOKUP(F31,Participants!$A$1:$F$1600,2,FALSE)</f>
        <v>Thomas Baier</v>
      </c>
      <c r="H31" s="169" t="str">
        <f>+VLOOKUP(F31,Participants!$A$1:$F$1600,4,FALSE)</f>
        <v>KIL</v>
      </c>
      <c r="I31" s="169" t="str">
        <f>+VLOOKUP(F31,Participants!$A$1:$F$1600,5,FALSE)</f>
        <v>M</v>
      </c>
      <c r="J31" s="169">
        <f>+VLOOKUP(F31,Participants!$A$1:$F$1600,3,FALSE)</f>
        <v>5</v>
      </c>
      <c r="K31" s="170" t="str">
        <f>+VLOOKUP(F31,Participants!$A$1:$G$1600,7,FALSE)</f>
        <v>JV BOYS</v>
      </c>
      <c r="L31" s="183">
        <f t="shared" si="0"/>
        <v>28</v>
      </c>
      <c r="M31" s="169"/>
      <c r="N31" s="170">
        <v>7</v>
      </c>
      <c r="O31" s="170">
        <v>1</v>
      </c>
    </row>
    <row r="32" spans="1:15" ht="15" customHeight="1">
      <c r="A32" s="115"/>
      <c r="B32" s="116"/>
      <c r="C32" s="116"/>
      <c r="D32" s="117"/>
      <c r="E32" s="117"/>
      <c r="F32" s="184">
        <v>186</v>
      </c>
      <c r="G32" s="169" t="str">
        <f>+VLOOKUP(F32,Participants!$A$1:$F$1600,2,FALSE)</f>
        <v>Nathan Hannan</v>
      </c>
      <c r="H32" s="169" t="str">
        <f>+VLOOKUP(F32,Participants!$A$1:$F$1600,4,FALSE)</f>
        <v>AMA</v>
      </c>
      <c r="I32" s="169" t="str">
        <f>+VLOOKUP(F32,Participants!$A$1:$F$1600,5,FALSE)</f>
        <v>M</v>
      </c>
      <c r="J32" s="169">
        <f>+VLOOKUP(F32,Participants!$A$1:$F$1600,3,FALSE)</f>
        <v>6</v>
      </c>
      <c r="K32" s="170" t="str">
        <f>+VLOOKUP(F32,Participants!$A$1:$G$1600,7,FALSE)</f>
        <v>JV BOYS</v>
      </c>
      <c r="L32" s="183">
        <f t="shared" si="0"/>
        <v>29</v>
      </c>
      <c r="M32" s="169"/>
      <c r="N32" s="170">
        <v>6</v>
      </c>
      <c r="O32" s="170">
        <v>2</v>
      </c>
    </row>
    <row r="33" spans="1:15" ht="14.25" customHeight="1">
      <c r="A33" s="110"/>
      <c r="B33" s="111"/>
      <c r="C33" s="111"/>
      <c r="D33" s="112"/>
      <c r="E33" s="112"/>
      <c r="F33" s="184">
        <v>879</v>
      </c>
      <c r="G33" s="169" t="str">
        <f>+VLOOKUP(F33,Participants!$A$1:$F$1600,2,FALSE)</f>
        <v>Domenico Berarducci</v>
      </c>
      <c r="H33" s="169" t="str">
        <f>+VLOOKUP(F33,Participants!$A$1:$F$1600,4,FALSE)</f>
        <v>SSPP</v>
      </c>
      <c r="I33" s="169" t="str">
        <f>+VLOOKUP(F33,Participants!$A$1:$F$1600,5,FALSE)</f>
        <v>M</v>
      </c>
      <c r="J33" s="169">
        <f>+VLOOKUP(F33,Participants!$A$1:$F$1600,3,FALSE)</f>
        <v>6</v>
      </c>
      <c r="K33" s="170" t="str">
        <f>+VLOOKUP(F33,Participants!$A$1:$G$1600,7,FALSE)</f>
        <v>JV BOYS</v>
      </c>
      <c r="L33" s="183">
        <f t="shared" si="0"/>
        <v>30</v>
      </c>
      <c r="M33" s="169"/>
      <c r="N33" s="170">
        <v>5</v>
      </c>
      <c r="O33" s="170">
        <v>5</v>
      </c>
    </row>
    <row r="34" spans="1:15" ht="14.25" customHeight="1">
      <c r="A34" s="115"/>
      <c r="B34" s="116"/>
      <c r="C34" s="116"/>
      <c r="D34" s="117"/>
      <c r="E34" s="117"/>
      <c r="F34" s="184">
        <v>1046</v>
      </c>
      <c r="G34" s="169" t="str">
        <f>+VLOOKUP(F34,Participants!$A$1:$F$1600,2,FALSE)</f>
        <v>Jackson Chips</v>
      </c>
      <c r="H34" s="169" t="str">
        <f>+VLOOKUP(F34,Participants!$A$1:$F$1600,4,FALSE)</f>
        <v>KIL</v>
      </c>
      <c r="I34" s="169" t="str">
        <f>+VLOOKUP(F34,Participants!$A$1:$F$1600,5,FALSE)</f>
        <v>M</v>
      </c>
      <c r="J34" s="169">
        <f>+VLOOKUP(F34,Participants!$A$1:$F$1600,3,FALSE)</f>
        <v>5</v>
      </c>
      <c r="K34" s="170" t="str">
        <f>+VLOOKUP(F34,Participants!$A$1:$G$1600,7,FALSE)</f>
        <v>JV BOYS</v>
      </c>
      <c r="L34" s="183">
        <f t="shared" si="0"/>
        <v>31</v>
      </c>
      <c r="M34" s="169"/>
      <c r="N34" s="170">
        <v>5</v>
      </c>
      <c r="O34" s="170">
        <v>4</v>
      </c>
    </row>
    <row r="35" spans="1:15" ht="14.25" customHeight="1">
      <c r="A35" s="110"/>
      <c r="B35" s="111"/>
      <c r="C35" s="111"/>
      <c r="D35" s="112"/>
      <c r="E35" s="112"/>
      <c r="F35" s="184">
        <v>1049</v>
      </c>
      <c r="G35" s="169" t="str">
        <f>+VLOOKUP(F35,Participants!$A$1:$F$1600,2,FALSE)</f>
        <v>Xander Schott</v>
      </c>
      <c r="H35" s="169" t="str">
        <f>+VLOOKUP(F35,Participants!$A$1:$F$1600,4,FALSE)</f>
        <v>KIL</v>
      </c>
      <c r="I35" s="169" t="str">
        <f>+VLOOKUP(F35,Participants!$A$1:$F$1600,5,FALSE)</f>
        <v>M</v>
      </c>
      <c r="J35" s="169">
        <f>+VLOOKUP(F35,Participants!$A$1:$F$1600,3,FALSE)</f>
        <v>5</v>
      </c>
      <c r="K35" s="170" t="str">
        <f>+VLOOKUP(F35,Participants!$A$1:$G$1600,7,FALSE)</f>
        <v>JV BOYS</v>
      </c>
      <c r="L35" s="183">
        <f t="shared" si="0"/>
        <v>32</v>
      </c>
      <c r="M35" s="169"/>
      <c r="N35" s="170">
        <v>5</v>
      </c>
      <c r="O35" s="170">
        <v>3</v>
      </c>
    </row>
    <row r="36" spans="1:15" ht="14.25" customHeight="1">
      <c r="A36" s="115"/>
      <c r="B36" s="116"/>
      <c r="C36" s="116"/>
      <c r="D36" s="117"/>
      <c r="E36" s="117"/>
      <c r="F36" s="184">
        <v>1044</v>
      </c>
      <c r="G36" s="169" t="str">
        <f>+VLOOKUP(F36,Participants!$A$1:$F$1600,2,FALSE)</f>
        <v>Clint Elliott</v>
      </c>
      <c r="H36" s="169" t="str">
        <f>+VLOOKUP(F36,Participants!$A$1:$F$1600,4,FALSE)</f>
        <v>KIL</v>
      </c>
      <c r="I36" s="169" t="str">
        <f>+VLOOKUP(F36,Participants!$A$1:$F$1600,5,FALSE)</f>
        <v>M</v>
      </c>
      <c r="J36" s="169">
        <f>+VLOOKUP(F36,Participants!$A$1:$F$1600,3,FALSE)</f>
        <v>5</v>
      </c>
      <c r="K36" s="170" t="str">
        <f>+VLOOKUP(F36,Participants!$A$1:$G$1600,7,FALSE)</f>
        <v>JV BOYS</v>
      </c>
      <c r="L36" s="183">
        <f t="shared" si="0"/>
        <v>33</v>
      </c>
      <c r="M36" s="169"/>
      <c r="N36" s="170">
        <v>4</v>
      </c>
      <c r="O36" s="170">
        <v>10</v>
      </c>
    </row>
    <row r="37" spans="1:15" ht="14.25" customHeight="1">
      <c r="A37" s="115"/>
      <c r="B37" s="116"/>
      <c r="C37" s="116"/>
      <c r="D37" s="117"/>
      <c r="E37" s="117"/>
      <c r="F37" s="184"/>
      <c r="G37" s="169"/>
      <c r="H37" s="169"/>
      <c r="I37" s="169"/>
      <c r="J37" s="169"/>
      <c r="K37" s="170"/>
      <c r="L37" s="183"/>
      <c r="M37" s="169"/>
      <c r="N37" s="170"/>
      <c r="O37" s="170"/>
    </row>
    <row r="38" spans="1:15" ht="14.25" customHeight="1">
      <c r="A38" s="110"/>
      <c r="B38" s="111"/>
      <c r="C38" s="111"/>
      <c r="D38" s="112"/>
      <c r="E38" s="112"/>
      <c r="F38" s="184">
        <v>588</v>
      </c>
      <c r="G38" s="169" t="str">
        <f>+VLOOKUP(F38,Participants!$A$1:$F$1600,2,FALSE)</f>
        <v>Madeline Sell</v>
      </c>
      <c r="H38" s="169" t="str">
        <f>+VLOOKUP(F38,Participants!$A$1:$F$1600,4,FALSE)</f>
        <v>BFS</v>
      </c>
      <c r="I38" s="169" t="str">
        <f>+VLOOKUP(F38,Participants!$A$1:$F$1600,5,FALSE)</f>
        <v>F</v>
      </c>
      <c r="J38" s="169">
        <f>+VLOOKUP(F38,Participants!$A$1:$F$1600,3,FALSE)</f>
        <v>6</v>
      </c>
      <c r="K38" s="170" t="str">
        <f>+VLOOKUP(F38,Participants!$A$1:$G$1600,7,FALSE)</f>
        <v>JV GIRLS</v>
      </c>
      <c r="L38" s="183">
        <v>1</v>
      </c>
      <c r="M38" s="169">
        <v>10</v>
      </c>
      <c r="N38" s="170">
        <v>11</v>
      </c>
      <c r="O38" s="170">
        <v>2</v>
      </c>
    </row>
    <row r="39" spans="1:15" ht="14.25" customHeight="1">
      <c r="A39" s="115"/>
      <c r="B39" s="116"/>
      <c r="C39" s="116"/>
      <c r="D39" s="117"/>
      <c r="E39" s="117"/>
      <c r="F39" s="184">
        <v>1034</v>
      </c>
      <c r="G39" s="169" t="str">
        <f>+VLOOKUP(F39,Participants!$A$1:$F$1600,2,FALSE)</f>
        <v>Maite Lopez Foubert</v>
      </c>
      <c r="H39" s="169" t="str">
        <f>+VLOOKUP(F39,Participants!$A$1:$F$1600,4,FALSE)</f>
        <v>KIL</v>
      </c>
      <c r="I39" s="169" t="str">
        <f>+VLOOKUP(F39,Participants!$A$1:$F$1600,5,FALSE)</f>
        <v>F</v>
      </c>
      <c r="J39" s="169">
        <f>+VLOOKUP(F39,Participants!$A$1:$F$1600,3,FALSE)</f>
        <v>6</v>
      </c>
      <c r="K39" s="170" t="str">
        <f>+VLOOKUP(F39,Participants!$A$1:$G$1600,7,FALSE)</f>
        <v>JV GIRLS</v>
      </c>
      <c r="L39" s="185">
        <f>L38+1</f>
        <v>2</v>
      </c>
      <c r="M39" s="169">
        <v>8</v>
      </c>
      <c r="N39" s="170">
        <v>10</v>
      </c>
      <c r="O39" s="170">
        <v>10</v>
      </c>
    </row>
    <row r="40" spans="1:15" ht="14.25" customHeight="1">
      <c r="A40" s="110"/>
      <c r="B40" s="111"/>
      <c r="C40" s="111"/>
      <c r="D40" s="112"/>
      <c r="E40" s="112"/>
      <c r="F40" s="184">
        <v>967</v>
      </c>
      <c r="G40" s="169" t="str">
        <f>+VLOOKUP(F40,Participants!$A$1:$F$1600,2,FALSE)</f>
        <v>Alana Eiler</v>
      </c>
      <c r="H40" s="169" t="str">
        <f>+VLOOKUP(F40,Participants!$A$1:$F$1600,4,FALSE)</f>
        <v>BTA</v>
      </c>
      <c r="I40" s="169" t="str">
        <f>+VLOOKUP(F40,Participants!$A$1:$F$1600,5,FALSE)</f>
        <v>F</v>
      </c>
      <c r="J40" s="169">
        <f>+VLOOKUP(F40,Participants!$A$1:$F$1600,3,FALSE)</f>
        <v>5</v>
      </c>
      <c r="K40" s="170" t="str">
        <f>+VLOOKUP(F40,Participants!$A$1:$G$1600,7,FALSE)</f>
        <v>JV GIRLS</v>
      </c>
      <c r="L40" s="185">
        <f t="shared" ref="L40:L102" si="1">L39+1</f>
        <v>3</v>
      </c>
      <c r="M40" s="169">
        <v>6</v>
      </c>
      <c r="N40" s="170">
        <v>10</v>
      </c>
      <c r="O40" s="170">
        <v>9</v>
      </c>
    </row>
    <row r="41" spans="1:15" ht="14.25" customHeight="1">
      <c r="A41" s="115"/>
      <c r="B41" s="116"/>
      <c r="C41" s="116"/>
      <c r="D41" s="117"/>
      <c r="E41" s="117"/>
      <c r="F41" s="184">
        <v>581</v>
      </c>
      <c r="G41" s="169" t="str">
        <f>+VLOOKUP(F41,Participants!$A$1:$F$1600,2,FALSE)</f>
        <v>Annafrancesca Liberati</v>
      </c>
      <c r="H41" s="169" t="str">
        <f>+VLOOKUP(F41,Participants!$A$1:$F$1600,4,FALSE)</f>
        <v>BFS</v>
      </c>
      <c r="I41" s="169" t="str">
        <f>+VLOOKUP(F41,Participants!$A$1:$F$1600,5,FALSE)</f>
        <v>F</v>
      </c>
      <c r="J41" s="169">
        <f>+VLOOKUP(F41,Participants!$A$1:$F$1600,3,FALSE)</f>
        <v>6</v>
      </c>
      <c r="K41" s="170" t="str">
        <f>+VLOOKUP(F41,Participants!$A$1:$G$1600,7,FALSE)</f>
        <v>JV GIRLS</v>
      </c>
      <c r="L41" s="185">
        <f t="shared" si="1"/>
        <v>4</v>
      </c>
      <c r="M41" s="169">
        <v>4.5</v>
      </c>
      <c r="N41" s="170">
        <v>10</v>
      </c>
      <c r="O41" s="170">
        <v>3</v>
      </c>
    </row>
    <row r="42" spans="1:15" ht="14.25" customHeight="1">
      <c r="A42" s="110"/>
      <c r="B42" s="111"/>
      <c r="C42" s="111"/>
      <c r="D42" s="112"/>
      <c r="E42" s="112"/>
      <c r="F42" s="184">
        <v>1038</v>
      </c>
      <c r="G42" s="169" t="str">
        <f>+VLOOKUP(F42,Participants!$A$1:$F$1600,2,FALSE)</f>
        <v>Chloe Summerville</v>
      </c>
      <c r="H42" s="169" t="str">
        <f>+VLOOKUP(F42,Participants!$A$1:$F$1600,4,FALSE)</f>
        <v>KIL</v>
      </c>
      <c r="I42" s="169" t="str">
        <f>+VLOOKUP(F42,Participants!$A$1:$F$1600,5,FALSE)</f>
        <v>F</v>
      </c>
      <c r="J42" s="169">
        <f>+VLOOKUP(F42,Participants!$A$1:$F$1600,3,FALSE)</f>
        <v>6</v>
      </c>
      <c r="K42" s="170" t="str">
        <f>+VLOOKUP(F42,Participants!$A$1:$G$1600,7,FALSE)</f>
        <v>JV GIRLS</v>
      </c>
      <c r="L42" s="185">
        <v>4</v>
      </c>
      <c r="M42" s="169">
        <v>4.5</v>
      </c>
      <c r="N42" s="170">
        <v>10</v>
      </c>
      <c r="O42" s="170">
        <v>3</v>
      </c>
    </row>
    <row r="43" spans="1:15" ht="14.25" customHeight="1">
      <c r="A43" s="115"/>
      <c r="B43" s="116"/>
      <c r="C43" s="116"/>
      <c r="D43" s="117"/>
      <c r="E43" s="117"/>
      <c r="F43" s="184">
        <v>219</v>
      </c>
      <c r="G43" s="169" t="str">
        <f>+VLOOKUP(F43,Participants!$A$1:$F$1600,2,FALSE)</f>
        <v>Fiona O'Neill</v>
      </c>
      <c r="H43" s="169" t="str">
        <f>+VLOOKUP(F43,Participants!$A$1:$F$1600,4,FALSE)</f>
        <v>AMA</v>
      </c>
      <c r="I43" s="169" t="str">
        <f>+VLOOKUP(F43,Participants!$A$1:$F$1600,5,FALSE)</f>
        <v>F</v>
      </c>
      <c r="J43" s="169">
        <f>+VLOOKUP(F43,Participants!$A$1:$F$1600,3,FALSE)</f>
        <v>6</v>
      </c>
      <c r="K43" s="170" t="str">
        <f>+VLOOKUP(F43,Participants!$A$1:$G$1600,7,FALSE)</f>
        <v>JV GIRLS</v>
      </c>
      <c r="L43" s="185">
        <v>6</v>
      </c>
      <c r="M43" s="169">
        <v>3</v>
      </c>
      <c r="N43" s="170">
        <v>10</v>
      </c>
      <c r="O43" s="170">
        <v>2</v>
      </c>
    </row>
    <row r="44" spans="1:15" ht="14.25" customHeight="1">
      <c r="A44" s="110"/>
      <c r="B44" s="111"/>
      <c r="C44" s="111"/>
      <c r="D44" s="112"/>
      <c r="E44" s="112"/>
      <c r="F44" s="184">
        <v>587</v>
      </c>
      <c r="G44" s="169" t="str">
        <f>+VLOOKUP(F44,Participants!$A$1:$F$1600,2,FALSE)</f>
        <v>Caroline Sell</v>
      </c>
      <c r="H44" s="169" t="str">
        <f>+VLOOKUP(F44,Participants!$A$1:$F$1600,4,FALSE)</f>
        <v>BFS</v>
      </c>
      <c r="I44" s="169" t="str">
        <f>+VLOOKUP(F44,Participants!$A$1:$F$1600,5,FALSE)</f>
        <v>F</v>
      </c>
      <c r="J44" s="169">
        <f>+VLOOKUP(F44,Participants!$A$1:$F$1600,3,FALSE)</f>
        <v>6</v>
      </c>
      <c r="K44" s="170" t="str">
        <f>+VLOOKUP(F44,Participants!$A$1:$G$1600,7,FALSE)</f>
        <v>JV GIRLS</v>
      </c>
      <c r="L44" s="185">
        <f t="shared" si="1"/>
        <v>7</v>
      </c>
      <c r="M44" s="169">
        <v>2</v>
      </c>
      <c r="N44" s="170">
        <v>10</v>
      </c>
      <c r="O44" s="170">
        <v>0</v>
      </c>
    </row>
    <row r="45" spans="1:15" ht="14.25" customHeight="1">
      <c r="A45" s="115"/>
      <c r="B45" s="116"/>
      <c r="C45" s="116"/>
      <c r="D45" s="117"/>
      <c r="E45" s="117"/>
      <c r="F45" s="184">
        <v>1034</v>
      </c>
      <c r="G45" s="169" t="str">
        <f>+VLOOKUP(F45,Participants!$A$1:$F$1600,2,FALSE)</f>
        <v>Maite Lopez Foubert</v>
      </c>
      <c r="H45" s="169" t="str">
        <f>+VLOOKUP(F45,Participants!$A$1:$F$1600,4,FALSE)</f>
        <v>KIL</v>
      </c>
      <c r="I45" s="169" t="str">
        <f>+VLOOKUP(F45,Participants!$A$1:$F$1600,5,FALSE)</f>
        <v>F</v>
      </c>
      <c r="J45" s="169">
        <f>+VLOOKUP(F45,Participants!$A$1:$F$1600,3,FALSE)</f>
        <v>6</v>
      </c>
      <c r="K45" s="170" t="str">
        <f>+VLOOKUP(F45,Participants!$A$1:$G$1600,7,FALSE)</f>
        <v>JV GIRLS</v>
      </c>
      <c r="L45" s="185">
        <f t="shared" si="1"/>
        <v>8</v>
      </c>
      <c r="M45" s="169">
        <v>0.5</v>
      </c>
      <c r="N45" s="170">
        <v>9</v>
      </c>
      <c r="O45" s="170">
        <v>10</v>
      </c>
    </row>
    <row r="46" spans="1:15" ht="14.25" customHeight="1">
      <c r="A46" s="110"/>
      <c r="B46" s="111"/>
      <c r="C46" s="111"/>
      <c r="D46" s="112"/>
      <c r="E46" s="112"/>
      <c r="F46" s="184">
        <v>206</v>
      </c>
      <c r="G46" s="169" t="str">
        <f>+VLOOKUP(F46,Participants!$A$1:$F$1600,2,FALSE)</f>
        <v>Francesca Dambrogio</v>
      </c>
      <c r="H46" s="169" t="str">
        <f>+VLOOKUP(F46,Participants!$A$1:$F$1600,4,FALSE)</f>
        <v>AMA</v>
      </c>
      <c r="I46" s="169" t="str">
        <f>+VLOOKUP(F46,Participants!$A$1:$F$1600,5,FALSE)</f>
        <v>F</v>
      </c>
      <c r="J46" s="169">
        <f>+VLOOKUP(F46,Participants!$A$1:$F$1600,3,FALSE)</f>
        <v>6</v>
      </c>
      <c r="K46" s="170" t="str">
        <f>+VLOOKUP(F46,Participants!$A$1:$G$1600,7,FALSE)</f>
        <v>JV GIRLS</v>
      </c>
      <c r="L46" s="185">
        <v>8</v>
      </c>
      <c r="M46" s="169">
        <v>0.5</v>
      </c>
      <c r="N46" s="170">
        <v>9</v>
      </c>
      <c r="O46" s="170">
        <v>10</v>
      </c>
    </row>
    <row r="47" spans="1:15" ht="14.25" customHeight="1">
      <c r="A47" s="115"/>
      <c r="B47" s="116"/>
      <c r="C47" s="116"/>
      <c r="D47" s="117"/>
      <c r="E47" s="117"/>
      <c r="F47" s="184">
        <v>580</v>
      </c>
      <c r="G47" s="169" t="str">
        <f>+VLOOKUP(F47,Participants!$A$1:$F$1600,2,FALSE)</f>
        <v>Mary Kennedy</v>
      </c>
      <c r="H47" s="169" t="str">
        <f>+VLOOKUP(F47,Participants!$A$1:$F$1600,4,FALSE)</f>
        <v>BFS</v>
      </c>
      <c r="I47" s="169" t="str">
        <f>+VLOOKUP(F47,Participants!$A$1:$F$1600,5,FALSE)</f>
        <v>F</v>
      </c>
      <c r="J47" s="169">
        <f>+VLOOKUP(F47,Participants!$A$1:$F$1600,3,FALSE)</f>
        <v>6</v>
      </c>
      <c r="K47" s="170" t="str">
        <f>+VLOOKUP(F47,Participants!$A$1:$G$1600,7,FALSE)</f>
        <v>JV GIRLS</v>
      </c>
      <c r="L47" s="185">
        <v>10</v>
      </c>
      <c r="M47" s="169"/>
      <c r="N47" s="170">
        <v>9</v>
      </c>
      <c r="O47" s="170">
        <v>4</v>
      </c>
    </row>
    <row r="48" spans="1:15" ht="14.25" customHeight="1">
      <c r="A48" s="110"/>
      <c r="B48" s="111"/>
      <c r="C48" s="111"/>
      <c r="D48" s="112"/>
      <c r="E48" s="112"/>
      <c r="F48" s="184">
        <v>576</v>
      </c>
      <c r="G48" s="169" t="str">
        <f>+VLOOKUP(F48,Participants!$A$1:$F$1600,2,FALSE)</f>
        <v>Annaliese Duchi</v>
      </c>
      <c r="H48" s="169" t="str">
        <f>+VLOOKUP(F48,Participants!$A$1:$F$1600,4,FALSE)</f>
        <v>BFS</v>
      </c>
      <c r="I48" s="169" t="str">
        <f>+VLOOKUP(F48,Participants!$A$1:$F$1600,5,FALSE)</f>
        <v>F</v>
      </c>
      <c r="J48" s="169">
        <f>+VLOOKUP(F48,Participants!$A$1:$F$1600,3,FALSE)</f>
        <v>5</v>
      </c>
      <c r="K48" s="170" t="str">
        <f>+VLOOKUP(F48,Participants!$A$1:$G$1600,7,FALSE)</f>
        <v>JV GIRLS</v>
      </c>
      <c r="L48" s="185">
        <f t="shared" si="1"/>
        <v>11</v>
      </c>
      <c r="M48" s="169"/>
      <c r="N48" s="170">
        <v>8</v>
      </c>
      <c r="O48" s="170">
        <v>11</v>
      </c>
    </row>
    <row r="49" spans="1:15" ht="14.25" customHeight="1">
      <c r="A49" s="115"/>
      <c r="B49" s="116"/>
      <c r="C49" s="116"/>
      <c r="D49" s="117"/>
      <c r="E49" s="117"/>
      <c r="F49" s="184">
        <v>976</v>
      </c>
      <c r="G49" s="169" t="str">
        <f>+VLOOKUP(F49,Participants!$A$1:$F$1600,2,FALSE)</f>
        <v>Lila Miros</v>
      </c>
      <c r="H49" s="169" t="str">
        <f>+VLOOKUP(F49,Participants!$A$1:$F$1600,4,FALSE)</f>
        <v>BTA</v>
      </c>
      <c r="I49" s="169" t="str">
        <f>+VLOOKUP(F49,Participants!$A$1:$F$1600,5,FALSE)</f>
        <v>F</v>
      </c>
      <c r="J49" s="169">
        <f>+VLOOKUP(F49,Participants!$A$1:$F$1600,3,FALSE)</f>
        <v>6</v>
      </c>
      <c r="K49" s="170" t="str">
        <f>+VLOOKUP(F49,Participants!$A$1:$G$1600,7,FALSE)</f>
        <v>JV GIRLS</v>
      </c>
      <c r="L49" s="185">
        <f t="shared" si="1"/>
        <v>12</v>
      </c>
      <c r="M49" s="169"/>
      <c r="N49" s="170">
        <v>8</v>
      </c>
      <c r="O49" s="170">
        <v>11</v>
      </c>
    </row>
    <row r="50" spans="1:15" ht="14.25" customHeight="1">
      <c r="A50" s="110"/>
      <c r="B50" s="111"/>
      <c r="C50" s="111"/>
      <c r="D50" s="112"/>
      <c r="E50" s="112"/>
      <c r="F50" s="184">
        <v>1038</v>
      </c>
      <c r="G50" s="169" t="str">
        <f>+VLOOKUP(F50,Participants!$A$1:$F$1600,2,FALSE)</f>
        <v>Chloe Summerville</v>
      </c>
      <c r="H50" s="169" t="str">
        <f>+VLOOKUP(F50,Participants!$A$1:$F$1600,4,FALSE)</f>
        <v>KIL</v>
      </c>
      <c r="I50" s="169" t="str">
        <f>+VLOOKUP(F50,Participants!$A$1:$F$1600,5,FALSE)</f>
        <v>F</v>
      </c>
      <c r="J50" s="169">
        <f>+VLOOKUP(F50,Participants!$A$1:$F$1600,3,FALSE)</f>
        <v>6</v>
      </c>
      <c r="K50" s="170" t="str">
        <f>+VLOOKUP(F50,Participants!$A$1:$G$1600,7,FALSE)</f>
        <v>JV GIRLS</v>
      </c>
      <c r="L50" s="185">
        <f t="shared" si="1"/>
        <v>13</v>
      </c>
      <c r="M50" s="169"/>
      <c r="N50" s="170">
        <v>8</v>
      </c>
      <c r="O50" s="170">
        <v>11</v>
      </c>
    </row>
    <row r="51" spans="1:15" ht="14.25" customHeight="1">
      <c r="A51" s="115"/>
      <c r="B51" s="116"/>
      <c r="C51" s="116"/>
      <c r="D51" s="117"/>
      <c r="E51" s="117"/>
      <c r="F51" s="184">
        <v>584</v>
      </c>
      <c r="G51" s="169" t="str">
        <f>+VLOOKUP(F51,Participants!$A$1:$F$1600,2,FALSE)</f>
        <v>Lily Narvett</v>
      </c>
      <c r="H51" s="169" t="str">
        <f>+VLOOKUP(F51,Participants!$A$1:$F$1600,4,FALSE)</f>
        <v>BFS</v>
      </c>
      <c r="I51" s="169" t="str">
        <f>+VLOOKUP(F51,Participants!$A$1:$F$1600,5,FALSE)</f>
        <v>F</v>
      </c>
      <c r="J51" s="169">
        <f>+VLOOKUP(F51,Participants!$A$1:$F$1600,3,FALSE)</f>
        <v>6</v>
      </c>
      <c r="K51" s="170" t="str">
        <f>+VLOOKUP(F51,Participants!$A$1:$G$1600,7,FALSE)</f>
        <v>JV GIRLS</v>
      </c>
      <c r="L51" s="185">
        <f t="shared" si="1"/>
        <v>14</v>
      </c>
      <c r="M51" s="169"/>
      <c r="N51" s="170">
        <v>8</v>
      </c>
      <c r="O51" s="170">
        <v>9</v>
      </c>
    </row>
    <row r="52" spans="1:15" ht="14.25" customHeight="1">
      <c r="A52" s="110"/>
      <c r="B52" s="111"/>
      <c r="C52" s="111"/>
      <c r="D52" s="112"/>
      <c r="E52" s="112"/>
      <c r="F52" s="184">
        <v>1155</v>
      </c>
      <c r="G52" s="169" t="str">
        <f>+VLOOKUP(F52,Participants!$A$1:$F$1600,2,FALSE)</f>
        <v>Emery Feczko</v>
      </c>
      <c r="H52" s="169" t="str">
        <f>+VLOOKUP(F52,Participants!$A$1:$F$1600,4,FALSE)</f>
        <v>JAM</v>
      </c>
      <c r="I52" s="169" t="str">
        <f>+VLOOKUP(F52,Participants!$A$1:$F$1600,5,FALSE)</f>
        <v>F</v>
      </c>
      <c r="J52" s="169">
        <f>+VLOOKUP(F52,Participants!$A$1:$F$1600,3,FALSE)</f>
        <v>6</v>
      </c>
      <c r="K52" s="170" t="str">
        <f>+VLOOKUP(F52,Participants!$A$1:$G$1600,7,FALSE)</f>
        <v>JV GIRLS</v>
      </c>
      <c r="L52" s="185">
        <f t="shared" si="1"/>
        <v>15</v>
      </c>
      <c r="M52" s="169"/>
      <c r="N52" s="170">
        <v>8</v>
      </c>
      <c r="O52" s="170">
        <v>9</v>
      </c>
    </row>
    <row r="53" spans="1:15" ht="14.25" customHeight="1">
      <c r="A53" s="115"/>
      <c r="B53" s="116"/>
      <c r="C53" s="116"/>
      <c r="D53" s="117"/>
      <c r="E53" s="117"/>
      <c r="F53" s="184">
        <v>973</v>
      </c>
      <c r="G53" s="169" t="str">
        <f>+VLOOKUP(F53,Participants!$A$1:$F$1600,2,FALSE)</f>
        <v>Caroline Tatar</v>
      </c>
      <c r="H53" s="169" t="str">
        <f>+VLOOKUP(F53,Participants!$A$1:$F$1600,4,FALSE)</f>
        <v>BTA</v>
      </c>
      <c r="I53" s="169" t="str">
        <f>+VLOOKUP(F53,Participants!$A$1:$F$1600,5,FALSE)</f>
        <v>F</v>
      </c>
      <c r="J53" s="169">
        <f>+VLOOKUP(F53,Participants!$A$1:$F$1600,3,FALSE)</f>
        <v>5</v>
      </c>
      <c r="K53" s="170" t="str">
        <f>+VLOOKUP(F53,Participants!$A$1:$G$1600,7,FALSE)</f>
        <v>JV GIRLS</v>
      </c>
      <c r="L53" s="185">
        <f t="shared" si="1"/>
        <v>16</v>
      </c>
      <c r="M53" s="169"/>
      <c r="N53" s="170">
        <v>8</v>
      </c>
      <c r="O53" s="170">
        <v>8</v>
      </c>
    </row>
    <row r="54" spans="1:15" ht="14.25" customHeight="1">
      <c r="A54" s="110"/>
      <c r="B54" s="111"/>
      <c r="C54" s="111"/>
      <c r="D54" s="112"/>
      <c r="E54" s="112"/>
      <c r="F54" s="184">
        <v>970</v>
      </c>
      <c r="G54" s="169" t="str">
        <f>+VLOOKUP(F54,Participants!$A$1:$F$1600,2,FALSE)</f>
        <v>Sara Pomietto</v>
      </c>
      <c r="H54" s="169" t="str">
        <f>+VLOOKUP(F54,Participants!$A$1:$F$1600,4,FALSE)</f>
        <v>BTA</v>
      </c>
      <c r="I54" s="169" t="str">
        <f>+VLOOKUP(F54,Participants!$A$1:$F$1600,5,FALSE)</f>
        <v>F</v>
      </c>
      <c r="J54" s="169">
        <f>+VLOOKUP(F54,Participants!$A$1:$F$1600,3,FALSE)</f>
        <v>5</v>
      </c>
      <c r="K54" s="170" t="str">
        <f>+VLOOKUP(F54,Participants!$A$1:$G$1600,7,FALSE)</f>
        <v>JV GIRLS</v>
      </c>
      <c r="L54" s="185">
        <f t="shared" si="1"/>
        <v>17</v>
      </c>
      <c r="M54" s="169"/>
      <c r="N54" s="170">
        <v>8</v>
      </c>
      <c r="O54" s="170">
        <v>8</v>
      </c>
    </row>
    <row r="55" spans="1:15" ht="14.25" customHeight="1">
      <c r="A55" s="115"/>
      <c r="B55" s="116"/>
      <c r="C55" s="116"/>
      <c r="D55" s="117"/>
      <c r="E55" s="117"/>
      <c r="F55" s="184">
        <v>1028</v>
      </c>
      <c r="G55" s="169" t="str">
        <f>+VLOOKUP(F55,Participants!$A$1:$F$1600,2,FALSE)</f>
        <v>Cecelia Chirdon</v>
      </c>
      <c r="H55" s="169" t="str">
        <f>+VLOOKUP(F55,Participants!$A$1:$F$1600,4,FALSE)</f>
        <v>KIL</v>
      </c>
      <c r="I55" s="169" t="str">
        <f>+VLOOKUP(F55,Participants!$A$1:$F$1600,5,FALSE)</f>
        <v>F</v>
      </c>
      <c r="J55" s="169">
        <f>+VLOOKUP(F55,Participants!$A$1:$F$1600,3,FALSE)</f>
        <v>5</v>
      </c>
      <c r="K55" s="170" t="str">
        <f>+VLOOKUP(F55,Participants!$A$1:$G$1600,7,FALSE)</f>
        <v>JV GIRLS</v>
      </c>
      <c r="L55" s="185">
        <f t="shared" si="1"/>
        <v>18</v>
      </c>
      <c r="M55" s="169"/>
      <c r="N55" s="170">
        <v>8</v>
      </c>
      <c r="O55" s="170">
        <v>4</v>
      </c>
    </row>
    <row r="56" spans="1:15" ht="14.25" customHeight="1">
      <c r="A56" s="110"/>
      <c r="B56" s="111"/>
      <c r="C56" s="111"/>
      <c r="D56" s="112"/>
      <c r="E56" s="112"/>
      <c r="F56" s="184">
        <v>785</v>
      </c>
      <c r="G56" s="169" t="str">
        <f>+VLOOKUP(F56,Participants!$A$1:$F$1600,2,FALSE)</f>
        <v>Gabby Keverline</v>
      </c>
      <c r="H56" s="169" t="str">
        <f>+VLOOKUP(F56,Participants!$A$1:$F$1600,4,FALSE)</f>
        <v>AAC</v>
      </c>
      <c r="I56" s="169" t="str">
        <f>+VLOOKUP(F56,Participants!$A$1:$F$1600,5,FALSE)</f>
        <v>F</v>
      </c>
      <c r="J56" s="169">
        <f>+VLOOKUP(F56,Participants!$A$1:$F$1600,3,FALSE)</f>
        <v>5</v>
      </c>
      <c r="K56" s="170" t="str">
        <f>+VLOOKUP(F56,Participants!$A$1:$G$1600,7,FALSE)</f>
        <v>JV GIRLS</v>
      </c>
      <c r="L56" s="185">
        <f t="shared" si="1"/>
        <v>19</v>
      </c>
      <c r="M56" s="169"/>
      <c r="N56" s="170">
        <v>8</v>
      </c>
      <c r="O56" s="170">
        <v>2</v>
      </c>
    </row>
    <row r="57" spans="1:15" ht="14.25" customHeight="1">
      <c r="A57" s="115"/>
      <c r="B57" s="116"/>
      <c r="C57" s="116"/>
      <c r="D57" s="117"/>
      <c r="E57" s="117"/>
      <c r="F57" s="184">
        <v>590</v>
      </c>
      <c r="G57" s="169" t="str">
        <f>+VLOOKUP(F57,Participants!$A$1:$F$1600,2,FALSE)</f>
        <v>Gina Talarico</v>
      </c>
      <c r="H57" s="169" t="str">
        <f>+VLOOKUP(F57,Participants!$A$1:$F$1600,4,FALSE)</f>
        <v>BFS</v>
      </c>
      <c r="I57" s="169" t="str">
        <f>+VLOOKUP(F57,Participants!$A$1:$F$1600,5,FALSE)</f>
        <v>F</v>
      </c>
      <c r="J57" s="169">
        <f>+VLOOKUP(F57,Participants!$A$1:$F$1600,3,FALSE)</f>
        <v>6</v>
      </c>
      <c r="K57" s="170" t="str">
        <f>+VLOOKUP(F57,Participants!$A$1:$G$1600,7,FALSE)</f>
        <v>JV GIRLS</v>
      </c>
      <c r="L57" s="185">
        <f t="shared" si="1"/>
        <v>20</v>
      </c>
      <c r="M57" s="169"/>
      <c r="N57" s="170">
        <v>8</v>
      </c>
      <c r="O57" s="170">
        <v>1</v>
      </c>
    </row>
    <row r="58" spans="1:15" ht="14.25" customHeight="1">
      <c r="A58" s="110"/>
      <c r="B58" s="111"/>
      <c r="C58" s="111"/>
      <c r="D58" s="112"/>
      <c r="E58" s="112"/>
      <c r="F58" s="184">
        <v>223</v>
      </c>
      <c r="G58" s="169" t="str">
        <f>+VLOOKUP(F58,Participants!$A$1:$F$1600,2,FALSE)</f>
        <v>Jennifer Wilson</v>
      </c>
      <c r="H58" s="169" t="str">
        <f>+VLOOKUP(F58,Participants!$A$1:$F$1600,4,FALSE)</f>
        <v>AMA</v>
      </c>
      <c r="I58" s="169" t="str">
        <f>+VLOOKUP(F58,Participants!$A$1:$F$1600,5,FALSE)</f>
        <v>F</v>
      </c>
      <c r="J58" s="169">
        <f>+VLOOKUP(F58,Participants!$A$1:$F$1600,3,FALSE)</f>
        <v>6</v>
      </c>
      <c r="K58" s="170" t="str">
        <f>+VLOOKUP(F58,Participants!$A$1:$G$1600,7,FALSE)</f>
        <v>JV GIRLS</v>
      </c>
      <c r="L58" s="185">
        <f t="shared" si="1"/>
        <v>21</v>
      </c>
      <c r="M58" s="169"/>
      <c r="N58" s="170">
        <v>7</v>
      </c>
      <c r="O58" s="170">
        <v>11</v>
      </c>
    </row>
    <row r="59" spans="1:15" ht="14.25" customHeight="1">
      <c r="A59" s="115"/>
      <c r="B59" s="116"/>
      <c r="C59" s="116"/>
      <c r="D59" s="117"/>
      <c r="E59" s="117"/>
      <c r="F59" s="184">
        <v>970</v>
      </c>
      <c r="G59" s="169" t="str">
        <f>+VLOOKUP(F59,Participants!$A$1:$F$1600,2,FALSE)</f>
        <v>Sara Pomietto</v>
      </c>
      <c r="H59" s="169" t="str">
        <f>+VLOOKUP(F59,Participants!$A$1:$F$1600,4,FALSE)</f>
        <v>BTA</v>
      </c>
      <c r="I59" s="169" t="str">
        <f>+VLOOKUP(F59,Participants!$A$1:$F$1600,5,FALSE)</f>
        <v>F</v>
      </c>
      <c r="J59" s="169">
        <f>+VLOOKUP(F59,Participants!$A$1:$F$1600,3,FALSE)</f>
        <v>5</v>
      </c>
      <c r="K59" s="170" t="str">
        <f>+VLOOKUP(F59,Participants!$A$1:$G$1600,7,FALSE)</f>
        <v>JV GIRLS</v>
      </c>
      <c r="L59" s="185">
        <f t="shared" si="1"/>
        <v>22</v>
      </c>
      <c r="M59" s="169"/>
      <c r="N59" s="170">
        <v>7</v>
      </c>
      <c r="O59" s="170">
        <v>11</v>
      </c>
    </row>
    <row r="60" spans="1:15" ht="14.25" customHeight="1">
      <c r="A60" s="110"/>
      <c r="B60" s="111"/>
      <c r="C60" s="111"/>
      <c r="D60" s="112"/>
      <c r="E60" s="112"/>
      <c r="F60" s="184">
        <v>785</v>
      </c>
      <c r="G60" s="169" t="str">
        <f>+VLOOKUP(F60,Participants!$A$1:$F$1600,2,FALSE)</f>
        <v>Gabby Keverline</v>
      </c>
      <c r="H60" s="169" t="str">
        <f>+VLOOKUP(F60,Participants!$A$1:$F$1600,4,FALSE)</f>
        <v>AAC</v>
      </c>
      <c r="I60" s="169" t="str">
        <f>+VLOOKUP(F60,Participants!$A$1:$F$1600,5,FALSE)</f>
        <v>F</v>
      </c>
      <c r="J60" s="169">
        <f>+VLOOKUP(F60,Participants!$A$1:$F$1600,3,FALSE)</f>
        <v>5</v>
      </c>
      <c r="K60" s="170" t="str">
        <f>+VLOOKUP(F60,Participants!$A$1:$G$1600,7,FALSE)</f>
        <v>JV GIRLS</v>
      </c>
      <c r="L60" s="185">
        <f t="shared" si="1"/>
        <v>23</v>
      </c>
      <c r="M60" s="169"/>
      <c r="N60" s="170">
        <v>7</v>
      </c>
      <c r="O60" s="170">
        <v>10</v>
      </c>
    </row>
    <row r="61" spans="1:15" ht="14.25" customHeight="1">
      <c r="A61" s="115"/>
      <c r="B61" s="116"/>
      <c r="C61" s="116"/>
      <c r="D61" s="117"/>
      <c r="E61" s="117"/>
      <c r="F61" s="184">
        <v>966</v>
      </c>
      <c r="G61" s="169" t="str">
        <f>+VLOOKUP(F61,Participants!$A$1:$F$1600,2,FALSE)</f>
        <v>Claire Bandurski</v>
      </c>
      <c r="H61" s="169" t="str">
        <f>+VLOOKUP(F61,Participants!$A$1:$F$1600,4,FALSE)</f>
        <v>BTA</v>
      </c>
      <c r="I61" s="169" t="str">
        <f>+VLOOKUP(F61,Participants!$A$1:$F$1600,5,FALSE)</f>
        <v>F</v>
      </c>
      <c r="J61" s="169">
        <f>+VLOOKUP(F61,Participants!$A$1:$F$1600,3,FALSE)</f>
        <v>5</v>
      </c>
      <c r="K61" s="170" t="str">
        <f>+VLOOKUP(F61,Participants!$A$1:$G$1600,7,FALSE)</f>
        <v>JV GIRLS</v>
      </c>
      <c r="L61" s="185">
        <f t="shared" si="1"/>
        <v>24</v>
      </c>
      <c r="M61" s="169"/>
      <c r="N61" s="170">
        <v>7</v>
      </c>
      <c r="O61" s="170">
        <v>10</v>
      </c>
    </row>
    <row r="62" spans="1:15" ht="14.25" customHeight="1">
      <c r="A62" s="110"/>
      <c r="B62" s="111"/>
      <c r="C62" s="111"/>
      <c r="D62" s="112"/>
      <c r="E62" s="112"/>
      <c r="F62" s="184">
        <v>1031</v>
      </c>
      <c r="G62" s="169" t="str">
        <f>+VLOOKUP(F62,Participants!$A$1:$F$1600,2,FALSE)</f>
        <v>Evangeline Offi</v>
      </c>
      <c r="H62" s="169" t="str">
        <f>+VLOOKUP(F62,Participants!$A$1:$F$1600,4,FALSE)</f>
        <v>KIL</v>
      </c>
      <c r="I62" s="169" t="str">
        <f>+VLOOKUP(F62,Participants!$A$1:$F$1600,5,FALSE)</f>
        <v>F</v>
      </c>
      <c r="J62" s="169">
        <f>+VLOOKUP(F62,Participants!$A$1:$F$1600,3,FALSE)</f>
        <v>5</v>
      </c>
      <c r="K62" s="170" t="str">
        <f>+VLOOKUP(F62,Participants!$A$1:$G$1600,7,FALSE)</f>
        <v>JV GIRLS</v>
      </c>
      <c r="L62" s="185">
        <f t="shared" si="1"/>
        <v>25</v>
      </c>
      <c r="M62" s="169"/>
      <c r="N62" s="170">
        <v>7</v>
      </c>
      <c r="O62" s="170">
        <v>10</v>
      </c>
    </row>
    <row r="63" spans="1:15" ht="14.25" customHeight="1">
      <c r="A63" s="115"/>
      <c r="B63" s="116"/>
      <c r="C63" s="116"/>
      <c r="D63" s="117"/>
      <c r="E63" s="117"/>
      <c r="F63" s="184">
        <v>217</v>
      </c>
      <c r="G63" s="169" t="str">
        <f>+VLOOKUP(F63,Participants!$A$1:$F$1600,2,FALSE)</f>
        <v>Molly McGrath</v>
      </c>
      <c r="H63" s="169" t="str">
        <f>+VLOOKUP(F63,Participants!$A$1:$F$1600,4,FALSE)</f>
        <v>AMA</v>
      </c>
      <c r="I63" s="169" t="str">
        <f>+VLOOKUP(F63,Participants!$A$1:$F$1600,5,FALSE)</f>
        <v>F</v>
      </c>
      <c r="J63" s="169">
        <f>+VLOOKUP(F63,Participants!$A$1:$F$1600,3,FALSE)</f>
        <v>5</v>
      </c>
      <c r="K63" s="170" t="str">
        <f>+VLOOKUP(F63,Participants!$A$1:$G$1600,7,FALSE)</f>
        <v>JV GIRLS</v>
      </c>
      <c r="L63" s="185">
        <f t="shared" si="1"/>
        <v>26</v>
      </c>
      <c r="M63" s="169"/>
      <c r="N63" s="170">
        <v>7</v>
      </c>
      <c r="O63" s="170">
        <v>9</v>
      </c>
    </row>
    <row r="64" spans="1:15" ht="14.25" customHeight="1">
      <c r="A64" s="110"/>
      <c r="B64" s="111"/>
      <c r="C64" s="111"/>
      <c r="D64" s="112"/>
      <c r="E64" s="112"/>
      <c r="F64" s="184">
        <v>207</v>
      </c>
      <c r="G64" s="169" t="str">
        <f>+VLOOKUP(F64,Participants!$A$1:$F$1600,2,FALSE)</f>
        <v>Casey Davis</v>
      </c>
      <c r="H64" s="169" t="str">
        <f>+VLOOKUP(F64,Participants!$A$1:$F$1600,4,FALSE)</f>
        <v>AMA</v>
      </c>
      <c r="I64" s="169" t="str">
        <f>+VLOOKUP(F64,Participants!$A$1:$F$1600,5,FALSE)</f>
        <v>F</v>
      </c>
      <c r="J64" s="169">
        <f>+VLOOKUP(F64,Participants!$A$1:$F$1600,3,FALSE)</f>
        <v>6</v>
      </c>
      <c r="K64" s="170" t="str">
        <f>+VLOOKUP(F64,Participants!$A$1:$G$1600,7,FALSE)</f>
        <v>JV GIRLS</v>
      </c>
      <c r="L64" s="185">
        <f t="shared" si="1"/>
        <v>27</v>
      </c>
      <c r="M64" s="169"/>
      <c r="N64" s="170">
        <v>7</v>
      </c>
      <c r="O64" s="170">
        <v>8</v>
      </c>
    </row>
    <row r="65" spans="1:15" ht="14.25" customHeight="1">
      <c r="A65" s="115"/>
      <c r="B65" s="116"/>
      <c r="C65" s="116"/>
      <c r="D65" s="117"/>
      <c r="E65" s="117"/>
      <c r="F65" s="184">
        <v>1583</v>
      </c>
      <c r="G65" s="169" t="str">
        <f>+VLOOKUP(F65,Participants!$A$1:$F$1600,2,FALSE)</f>
        <v>Abigail McClellan</v>
      </c>
      <c r="H65" s="169" t="str">
        <f>+VLOOKUP(F65,Participants!$A$1:$F$1600,4,FALSE)</f>
        <v>GRE</v>
      </c>
      <c r="I65" s="169" t="str">
        <f>+VLOOKUP(F65,Participants!$A$1:$F$1600,5,FALSE)</f>
        <v>F</v>
      </c>
      <c r="J65" s="169">
        <f>+VLOOKUP(F65,Participants!$A$1:$F$1600,3,FALSE)</f>
        <v>6</v>
      </c>
      <c r="K65" s="170" t="str">
        <f>+VLOOKUP(F65,Participants!$A$1:$G$1600,7,FALSE)</f>
        <v>JV GIRLS</v>
      </c>
      <c r="L65" s="185">
        <f t="shared" si="1"/>
        <v>28</v>
      </c>
      <c r="M65" s="169"/>
      <c r="N65" s="170">
        <v>7</v>
      </c>
      <c r="O65" s="170">
        <v>8</v>
      </c>
    </row>
    <row r="66" spans="1:15" ht="14.25" customHeight="1">
      <c r="A66" s="110"/>
      <c r="B66" s="111"/>
      <c r="C66" s="111"/>
      <c r="D66" s="112"/>
      <c r="E66" s="112"/>
      <c r="F66" s="184">
        <v>1154</v>
      </c>
      <c r="G66" s="169" t="str">
        <f>+VLOOKUP(F66,Participants!$A$1:$F$1600,2,FALSE)</f>
        <v>Ashley Edwards</v>
      </c>
      <c r="H66" s="169" t="str">
        <f>+VLOOKUP(F66,Participants!$A$1:$F$1600,4,FALSE)</f>
        <v>JAM</v>
      </c>
      <c r="I66" s="169" t="str">
        <f>+VLOOKUP(F66,Participants!$A$1:$F$1600,5,FALSE)</f>
        <v>F</v>
      </c>
      <c r="J66" s="169">
        <f>+VLOOKUP(F66,Participants!$A$1:$F$1600,3,FALSE)</f>
        <v>6</v>
      </c>
      <c r="K66" s="170" t="str">
        <f>+VLOOKUP(F66,Participants!$A$1:$G$1600,7,FALSE)</f>
        <v>JV GIRLS</v>
      </c>
      <c r="L66" s="185">
        <f t="shared" si="1"/>
        <v>29</v>
      </c>
      <c r="M66" s="169"/>
      <c r="N66" s="170">
        <v>7</v>
      </c>
      <c r="O66" s="170">
        <v>8</v>
      </c>
    </row>
    <row r="67" spans="1:15" ht="14.25" customHeight="1">
      <c r="A67" s="115"/>
      <c r="B67" s="116"/>
      <c r="C67" s="116"/>
      <c r="D67" s="117"/>
      <c r="E67" s="117"/>
      <c r="F67" s="184">
        <v>966</v>
      </c>
      <c r="G67" s="169" t="str">
        <f>+VLOOKUP(F67,Participants!$A$1:$F$1600,2,FALSE)</f>
        <v>Claire Bandurski</v>
      </c>
      <c r="H67" s="169" t="str">
        <f>+VLOOKUP(F67,Participants!$A$1:$F$1600,4,FALSE)</f>
        <v>BTA</v>
      </c>
      <c r="I67" s="169" t="str">
        <f>+VLOOKUP(F67,Participants!$A$1:$F$1600,5,FALSE)</f>
        <v>F</v>
      </c>
      <c r="J67" s="169">
        <f>+VLOOKUP(F67,Participants!$A$1:$F$1600,3,FALSE)</f>
        <v>5</v>
      </c>
      <c r="K67" s="170" t="str">
        <f>+VLOOKUP(F67,Participants!$A$1:$G$1600,7,FALSE)</f>
        <v>JV GIRLS</v>
      </c>
      <c r="L67" s="185">
        <f t="shared" si="1"/>
        <v>30</v>
      </c>
      <c r="M67" s="169"/>
      <c r="N67" s="170">
        <v>7</v>
      </c>
      <c r="O67" s="170">
        <v>7</v>
      </c>
    </row>
    <row r="68" spans="1:15" ht="14.25" customHeight="1">
      <c r="A68" s="110"/>
      <c r="B68" s="111"/>
      <c r="C68" s="111"/>
      <c r="D68" s="112"/>
      <c r="E68" s="112"/>
      <c r="F68" s="184">
        <v>1452</v>
      </c>
      <c r="G68" s="169" t="str">
        <f>+VLOOKUP(F68,Participants!$A$1:$F$1600,2,FALSE)</f>
        <v>Gianna Shaffer</v>
      </c>
      <c r="H68" s="169" t="str">
        <f>+VLOOKUP(F68,Participants!$A$1:$F$1600,4,FALSE)</f>
        <v>BCS</v>
      </c>
      <c r="I68" s="169" t="str">
        <f>+VLOOKUP(F68,Participants!$A$1:$F$1600,5,FALSE)</f>
        <v>F</v>
      </c>
      <c r="J68" s="169">
        <f>+VLOOKUP(F68,Participants!$A$1:$F$1600,3,FALSE)</f>
        <v>5</v>
      </c>
      <c r="K68" s="170" t="str">
        <f>+VLOOKUP(F68,Participants!$A$1:$G$1600,7,FALSE)</f>
        <v>JV GIRLS</v>
      </c>
      <c r="L68" s="185">
        <f t="shared" si="1"/>
        <v>31</v>
      </c>
      <c r="M68" s="169"/>
      <c r="N68" s="170">
        <v>7</v>
      </c>
      <c r="O68" s="170">
        <v>7</v>
      </c>
    </row>
    <row r="69" spans="1:15" ht="14.25" customHeight="1">
      <c r="A69" s="115"/>
      <c r="B69" s="116"/>
      <c r="C69" s="116"/>
      <c r="D69" s="117"/>
      <c r="E69" s="117"/>
      <c r="F69" s="184">
        <v>221</v>
      </c>
      <c r="G69" s="169" t="str">
        <f>+VLOOKUP(F69,Participants!$A$1:$F$1600,2,FALSE)</f>
        <v>Liliana Silvis</v>
      </c>
      <c r="H69" s="169" t="str">
        <f>+VLOOKUP(F69,Participants!$A$1:$F$1600,4,FALSE)</f>
        <v>AMA</v>
      </c>
      <c r="I69" s="169" t="str">
        <f>+VLOOKUP(F69,Participants!$A$1:$F$1600,5,FALSE)</f>
        <v>F</v>
      </c>
      <c r="J69" s="169">
        <f>+VLOOKUP(F69,Participants!$A$1:$F$1600,3,FALSE)</f>
        <v>6</v>
      </c>
      <c r="K69" s="170" t="str">
        <f>+VLOOKUP(F69,Participants!$A$1:$G$1600,7,FALSE)</f>
        <v>JV GIRLS</v>
      </c>
      <c r="L69" s="185">
        <f t="shared" si="1"/>
        <v>32</v>
      </c>
      <c r="M69" s="169"/>
      <c r="N69" s="170">
        <v>7</v>
      </c>
      <c r="O69" s="170">
        <v>6</v>
      </c>
    </row>
    <row r="70" spans="1:15" ht="14.25" customHeight="1">
      <c r="A70" s="110"/>
      <c r="B70" s="111"/>
      <c r="C70" s="111"/>
      <c r="D70" s="112"/>
      <c r="E70" s="112"/>
      <c r="F70" s="184">
        <v>975</v>
      </c>
      <c r="G70" s="169" t="str">
        <f>+VLOOKUP(F70,Participants!$A$1:$F$1600,2,FALSE)</f>
        <v>Emily Stevens</v>
      </c>
      <c r="H70" s="169" t="str">
        <f>+VLOOKUP(F70,Participants!$A$1:$F$1600,4,FALSE)</f>
        <v>BTA</v>
      </c>
      <c r="I70" s="169" t="str">
        <f>+VLOOKUP(F70,Participants!$A$1:$F$1600,5,FALSE)</f>
        <v>F</v>
      </c>
      <c r="J70" s="169">
        <f>+VLOOKUP(F70,Participants!$A$1:$F$1600,3,FALSE)</f>
        <v>6</v>
      </c>
      <c r="K70" s="170" t="str">
        <f>+VLOOKUP(F70,Participants!$A$1:$G$1600,7,FALSE)</f>
        <v>JV GIRLS</v>
      </c>
      <c r="L70" s="185">
        <f t="shared" si="1"/>
        <v>33</v>
      </c>
      <c r="M70" s="169"/>
      <c r="N70" s="170">
        <v>7</v>
      </c>
      <c r="O70" s="170">
        <v>5</v>
      </c>
    </row>
    <row r="71" spans="1:15" ht="14.25" customHeight="1">
      <c r="A71" s="115"/>
      <c r="B71" s="116"/>
      <c r="C71" s="116"/>
      <c r="D71" s="117"/>
      <c r="E71" s="117"/>
      <c r="F71" s="184">
        <v>1031</v>
      </c>
      <c r="G71" s="169" t="str">
        <f>+VLOOKUP(F71,Participants!$A$1:$F$1600,2,FALSE)</f>
        <v>Evangeline Offi</v>
      </c>
      <c r="H71" s="169" t="str">
        <f>+VLOOKUP(F71,Participants!$A$1:$F$1600,4,FALSE)</f>
        <v>KIL</v>
      </c>
      <c r="I71" s="169" t="str">
        <f>+VLOOKUP(F71,Participants!$A$1:$F$1600,5,FALSE)</f>
        <v>F</v>
      </c>
      <c r="J71" s="169">
        <f>+VLOOKUP(F71,Participants!$A$1:$F$1600,3,FALSE)</f>
        <v>5</v>
      </c>
      <c r="K71" s="170" t="str">
        <f>+VLOOKUP(F71,Participants!$A$1:$G$1600,7,FALSE)</f>
        <v>JV GIRLS</v>
      </c>
      <c r="L71" s="185">
        <f t="shared" si="1"/>
        <v>34</v>
      </c>
      <c r="M71" s="169"/>
      <c r="N71" s="170">
        <v>7</v>
      </c>
      <c r="O71" s="170">
        <v>4</v>
      </c>
    </row>
    <row r="72" spans="1:15" ht="14.25" customHeight="1">
      <c r="A72" s="110"/>
      <c r="B72" s="111"/>
      <c r="C72" s="111"/>
      <c r="D72" s="112"/>
      <c r="E72" s="112"/>
      <c r="F72" s="184">
        <v>222</v>
      </c>
      <c r="G72" s="169" t="str">
        <f>+VLOOKUP(F72,Participants!$A$1:$F$1600,2,FALSE)</f>
        <v>Faith Simon</v>
      </c>
      <c r="H72" s="169" t="str">
        <f>+VLOOKUP(F72,Participants!$A$1:$F$1600,4,FALSE)</f>
        <v>AMA</v>
      </c>
      <c r="I72" s="169" t="str">
        <f>+VLOOKUP(F72,Participants!$A$1:$F$1600,5,FALSE)</f>
        <v>F</v>
      </c>
      <c r="J72" s="169">
        <f>+VLOOKUP(F72,Participants!$A$1:$F$1600,3,FALSE)</f>
        <v>6</v>
      </c>
      <c r="K72" s="170" t="str">
        <f>+VLOOKUP(F72,Participants!$A$1:$G$1600,7,FALSE)</f>
        <v>JV GIRLS</v>
      </c>
      <c r="L72" s="185">
        <f t="shared" si="1"/>
        <v>35</v>
      </c>
      <c r="M72" s="169"/>
      <c r="N72" s="170">
        <v>7</v>
      </c>
      <c r="O72" s="170">
        <v>3</v>
      </c>
    </row>
    <row r="73" spans="1:15" ht="14.25" customHeight="1">
      <c r="A73" s="115"/>
      <c r="B73" s="116"/>
      <c r="C73" s="116"/>
      <c r="D73" s="117"/>
      <c r="E73" s="117"/>
      <c r="F73" s="184">
        <v>1584</v>
      </c>
      <c r="G73" s="169" t="str">
        <f>+VLOOKUP(F73,Participants!$A$1:$F$1600,2,FALSE)</f>
        <v>Lydia Pierce</v>
      </c>
      <c r="H73" s="169" t="str">
        <f>+VLOOKUP(F73,Participants!$A$1:$F$1600,4,FALSE)</f>
        <v>GRE</v>
      </c>
      <c r="I73" s="169" t="str">
        <f>+VLOOKUP(F73,Participants!$A$1:$F$1600,5,FALSE)</f>
        <v>F</v>
      </c>
      <c r="J73" s="169">
        <f>+VLOOKUP(F73,Participants!$A$1:$F$1600,3,FALSE)</f>
        <v>6</v>
      </c>
      <c r="K73" s="170" t="str">
        <f>+VLOOKUP(F73,Participants!$A$1:$G$1600,7,FALSE)</f>
        <v>JV GIRLS</v>
      </c>
      <c r="L73" s="185">
        <f t="shared" si="1"/>
        <v>36</v>
      </c>
      <c r="M73" s="169"/>
      <c r="N73" s="170">
        <v>7</v>
      </c>
      <c r="O73" s="170">
        <v>3</v>
      </c>
    </row>
    <row r="74" spans="1:15" ht="14.25" customHeight="1">
      <c r="A74" s="110"/>
      <c r="B74" s="111"/>
      <c r="C74" s="111"/>
      <c r="D74" s="112"/>
      <c r="E74" s="112"/>
      <c r="F74" s="184">
        <v>1450</v>
      </c>
      <c r="G74" s="169" t="str">
        <f>+VLOOKUP(F74,Participants!$A$1:$F$1600,2,FALSE)</f>
        <v>Megan Eicher</v>
      </c>
      <c r="H74" s="169" t="str">
        <f>+VLOOKUP(F74,Participants!$A$1:$F$1600,4,FALSE)</f>
        <v>BCS</v>
      </c>
      <c r="I74" s="169" t="str">
        <f>+VLOOKUP(F74,Participants!$A$1:$F$1600,5,FALSE)</f>
        <v>F</v>
      </c>
      <c r="J74" s="169">
        <f>+VLOOKUP(F74,Participants!$A$1:$F$1600,3,FALSE)</f>
        <v>5</v>
      </c>
      <c r="K74" s="170" t="str">
        <f>+VLOOKUP(F74,Participants!$A$1:$G$1600,7,FALSE)</f>
        <v>JV GIRLS</v>
      </c>
      <c r="L74" s="185">
        <f t="shared" si="1"/>
        <v>37</v>
      </c>
      <c r="M74" s="169"/>
      <c r="N74" s="170">
        <v>7</v>
      </c>
      <c r="O74" s="170">
        <v>3</v>
      </c>
    </row>
    <row r="75" spans="1:15" ht="14.25" customHeight="1">
      <c r="A75" s="115"/>
      <c r="B75" s="116"/>
      <c r="C75" s="116"/>
      <c r="D75" s="117"/>
      <c r="E75" s="117"/>
      <c r="F75" s="184">
        <v>1159</v>
      </c>
      <c r="G75" s="169" t="str">
        <f>+VLOOKUP(F75,Participants!$A$1:$F$1600,2,FALSE)</f>
        <v>Gabby Vilcheck</v>
      </c>
      <c r="H75" s="169" t="str">
        <f>+VLOOKUP(F75,Participants!$A$1:$F$1600,4,FALSE)</f>
        <v>JAM</v>
      </c>
      <c r="I75" s="169" t="str">
        <f>+VLOOKUP(F75,Participants!$A$1:$F$1600,5,FALSE)</f>
        <v>F</v>
      </c>
      <c r="J75" s="169">
        <f>+VLOOKUP(F75,Participants!$A$1:$F$1600,3,FALSE)</f>
        <v>6</v>
      </c>
      <c r="K75" s="170" t="str">
        <f>+VLOOKUP(F75,Participants!$A$1:$G$1600,7,FALSE)</f>
        <v>JV GIRLS</v>
      </c>
      <c r="L75" s="185">
        <f t="shared" si="1"/>
        <v>38</v>
      </c>
      <c r="M75" s="169"/>
      <c r="N75" s="170">
        <v>6</v>
      </c>
      <c r="O75" s="170">
        <v>11</v>
      </c>
    </row>
    <row r="76" spans="1:15" ht="14.25" customHeight="1">
      <c r="A76" s="110"/>
      <c r="B76" s="111"/>
      <c r="C76" s="111"/>
      <c r="D76" s="112"/>
      <c r="E76" s="112"/>
      <c r="F76" s="184">
        <v>783</v>
      </c>
      <c r="G76" s="169" t="str">
        <f>+VLOOKUP(F76,Participants!$A$1:$F$1600,2,FALSE)</f>
        <v>Juli Gruber</v>
      </c>
      <c r="H76" s="169" t="str">
        <f>+VLOOKUP(F76,Participants!$A$1:$F$1600,4,FALSE)</f>
        <v>AAC</v>
      </c>
      <c r="I76" s="169" t="str">
        <f>+VLOOKUP(F76,Participants!$A$1:$F$1600,5,FALSE)</f>
        <v>F</v>
      </c>
      <c r="J76" s="169">
        <f>+VLOOKUP(F76,Participants!$A$1:$F$1600,3,FALSE)</f>
        <v>5</v>
      </c>
      <c r="K76" s="170" t="str">
        <f>+VLOOKUP(F76,Participants!$A$1:$G$1600,7,FALSE)</f>
        <v>JV GIRLS</v>
      </c>
      <c r="L76" s="185">
        <f t="shared" si="1"/>
        <v>39</v>
      </c>
      <c r="M76" s="169"/>
      <c r="N76" s="170">
        <v>6</v>
      </c>
      <c r="O76" s="170">
        <v>10</v>
      </c>
    </row>
    <row r="77" spans="1:15" ht="14.25" customHeight="1">
      <c r="A77" s="115"/>
      <c r="B77" s="116"/>
      <c r="C77" s="116"/>
      <c r="D77" s="117"/>
      <c r="E77" s="117"/>
      <c r="F77" s="184">
        <v>784</v>
      </c>
      <c r="G77" s="169" t="str">
        <f>+VLOOKUP(F77,Participants!$A$1:$F$1600,2,FALSE)</f>
        <v>Sarah Hoerster</v>
      </c>
      <c r="H77" s="169" t="str">
        <f>+VLOOKUP(F77,Participants!$A$1:$F$1600,4,FALSE)</f>
        <v>AAC</v>
      </c>
      <c r="I77" s="169" t="str">
        <f>+VLOOKUP(F77,Participants!$A$1:$F$1600,5,FALSE)</f>
        <v>F</v>
      </c>
      <c r="J77" s="169">
        <f>+VLOOKUP(F77,Participants!$A$1:$F$1600,3,FALSE)</f>
        <v>6</v>
      </c>
      <c r="K77" s="170" t="str">
        <f>+VLOOKUP(F77,Participants!$A$1:$G$1600,7,FALSE)</f>
        <v>JV GIRLS</v>
      </c>
      <c r="L77" s="185">
        <f t="shared" si="1"/>
        <v>40</v>
      </c>
      <c r="M77" s="169"/>
      <c r="N77" s="170">
        <v>6</v>
      </c>
      <c r="O77" s="170">
        <v>10</v>
      </c>
    </row>
    <row r="78" spans="1:15" ht="14.25" customHeight="1">
      <c r="A78" s="110"/>
      <c r="B78" s="111"/>
      <c r="C78" s="111"/>
      <c r="D78" s="112"/>
      <c r="E78" s="112"/>
      <c r="F78" s="184">
        <v>1153</v>
      </c>
      <c r="G78" s="169" t="str">
        <f>+VLOOKUP(F78,Participants!$A$1:$F$1600,2,FALSE)</f>
        <v>Adelaide Delaney</v>
      </c>
      <c r="H78" s="169" t="str">
        <f>+VLOOKUP(F78,Participants!$A$1:$F$1600,4,FALSE)</f>
        <v>JAM</v>
      </c>
      <c r="I78" s="169" t="str">
        <f>+VLOOKUP(F78,Participants!$A$1:$F$1600,5,FALSE)</f>
        <v>F</v>
      </c>
      <c r="J78" s="169">
        <f>+VLOOKUP(F78,Participants!$A$1:$F$1600,3,FALSE)</f>
        <v>6</v>
      </c>
      <c r="K78" s="170" t="str">
        <f>+VLOOKUP(F78,Participants!$A$1:$G$1600,7,FALSE)</f>
        <v>JV GIRLS</v>
      </c>
      <c r="L78" s="185">
        <f t="shared" si="1"/>
        <v>41</v>
      </c>
      <c r="M78" s="169"/>
      <c r="N78" s="170">
        <v>6</v>
      </c>
      <c r="O78" s="170">
        <v>10</v>
      </c>
    </row>
    <row r="79" spans="1:15" ht="14.25" customHeight="1">
      <c r="A79" s="115"/>
      <c r="B79" s="116"/>
      <c r="C79" s="116"/>
      <c r="D79" s="117"/>
      <c r="E79" s="117"/>
      <c r="F79" s="184">
        <v>1159</v>
      </c>
      <c r="G79" s="169" t="str">
        <f>+VLOOKUP(F79,Participants!$A$1:$F$1600,2,FALSE)</f>
        <v>Gabby Vilcheck</v>
      </c>
      <c r="H79" s="169" t="str">
        <f>+VLOOKUP(F79,Participants!$A$1:$F$1600,4,FALSE)</f>
        <v>JAM</v>
      </c>
      <c r="I79" s="169" t="str">
        <f>+VLOOKUP(F79,Participants!$A$1:$F$1600,5,FALSE)</f>
        <v>F</v>
      </c>
      <c r="J79" s="169">
        <f>+VLOOKUP(F79,Participants!$A$1:$F$1600,3,FALSE)</f>
        <v>6</v>
      </c>
      <c r="K79" s="170" t="str">
        <f>+VLOOKUP(F79,Participants!$A$1:$G$1600,7,FALSE)</f>
        <v>JV GIRLS</v>
      </c>
      <c r="L79" s="185">
        <f t="shared" si="1"/>
        <v>42</v>
      </c>
      <c r="M79" s="169"/>
      <c r="N79" s="170">
        <v>6</v>
      </c>
      <c r="O79" s="170">
        <v>10</v>
      </c>
    </row>
    <row r="80" spans="1:15" ht="14.25" customHeight="1">
      <c r="A80" s="110"/>
      <c r="B80" s="111"/>
      <c r="C80" s="111"/>
      <c r="D80" s="112"/>
      <c r="E80" s="112"/>
      <c r="F80" s="170">
        <v>778</v>
      </c>
      <c r="G80" s="169" t="str">
        <f>+VLOOKUP(F80,Participants!$A$1:$F$1600,2,FALSE)</f>
        <v>Lizzie Austin</v>
      </c>
      <c r="H80" s="169" t="str">
        <f>+VLOOKUP(F80,Participants!$A$1:$F$1600,4,FALSE)</f>
        <v>AAC</v>
      </c>
      <c r="I80" s="169" t="str">
        <f>+VLOOKUP(F80,Participants!$A$1:$F$1600,5,FALSE)</f>
        <v>F</v>
      </c>
      <c r="J80" s="169">
        <f>+VLOOKUP(F80,Participants!$A$1:$F$1600,3,FALSE)</f>
        <v>5</v>
      </c>
      <c r="K80" s="170" t="str">
        <f>+VLOOKUP(F80,Participants!$A$1:$G$1600,7,FALSE)</f>
        <v>JV GIRLS</v>
      </c>
      <c r="L80" s="185">
        <f t="shared" si="1"/>
        <v>43</v>
      </c>
      <c r="M80" s="169"/>
      <c r="N80" s="170">
        <v>6</v>
      </c>
      <c r="O80" s="170">
        <v>9</v>
      </c>
    </row>
    <row r="81" spans="1:15" ht="14.25" customHeight="1">
      <c r="A81" s="115"/>
      <c r="B81" s="116"/>
      <c r="C81" s="116"/>
      <c r="D81" s="117"/>
      <c r="E81" s="117"/>
      <c r="F81" s="170">
        <v>208</v>
      </c>
      <c r="G81" s="169" t="str">
        <f>+VLOOKUP(F81,Participants!$A$1:$F$1600,2,FALSE)</f>
        <v>Elizabeth Delach</v>
      </c>
      <c r="H81" s="169" t="str">
        <f>+VLOOKUP(F81,Participants!$A$1:$F$1600,4,FALSE)</f>
        <v>AMA</v>
      </c>
      <c r="I81" s="169" t="str">
        <f>+VLOOKUP(F81,Participants!$A$1:$F$1600,5,FALSE)</f>
        <v>F</v>
      </c>
      <c r="J81" s="169">
        <f>+VLOOKUP(F81,Participants!$A$1:$F$1600,3,FALSE)</f>
        <v>5</v>
      </c>
      <c r="K81" s="170" t="str">
        <f>+VLOOKUP(F81,Participants!$A$1:$G$1600,7,FALSE)</f>
        <v>JV GIRLS</v>
      </c>
      <c r="L81" s="185">
        <f t="shared" si="1"/>
        <v>44</v>
      </c>
      <c r="M81" s="169"/>
      <c r="N81" s="170">
        <v>6</v>
      </c>
      <c r="O81" s="170">
        <v>9</v>
      </c>
    </row>
    <row r="82" spans="1:15" ht="14.25" customHeight="1">
      <c r="A82" s="110"/>
      <c r="B82" s="111"/>
      <c r="C82" s="111"/>
      <c r="D82" s="112"/>
      <c r="E82" s="112"/>
      <c r="F82" s="184">
        <v>1023</v>
      </c>
      <c r="G82" s="169" t="str">
        <f>+VLOOKUP(F82,Participants!$A$1:$F$1600,2,FALSE)</f>
        <v>Alegría Sisto</v>
      </c>
      <c r="H82" s="169" t="str">
        <f>+VLOOKUP(F82,Participants!$A$1:$F$1600,4,FALSE)</f>
        <v>KIL</v>
      </c>
      <c r="I82" s="169" t="str">
        <f>+VLOOKUP(F82,Participants!$A$1:$F$1600,5,FALSE)</f>
        <v>F</v>
      </c>
      <c r="J82" s="169">
        <f>+VLOOKUP(F82,Participants!$A$1:$F$1600,3,FALSE)</f>
        <v>5</v>
      </c>
      <c r="K82" s="170" t="str">
        <f>+VLOOKUP(F82,Participants!$A$1:$G$1600,7,FALSE)</f>
        <v>JV GIRLS</v>
      </c>
      <c r="L82" s="185">
        <f t="shared" si="1"/>
        <v>45</v>
      </c>
      <c r="M82" s="169"/>
      <c r="N82" s="170">
        <v>6</v>
      </c>
      <c r="O82" s="170">
        <v>9</v>
      </c>
    </row>
    <row r="83" spans="1:15" ht="14.25" customHeight="1">
      <c r="A83" s="115"/>
      <c r="B83" s="116"/>
      <c r="C83" s="116"/>
      <c r="D83" s="117"/>
      <c r="E83" s="117"/>
      <c r="F83" s="184">
        <v>1208</v>
      </c>
      <c r="G83" s="169" t="str">
        <f>+VLOOKUP(F83,Participants!$A$1:$F$1600,2,FALSE)</f>
        <v>Rhodora Redd</v>
      </c>
      <c r="H83" s="169" t="str">
        <f>+VLOOKUP(F83,Participants!$A$1:$F$1600,4,FALSE)</f>
        <v>CDT</v>
      </c>
      <c r="I83" s="169" t="str">
        <f>+VLOOKUP(F83,Participants!$A$1:$F$1600,5,FALSE)</f>
        <v>F</v>
      </c>
      <c r="J83" s="169">
        <f>+VLOOKUP(F83,Participants!$A$1:$F$1600,3,FALSE)</f>
        <v>5</v>
      </c>
      <c r="K83" s="170" t="str">
        <f>+VLOOKUP(F83,Participants!$A$1:$G$1600,7,FALSE)</f>
        <v>JV GIRLS</v>
      </c>
      <c r="L83" s="185">
        <f t="shared" si="1"/>
        <v>46</v>
      </c>
      <c r="M83" s="169"/>
      <c r="N83" s="170">
        <v>6</v>
      </c>
      <c r="O83" s="170">
        <v>9</v>
      </c>
    </row>
    <row r="84" spans="1:15" ht="14.25" customHeight="1">
      <c r="A84" s="110"/>
      <c r="B84" s="111"/>
      <c r="C84" s="111"/>
      <c r="D84" s="112"/>
      <c r="E84" s="112"/>
      <c r="F84" s="184">
        <v>968</v>
      </c>
      <c r="G84" s="169" t="str">
        <f>+VLOOKUP(F84,Participants!$A$1:$F$1600,2,FALSE)</f>
        <v>Cayden Ferguson</v>
      </c>
      <c r="H84" s="169" t="str">
        <f>+VLOOKUP(F84,Participants!$A$1:$F$1600,4,FALSE)</f>
        <v>BTA</v>
      </c>
      <c r="I84" s="169" t="str">
        <f>+VLOOKUP(F84,Participants!$A$1:$F$1600,5,FALSE)</f>
        <v>F</v>
      </c>
      <c r="J84" s="169">
        <f>+VLOOKUP(F84,Participants!$A$1:$F$1600,3,FALSE)</f>
        <v>5</v>
      </c>
      <c r="K84" s="170" t="str">
        <f>+VLOOKUP(F84,Participants!$A$1:$G$1600,7,FALSE)</f>
        <v>JV GIRLS</v>
      </c>
      <c r="L84" s="185">
        <f t="shared" si="1"/>
        <v>47</v>
      </c>
      <c r="M84" s="169"/>
      <c r="N84" s="170">
        <v>6</v>
      </c>
      <c r="O84" s="170">
        <v>6</v>
      </c>
    </row>
    <row r="85" spans="1:15" ht="14.25" customHeight="1">
      <c r="A85" s="115"/>
      <c r="B85" s="116"/>
      <c r="C85" s="116"/>
      <c r="D85" s="117"/>
      <c r="E85" s="117"/>
      <c r="F85" s="184">
        <v>1026</v>
      </c>
      <c r="G85" s="169" t="str">
        <f>+VLOOKUP(F85,Participants!$A$1:$F$1600,2,FALSE)</f>
        <v>Noelle Ronnenberg</v>
      </c>
      <c r="H85" s="169" t="str">
        <f>+VLOOKUP(F85,Participants!$A$1:$F$1600,4,FALSE)</f>
        <v>KIL</v>
      </c>
      <c r="I85" s="169" t="str">
        <f>+VLOOKUP(F85,Participants!$A$1:$F$1600,5,FALSE)</f>
        <v>F</v>
      </c>
      <c r="J85" s="169">
        <f>+VLOOKUP(F85,Participants!$A$1:$F$1600,3,FALSE)</f>
        <v>5</v>
      </c>
      <c r="K85" s="170" t="str">
        <f>+VLOOKUP(F85,Participants!$A$1:$G$1600,7,FALSE)</f>
        <v>JV GIRLS</v>
      </c>
      <c r="L85" s="185">
        <f t="shared" si="1"/>
        <v>48</v>
      </c>
      <c r="M85" s="169"/>
      <c r="N85" s="170">
        <v>6</v>
      </c>
      <c r="O85" s="170">
        <v>4</v>
      </c>
    </row>
    <row r="86" spans="1:15" ht="14.25" customHeight="1">
      <c r="A86" s="110"/>
      <c r="B86" s="111"/>
      <c r="C86" s="111"/>
      <c r="D86" s="112"/>
      <c r="E86" s="112"/>
      <c r="F86" s="184">
        <v>783</v>
      </c>
      <c r="G86" s="169" t="str">
        <f>+VLOOKUP(F86,Participants!$A$1:$F$1600,2,FALSE)</f>
        <v>Juli Gruber</v>
      </c>
      <c r="H86" s="169" t="str">
        <f>+VLOOKUP(F86,Participants!$A$1:$F$1600,4,FALSE)</f>
        <v>AAC</v>
      </c>
      <c r="I86" s="169" t="str">
        <f>+VLOOKUP(F86,Participants!$A$1:$F$1600,5,FALSE)</f>
        <v>F</v>
      </c>
      <c r="J86" s="169">
        <f>+VLOOKUP(F86,Participants!$A$1:$F$1600,3,FALSE)</f>
        <v>5</v>
      </c>
      <c r="K86" s="170" t="str">
        <f>+VLOOKUP(F86,Participants!$A$1:$G$1600,7,FALSE)</f>
        <v>JV GIRLS</v>
      </c>
      <c r="L86" s="185">
        <f t="shared" si="1"/>
        <v>49</v>
      </c>
      <c r="M86" s="169"/>
      <c r="N86" s="170">
        <v>6</v>
      </c>
      <c r="O86" s="170">
        <v>3</v>
      </c>
    </row>
    <row r="87" spans="1:15" ht="14.25" customHeight="1">
      <c r="A87" s="115"/>
      <c r="B87" s="116"/>
      <c r="C87" s="116"/>
      <c r="D87" s="117"/>
      <c r="E87" s="117"/>
      <c r="F87" s="184">
        <v>591</v>
      </c>
      <c r="G87" s="169" t="str">
        <f>+VLOOKUP(F87,Participants!$A$1:$F$1600,2,FALSE)</f>
        <v>Alexandra Wagner</v>
      </c>
      <c r="H87" s="169" t="str">
        <f>+VLOOKUP(F87,Participants!$A$1:$F$1600,4,FALSE)</f>
        <v>BFS</v>
      </c>
      <c r="I87" s="169" t="str">
        <f>+VLOOKUP(F87,Participants!$A$1:$F$1600,5,FALSE)</f>
        <v>F</v>
      </c>
      <c r="J87" s="169">
        <f>+VLOOKUP(F87,Participants!$A$1:$F$1600,3,FALSE)</f>
        <v>5</v>
      </c>
      <c r="K87" s="170" t="str">
        <f>+VLOOKUP(F87,Participants!$A$1:$G$1600,7,FALSE)</f>
        <v>JV GIRLS</v>
      </c>
      <c r="L87" s="185">
        <f t="shared" si="1"/>
        <v>50</v>
      </c>
      <c r="M87" s="169"/>
      <c r="N87" s="170">
        <v>6</v>
      </c>
      <c r="O87" s="170">
        <v>1</v>
      </c>
    </row>
    <row r="88" spans="1:15" ht="14.25" customHeight="1">
      <c r="A88" s="110"/>
      <c r="B88" s="111"/>
      <c r="C88" s="111"/>
      <c r="D88" s="112"/>
      <c r="E88" s="112"/>
      <c r="F88" s="184">
        <v>214</v>
      </c>
      <c r="G88" s="169" t="str">
        <f>+VLOOKUP(F88,Participants!$A$1:$F$1600,2,FALSE)</f>
        <v>Caroline Howell</v>
      </c>
      <c r="H88" s="169" t="str">
        <f>+VLOOKUP(F88,Participants!$A$1:$F$1600,4,FALSE)</f>
        <v>AMA</v>
      </c>
      <c r="I88" s="169" t="str">
        <f>+VLOOKUP(F88,Participants!$A$1:$F$1600,5,FALSE)</f>
        <v>F</v>
      </c>
      <c r="J88" s="169">
        <f>+VLOOKUP(F88,Participants!$A$1:$F$1600,3,FALSE)</f>
        <v>5</v>
      </c>
      <c r="K88" s="170" t="str">
        <f>+VLOOKUP(F88,Participants!$A$1:$G$1600,7,FALSE)</f>
        <v>JV GIRLS</v>
      </c>
      <c r="L88" s="185">
        <f t="shared" si="1"/>
        <v>51</v>
      </c>
      <c r="M88" s="169"/>
      <c r="N88" s="170">
        <v>5</v>
      </c>
      <c r="O88" s="170">
        <v>10</v>
      </c>
    </row>
    <row r="89" spans="1:15" ht="14.25" customHeight="1">
      <c r="A89" s="115"/>
      <c r="B89" s="116"/>
      <c r="C89" s="116"/>
      <c r="D89" s="117"/>
      <c r="E89" s="117"/>
      <c r="F89" s="184">
        <v>974</v>
      </c>
      <c r="G89" s="169" t="str">
        <f>+VLOOKUP(F89,Participants!$A$1:$F$1600,2,FALSE)</f>
        <v>Alaina Long</v>
      </c>
      <c r="H89" s="169" t="str">
        <f>+VLOOKUP(F89,Participants!$A$1:$F$1600,4,FALSE)</f>
        <v>BTA</v>
      </c>
      <c r="I89" s="169" t="str">
        <f>+VLOOKUP(F89,Participants!$A$1:$F$1600,5,FALSE)</f>
        <v>F</v>
      </c>
      <c r="J89" s="169">
        <f>+VLOOKUP(F89,Participants!$A$1:$F$1600,3,FALSE)</f>
        <v>6</v>
      </c>
      <c r="K89" s="170" t="str">
        <f>+VLOOKUP(F89,Participants!$A$1:$G$1600,7,FALSE)</f>
        <v>JV GIRLS</v>
      </c>
      <c r="L89" s="185">
        <f t="shared" si="1"/>
        <v>52</v>
      </c>
      <c r="M89" s="169"/>
      <c r="N89" s="170">
        <v>5</v>
      </c>
      <c r="O89" s="170">
        <v>10</v>
      </c>
    </row>
    <row r="90" spans="1:15" ht="14.25" customHeight="1">
      <c r="A90" s="110"/>
      <c r="B90" s="111"/>
      <c r="C90" s="111"/>
      <c r="D90" s="112"/>
      <c r="E90" s="112"/>
      <c r="F90" s="184">
        <v>1025</v>
      </c>
      <c r="G90" s="169" t="str">
        <f>+VLOOKUP(F90,Participants!$A$1:$F$1600,2,FALSE)</f>
        <v>Elle Degnan</v>
      </c>
      <c r="H90" s="169" t="str">
        <f>+VLOOKUP(F90,Participants!$A$1:$F$1600,4,FALSE)</f>
        <v>KIL</v>
      </c>
      <c r="I90" s="169" t="str">
        <f>+VLOOKUP(F90,Participants!$A$1:$F$1600,5,FALSE)</f>
        <v>F</v>
      </c>
      <c r="J90" s="169">
        <f>+VLOOKUP(F90,Participants!$A$1:$F$1600,3,FALSE)</f>
        <v>5</v>
      </c>
      <c r="K90" s="170" t="str">
        <f>+VLOOKUP(F90,Participants!$A$1:$G$1600,7,FALSE)</f>
        <v>JV GIRLS</v>
      </c>
      <c r="L90" s="185">
        <f t="shared" si="1"/>
        <v>53</v>
      </c>
      <c r="M90" s="169"/>
      <c r="N90" s="170">
        <v>5</v>
      </c>
      <c r="O90" s="170">
        <v>10</v>
      </c>
    </row>
    <row r="91" spans="1:15" ht="14.25" customHeight="1">
      <c r="A91" s="115"/>
      <c r="B91" s="116"/>
      <c r="C91" s="116"/>
      <c r="D91" s="117"/>
      <c r="E91" s="117"/>
      <c r="F91" s="184">
        <v>582</v>
      </c>
      <c r="G91" s="169" t="str">
        <f>+VLOOKUP(F91,Participants!$A$1:$F$1600,2,FALSE)</f>
        <v>Evelyn Marche</v>
      </c>
      <c r="H91" s="169" t="str">
        <f>+VLOOKUP(F91,Participants!$A$1:$F$1600,4,FALSE)</f>
        <v>BFS</v>
      </c>
      <c r="I91" s="169" t="str">
        <f>+VLOOKUP(F91,Participants!$A$1:$F$1600,5,FALSE)</f>
        <v>F</v>
      </c>
      <c r="J91" s="169">
        <f>+VLOOKUP(F91,Participants!$A$1:$F$1600,3,FALSE)</f>
        <v>6</v>
      </c>
      <c r="K91" s="170" t="str">
        <f>+VLOOKUP(F91,Participants!$A$1:$G$1600,7,FALSE)</f>
        <v>JV GIRLS</v>
      </c>
      <c r="L91" s="185">
        <f t="shared" si="1"/>
        <v>54</v>
      </c>
      <c r="M91" s="169"/>
      <c r="N91" s="170">
        <v>5</v>
      </c>
      <c r="O91" s="170">
        <v>4</v>
      </c>
    </row>
    <row r="92" spans="1:15" ht="14.25" customHeight="1">
      <c r="A92" s="110"/>
      <c r="B92" s="111"/>
      <c r="C92" s="111"/>
      <c r="D92" s="112"/>
      <c r="E92" s="112"/>
      <c r="F92" s="184">
        <v>1005</v>
      </c>
      <c r="G92" s="169" t="str">
        <f>+VLOOKUP(F92,Participants!$A$1:$F$1600,2,FALSE)</f>
        <v>Isabella Gamez</v>
      </c>
      <c r="H92" s="169" t="str">
        <f>+VLOOKUP(F92,Participants!$A$1:$F$1600,4,FALSE)</f>
        <v>KIL</v>
      </c>
      <c r="I92" s="169" t="str">
        <f>+VLOOKUP(F92,Participants!$A$1:$F$1600,5,FALSE)</f>
        <v>F</v>
      </c>
      <c r="J92" s="169">
        <f>+VLOOKUP(F92,Participants!$A$1:$F$1600,3,FALSE)</f>
        <v>5</v>
      </c>
      <c r="K92" s="170" t="str">
        <f>+VLOOKUP(F92,Participants!$A$1:$G$1600,7,FALSE)</f>
        <v>JV GIRLS</v>
      </c>
      <c r="L92" s="185">
        <f t="shared" si="1"/>
        <v>55</v>
      </c>
      <c r="M92" s="169"/>
      <c r="N92" s="170">
        <v>5</v>
      </c>
      <c r="O92" s="170">
        <v>3</v>
      </c>
    </row>
    <row r="93" spans="1:15" ht="14.25" customHeight="1">
      <c r="A93" s="115"/>
      <c r="B93" s="116"/>
      <c r="C93" s="116"/>
      <c r="D93" s="117"/>
      <c r="E93" s="117"/>
      <c r="F93" s="184">
        <v>225</v>
      </c>
      <c r="G93" s="169" t="str">
        <f>+VLOOKUP(F93,Participants!$A$1:$F$1600,2,FALSE)</f>
        <v>Emalee Hooper</v>
      </c>
      <c r="H93" s="169" t="str">
        <f>+VLOOKUP(F93,Participants!$A$1:$F$1600,4,FALSE)</f>
        <v>AMA</v>
      </c>
      <c r="I93" s="169" t="str">
        <f>+VLOOKUP(F93,Participants!$A$1:$F$1600,5,FALSE)</f>
        <v>F</v>
      </c>
      <c r="J93" s="169">
        <f>+VLOOKUP(F93,Participants!$A$1:$F$1600,3,FALSE)</f>
        <v>6</v>
      </c>
      <c r="K93" s="170" t="str">
        <f>+VLOOKUP(F93,Participants!$A$1:$G$1600,7,FALSE)</f>
        <v>JV GIRLS</v>
      </c>
      <c r="L93" s="185">
        <f t="shared" si="1"/>
        <v>56</v>
      </c>
      <c r="M93" s="169"/>
      <c r="N93" s="170">
        <v>5</v>
      </c>
      <c r="O93" s="170">
        <v>2</v>
      </c>
    </row>
    <row r="94" spans="1:15" ht="14.25" customHeight="1">
      <c r="A94" s="110"/>
      <c r="B94" s="111"/>
      <c r="C94" s="111"/>
      <c r="D94" s="112"/>
      <c r="E94" s="112"/>
      <c r="F94" s="184">
        <v>1033</v>
      </c>
      <c r="G94" s="169" t="str">
        <f>+VLOOKUP(F94,Participants!$A$1:$F$1600,2,FALSE)</f>
        <v>Mia Liscinsky</v>
      </c>
      <c r="H94" s="169" t="str">
        <f>+VLOOKUP(F94,Participants!$A$1:$F$1600,4,FALSE)</f>
        <v>KIL</v>
      </c>
      <c r="I94" s="169" t="str">
        <f>+VLOOKUP(F94,Participants!$A$1:$F$1600,5,FALSE)</f>
        <v>F</v>
      </c>
      <c r="J94" s="169">
        <f>+VLOOKUP(F94,Participants!$A$1:$F$1600,3,FALSE)</f>
        <v>6</v>
      </c>
      <c r="K94" s="170" t="str">
        <f>+VLOOKUP(F94,Participants!$A$1:$G$1600,7,FALSE)</f>
        <v>JV GIRLS</v>
      </c>
      <c r="L94" s="185">
        <f t="shared" si="1"/>
        <v>57</v>
      </c>
      <c r="M94" s="169"/>
      <c r="N94" s="170">
        <v>5</v>
      </c>
      <c r="O94" s="170">
        <v>2</v>
      </c>
    </row>
    <row r="95" spans="1:15" ht="14.25" customHeight="1">
      <c r="A95" s="115"/>
      <c r="B95" s="116"/>
      <c r="C95" s="116"/>
      <c r="D95" s="117"/>
      <c r="E95" s="117"/>
      <c r="F95" s="184">
        <v>216</v>
      </c>
      <c r="G95" s="169" t="str">
        <f>+VLOOKUP(F95,Participants!$A$1:$F$1600,2,FALSE)</f>
        <v>Bella Kelm</v>
      </c>
      <c r="H95" s="169" t="str">
        <f>+VLOOKUP(F95,Participants!$A$1:$F$1600,4,FALSE)</f>
        <v>AMA</v>
      </c>
      <c r="I95" s="169" t="str">
        <f>+VLOOKUP(F95,Participants!$A$1:$F$1600,5,FALSE)</f>
        <v>F</v>
      </c>
      <c r="J95" s="169">
        <f>+VLOOKUP(F95,Participants!$A$1:$F$1600,3,FALSE)</f>
        <v>5</v>
      </c>
      <c r="K95" s="170" t="str">
        <f>+VLOOKUP(F95,Participants!$A$1:$G$1600,7,FALSE)</f>
        <v>JV GIRLS</v>
      </c>
      <c r="L95" s="185">
        <f t="shared" si="1"/>
        <v>58</v>
      </c>
      <c r="M95" s="169"/>
      <c r="N95" s="170">
        <v>5</v>
      </c>
      <c r="O95" s="170">
        <v>1</v>
      </c>
    </row>
    <row r="96" spans="1:15" ht="14.25" customHeight="1">
      <c r="A96" s="110"/>
      <c r="B96" s="111"/>
      <c r="C96" s="111"/>
      <c r="D96" s="112"/>
      <c r="E96" s="112"/>
      <c r="F96" s="184">
        <v>578</v>
      </c>
      <c r="G96" s="169" t="str">
        <f>+VLOOKUP(F96,Participants!$A$1:$F$1600,2,FALSE)</f>
        <v>Giovanna Julian</v>
      </c>
      <c r="H96" s="169" t="str">
        <f>+VLOOKUP(F96,Participants!$A$1:$F$1600,4,FALSE)</f>
        <v>BFS</v>
      </c>
      <c r="I96" s="169" t="str">
        <f>+VLOOKUP(F96,Participants!$A$1:$F$1600,5,FALSE)</f>
        <v>F</v>
      </c>
      <c r="J96" s="169">
        <f>+VLOOKUP(F96,Participants!$A$1:$F$1600,3,FALSE)</f>
        <v>6</v>
      </c>
      <c r="K96" s="170" t="str">
        <f>+VLOOKUP(F96,Participants!$A$1:$G$1600,7,FALSE)</f>
        <v>JV GIRLS</v>
      </c>
      <c r="L96" s="185">
        <f t="shared" si="1"/>
        <v>59</v>
      </c>
      <c r="M96" s="169"/>
      <c r="N96" s="170">
        <v>5</v>
      </c>
      <c r="O96" s="170">
        <v>0</v>
      </c>
    </row>
    <row r="97" spans="1:15" ht="14.25" customHeight="1">
      <c r="A97" s="115"/>
      <c r="B97" s="116"/>
      <c r="C97" s="116"/>
      <c r="D97" s="117"/>
      <c r="E97" s="117"/>
      <c r="F97" s="170">
        <v>213</v>
      </c>
      <c r="G97" s="169" t="str">
        <f>+VLOOKUP(F97,Participants!$A$1:$F$1600,2,FALSE)</f>
        <v>Samantha Hinkofer</v>
      </c>
      <c r="H97" s="169" t="str">
        <f>+VLOOKUP(F97,Participants!$A$1:$F$1600,4,FALSE)</f>
        <v>AMA</v>
      </c>
      <c r="I97" s="169" t="str">
        <f>+VLOOKUP(F97,Participants!$A$1:$F$1600,5,FALSE)</f>
        <v>F</v>
      </c>
      <c r="J97" s="169">
        <f>+VLOOKUP(F97,Participants!$A$1:$F$1600,3,FALSE)</f>
        <v>5</v>
      </c>
      <c r="K97" s="170" t="str">
        <f>+VLOOKUP(F97,Participants!$A$1:$G$1600,7,FALSE)</f>
        <v>JV GIRLS</v>
      </c>
      <c r="L97" s="185">
        <f t="shared" si="1"/>
        <v>60</v>
      </c>
      <c r="M97" s="169"/>
      <c r="N97" s="170">
        <v>4</v>
      </c>
      <c r="O97" s="170">
        <v>10</v>
      </c>
    </row>
    <row r="98" spans="1:15" ht="14.25" customHeight="1">
      <c r="A98" s="110"/>
      <c r="B98" s="111"/>
      <c r="C98" s="111"/>
      <c r="D98" s="112"/>
      <c r="E98" s="112"/>
      <c r="F98" s="184">
        <v>220</v>
      </c>
      <c r="G98" s="169" t="str">
        <f>+VLOOKUP(F98,Participants!$A$1:$F$1600,2,FALSE)</f>
        <v>Hannah Ripley</v>
      </c>
      <c r="H98" s="169" t="str">
        <f>+VLOOKUP(F98,Participants!$A$1:$F$1600,4,FALSE)</f>
        <v>AMA</v>
      </c>
      <c r="I98" s="169" t="str">
        <f>+VLOOKUP(F98,Participants!$A$1:$F$1600,5,FALSE)</f>
        <v>F</v>
      </c>
      <c r="J98" s="169">
        <f>+VLOOKUP(F98,Participants!$A$1:$F$1600,3,FALSE)</f>
        <v>5</v>
      </c>
      <c r="K98" s="170" t="str">
        <f>+VLOOKUP(F98,Participants!$A$1:$G$1600,7,FALSE)</f>
        <v>JV GIRLS</v>
      </c>
      <c r="L98" s="185">
        <f t="shared" si="1"/>
        <v>61</v>
      </c>
      <c r="M98" s="169"/>
      <c r="N98" s="170">
        <v>4</v>
      </c>
      <c r="O98" s="170">
        <v>10</v>
      </c>
    </row>
    <row r="99" spans="1:15" ht="14.25" customHeight="1">
      <c r="A99" s="115"/>
      <c r="B99" s="116"/>
      <c r="C99" s="116"/>
      <c r="D99" s="117"/>
      <c r="E99" s="117"/>
      <c r="F99" s="184">
        <v>789</v>
      </c>
      <c r="G99" s="169" t="str">
        <f>+VLOOKUP(F99,Participants!$A$1:$F$1600,2,FALSE)</f>
        <v>Annie Rugh</v>
      </c>
      <c r="H99" s="169" t="str">
        <f>+VLOOKUP(F99,Participants!$A$1:$F$1600,4,FALSE)</f>
        <v>AAC</v>
      </c>
      <c r="I99" s="169" t="str">
        <f>+VLOOKUP(F99,Participants!$A$1:$F$1600,5,FALSE)</f>
        <v>F</v>
      </c>
      <c r="J99" s="169">
        <f>+VLOOKUP(F99,Participants!$A$1:$F$1600,3,FALSE)</f>
        <v>5</v>
      </c>
      <c r="K99" s="170" t="str">
        <f>+VLOOKUP(F99,Participants!$A$1:$G$1600,7,FALSE)</f>
        <v>JV GIRLS</v>
      </c>
      <c r="L99" s="185">
        <f t="shared" si="1"/>
        <v>62</v>
      </c>
      <c r="M99" s="169"/>
      <c r="N99" s="170">
        <v>4</v>
      </c>
      <c r="O99" s="170">
        <v>9</v>
      </c>
    </row>
    <row r="100" spans="1:15" ht="14.25" customHeight="1">
      <c r="A100" s="110"/>
      <c r="B100" s="111"/>
      <c r="C100" s="111"/>
      <c r="D100" s="112"/>
      <c r="E100" s="112"/>
      <c r="F100" s="184">
        <v>1579</v>
      </c>
      <c r="G100" s="169" t="str">
        <f>+VLOOKUP(F100,Participants!$A$1:$F$1600,2,FALSE)</f>
        <v>Emily Birchok</v>
      </c>
      <c r="H100" s="169" t="str">
        <f>+VLOOKUP(F100,Participants!$A$1:$F$1600,4,FALSE)</f>
        <v>GRE</v>
      </c>
      <c r="I100" s="169" t="str">
        <f>+VLOOKUP(F100,Participants!$A$1:$F$1600,5,FALSE)</f>
        <v>F</v>
      </c>
      <c r="J100" s="169">
        <f>+VLOOKUP(F100,Participants!$A$1:$F$1600,3,FALSE)</f>
        <v>5</v>
      </c>
      <c r="K100" s="170" t="str">
        <f>+VLOOKUP(F100,Participants!$A$1:$G$1600,7,FALSE)</f>
        <v>JV GIRLS</v>
      </c>
      <c r="L100" s="185">
        <f t="shared" si="1"/>
        <v>63</v>
      </c>
      <c r="M100" s="169"/>
      <c r="N100" s="170">
        <v>4</v>
      </c>
      <c r="O100" s="170">
        <v>3</v>
      </c>
    </row>
    <row r="101" spans="1:15" ht="14.25" customHeight="1">
      <c r="A101" s="115"/>
      <c r="B101" s="116"/>
      <c r="C101" s="116"/>
      <c r="D101" s="117"/>
      <c r="E101" s="117"/>
      <c r="F101" s="184">
        <v>203</v>
      </c>
      <c r="G101" s="169" t="str">
        <f>+VLOOKUP(F101,Participants!$A$1:$F$1600,2,FALSE)</f>
        <v>Grace Billick</v>
      </c>
      <c r="H101" s="169" t="str">
        <f>+VLOOKUP(F101,Participants!$A$1:$F$1600,4,FALSE)</f>
        <v>AMA</v>
      </c>
      <c r="I101" s="169" t="str">
        <f>+VLOOKUP(F101,Participants!$A$1:$F$1600,5,FALSE)</f>
        <v>F</v>
      </c>
      <c r="J101" s="169">
        <f>+VLOOKUP(F101,Participants!$A$1:$F$1600,3,FALSE)</f>
        <v>6</v>
      </c>
      <c r="K101" s="170" t="str">
        <f>+VLOOKUP(F101,Participants!$A$1:$G$1600,7,FALSE)</f>
        <v>JV GIRLS</v>
      </c>
      <c r="L101" s="185">
        <f t="shared" si="1"/>
        <v>64</v>
      </c>
      <c r="M101" s="169"/>
      <c r="N101" s="170">
        <v>1</v>
      </c>
      <c r="O101" s="170">
        <v>5</v>
      </c>
    </row>
    <row r="102" spans="1:15" ht="14.25" customHeight="1">
      <c r="A102" s="110"/>
      <c r="B102" s="111"/>
      <c r="C102" s="111"/>
      <c r="D102" s="112"/>
      <c r="E102" s="112"/>
      <c r="F102" s="184">
        <v>1455</v>
      </c>
      <c r="G102" s="169" t="str">
        <f>+VLOOKUP(F102,Participants!$A$1:$F$1600,2,FALSE)</f>
        <v>Grace Wolfrum</v>
      </c>
      <c r="H102" s="169" t="str">
        <f>+VLOOKUP(F102,Participants!$A$1:$F$1600,4,FALSE)</f>
        <v>BCS</v>
      </c>
      <c r="I102" s="169" t="str">
        <f>+VLOOKUP(F102,Participants!$A$1:$F$1600,5,FALSE)</f>
        <v>F</v>
      </c>
      <c r="J102" s="169">
        <f>+VLOOKUP(F102,Participants!$A$1:$F$1600,3,FALSE)</f>
        <v>6</v>
      </c>
      <c r="K102" s="170" t="str">
        <f>+VLOOKUP(F102,Participants!$A$1:$G$1600,7,FALSE)</f>
        <v>JV GIRLS</v>
      </c>
      <c r="L102" s="185">
        <f t="shared" si="1"/>
        <v>65</v>
      </c>
      <c r="M102" s="169"/>
      <c r="N102" s="170"/>
      <c r="O102" s="170"/>
    </row>
    <row r="103" spans="1:15" ht="14.25" customHeight="1">
      <c r="A103" s="110"/>
      <c r="B103" s="111"/>
      <c r="C103" s="111"/>
      <c r="D103" s="112"/>
      <c r="E103" s="112"/>
      <c r="F103" s="184"/>
      <c r="G103" s="169"/>
      <c r="H103" s="169"/>
      <c r="I103" s="169"/>
      <c r="J103" s="169"/>
      <c r="K103" s="170"/>
      <c r="L103" s="183"/>
      <c r="M103" s="169"/>
      <c r="N103" s="170"/>
      <c r="O103" s="170"/>
    </row>
    <row r="104" spans="1:15" ht="14.25" customHeight="1">
      <c r="A104" s="115"/>
      <c r="B104" s="116"/>
      <c r="C104" s="116"/>
      <c r="D104" s="117"/>
      <c r="E104" s="117"/>
      <c r="F104" s="186">
        <v>1085</v>
      </c>
      <c r="G104" s="187" t="str">
        <f>+VLOOKUP(F104,Participants!$A$1:$F$1600,2,FALSE)</f>
        <v>James Baker</v>
      </c>
      <c r="H104" s="187" t="str">
        <f>+VLOOKUP(F104,Participants!$A$1:$F$1600,4,FALSE)</f>
        <v>KIL</v>
      </c>
      <c r="I104" s="187" t="str">
        <f>+VLOOKUP(F104,Participants!$A$1:$F$1600,5,FALSE)</f>
        <v>M</v>
      </c>
      <c r="J104" s="187">
        <f>+VLOOKUP(F104,Participants!$A$1:$F$1600,3,FALSE)</f>
        <v>8</v>
      </c>
      <c r="K104" s="188" t="str">
        <f>+VLOOKUP(F104,Participants!$A$1:$G$1600,7,FALSE)</f>
        <v>VARSITY BOYS</v>
      </c>
      <c r="L104" s="189">
        <v>1</v>
      </c>
      <c r="M104" s="187">
        <v>10</v>
      </c>
      <c r="N104" s="188">
        <v>13</v>
      </c>
      <c r="O104" s="188">
        <v>9</v>
      </c>
    </row>
    <row r="105" spans="1:15" ht="14.25" customHeight="1">
      <c r="A105" s="110"/>
      <c r="B105" s="111"/>
      <c r="C105" s="111"/>
      <c r="D105" s="112"/>
      <c r="E105" s="112"/>
      <c r="F105" s="186">
        <v>1079</v>
      </c>
      <c r="G105" s="187" t="str">
        <f>+VLOOKUP(F105,Participants!$A$1:$F$1600,2,FALSE)</f>
        <v>John Flerl</v>
      </c>
      <c r="H105" s="187" t="str">
        <f>+VLOOKUP(F105,Participants!$A$1:$F$1600,4,FALSE)</f>
        <v>KIL</v>
      </c>
      <c r="I105" s="187" t="str">
        <f>+VLOOKUP(F105,Participants!$A$1:$F$1600,5,FALSE)</f>
        <v>M</v>
      </c>
      <c r="J105" s="187">
        <f>+VLOOKUP(F105,Participants!$A$1:$F$1600,3,FALSE)</f>
        <v>7</v>
      </c>
      <c r="K105" s="188" t="str">
        <f>+VLOOKUP(F105,Participants!$A$1:$G$1600,7,FALSE)</f>
        <v>VARSITY BOYS</v>
      </c>
      <c r="L105" s="190">
        <f>L104+1</f>
        <v>2</v>
      </c>
      <c r="M105" s="187">
        <v>8</v>
      </c>
      <c r="N105" s="188">
        <v>13</v>
      </c>
      <c r="O105" s="188">
        <v>4</v>
      </c>
    </row>
    <row r="106" spans="1:15" ht="14.25" customHeight="1" thickBot="1">
      <c r="A106" s="115"/>
      <c r="B106" s="116"/>
      <c r="C106" s="116"/>
      <c r="D106" s="117"/>
      <c r="E106" s="117"/>
      <c r="F106" s="186">
        <v>795</v>
      </c>
      <c r="G106" s="187" t="str">
        <f>+VLOOKUP(F106,Participants!$A$1:$F$1600,2,FALSE)</f>
        <v>Lucas Conley</v>
      </c>
      <c r="H106" s="187" t="str">
        <f>+VLOOKUP(F106,Participants!$A$1:$F$1600,4,FALSE)</f>
        <v>AAC</v>
      </c>
      <c r="I106" s="187" t="str">
        <f>+VLOOKUP(F106,Participants!$A$1:$F$1600,5,FALSE)</f>
        <v>M</v>
      </c>
      <c r="J106" s="187">
        <f>+VLOOKUP(F106,Participants!$A$1:$F$1600,3,FALSE)</f>
        <v>8</v>
      </c>
      <c r="K106" s="188" t="str">
        <f>+VLOOKUP(F106,Participants!$A$1:$G$1600,7,FALSE)</f>
        <v>VARSITY BOYS</v>
      </c>
      <c r="L106" s="190">
        <f t="shared" ref="L106:L136" si="2">L105+1</f>
        <v>3</v>
      </c>
      <c r="M106" s="187">
        <v>6</v>
      </c>
      <c r="N106" s="188">
        <v>12</v>
      </c>
      <c r="O106" s="188">
        <v>9</v>
      </c>
    </row>
    <row r="107" spans="1:15" ht="14.25" customHeight="1" thickBot="1">
      <c r="A107" s="115"/>
      <c r="B107" s="116"/>
      <c r="C107" s="116"/>
      <c r="D107" s="117"/>
      <c r="E107" s="117"/>
      <c r="F107" s="191">
        <v>615</v>
      </c>
      <c r="G107" s="191" t="s">
        <v>664</v>
      </c>
      <c r="H107" s="191" t="s">
        <v>29</v>
      </c>
      <c r="I107" s="191" t="s">
        <v>26</v>
      </c>
      <c r="J107" s="187">
        <v>8</v>
      </c>
      <c r="K107" s="188" t="s">
        <v>189</v>
      </c>
      <c r="L107" s="190">
        <v>4</v>
      </c>
      <c r="M107" s="187">
        <v>5</v>
      </c>
      <c r="N107" s="188">
        <v>12</v>
      </c>
      <c r="O107" s="188">
        <v>0</v>
      </c>
    </row>
    <row r="108" spans="1:15" ht="14.25" customHeight="1">
      <c r="A108" s="110"/>
      <c r="B108" s="111"/>
      <c r="C108" s="111"/>
      <c r="D108" s="112"/>
      <c r="E108" s="112"/>
      <c r="F108" s="184">
        <v>226</v>
      </c>
      <c r="G108" s="169" t="str">
        <f>+VLOOKUP(F108,Participants!$A$1:$F$1600,2,FALSE)</f>
        <v>Aaron Daley</v>
      </c>
      <c r="H108" s="169" t="str">
        <f>+VLOOKUP(F108,Participants!$A$1:$F$1600,4,FALSE)</f>
        <v>AMA</v>
      </c>
      <c r="I108" s="169" t="str">
        <f>+VLOOKUP(F108,Participants!$A$1:$F$1600,5,FALSE)</f>
        <v>M</v>
      </c>
      <c r="J108" s="169">
        <f>+VLOOKUP(F108,Participants!$A$1:$F$1600,3,FALSE)</f>
        <v>8</v>
      </c>
      <c r="K108" s="170" t="str">
        <f>+VLOOKUP(F108,Participants!$A$1:$G$1600,7,FALSE)</f>
        <v>VARSITY BOYS</v>
      </c>
      <c r="L108" s="183">
        <v>5</v>
      </c>
      <c r="M108" s="169">
        <v>4</v>
      </c>
      <c r="N108" s="170">
        <v>11</v>
      </c>
      <c r="O108" s="170">
        <v>11</v>
      </c>
    </row>
    <row r="109" spans="1:15" ht="14.25" customHeight="1">
      <c r="A109" s="115"/>
      <c r="B109" s="116"/>
      <c r="C109" s="116"/>
      <c r="D109" s="117"/>
      <c r="E109" s="117"/>
      <c r="F109" s="184">
        <v>1465</v>
      </c>
      <c r="G109" s="169" t="str">
        <f>+VLOOKUP(F109,Participants!$A$1:$F$1600,2,FALSE)</f>
        <v>Jacob Hauser</v>
      </c>
      <c r="H109" s="169" t="str">
        <f>+VLOOKUP(F109,Participants!$A$1:$F$1600,4,FALSE)</f>
        <v>BCS</v>
      </c>
      <c r="I109" s="169" t="str">
        <f>+VLOOKUP(F109,Participants!$A$1:$F$1600,5,FALSE)</f>
        <v>M</v>
      </c>
      <c r="J109" s="169">
        <f>+VLOOKUP(F109,Participants!$A$1:$F$1600,3,FALSE)</f>
        <v>8</v>
      </c>
      <c r="K109" s="170" t="str">
        <f>+VLOOKUP(F109,Participants!$A$1:$G$1600,7,FALSE)</f>
        <v>VARSITY BOYS</v>
      </c>
      <c r="L109" s="183">
        <f t="shared" si="2"/>
        <v>6</v>
      </c>
      <c r="M109" s="169">
        <v>3</v>
      </c>
      <c r="N109" s="170">
        <v>11</v>
      </c>
      <c r="O109" s="170">
        <v>10</v>
      </c>
    </row>
    <row r="110" spans="1:15" ht="14.25" customHeight="1">
      <c r="A110" s="110"/>
      <c r="B110" s="111"/>
      <c r="C110" s="111"/>
      <c r="D110" s="112"/>
      <c r="E110" s="112"/>
      <c r="F110" s="184">
        <v>1177</v>
      </c>
      <c r="G110" s="169" t="str">
        <f>+VLOOKUP(F110,Participants!$A$1:$F$1600,2,FALSE)</f>
        <v>Patrick Altmar</v>
      </c>
      <c r="H110" s="169" t="str">
        <f>+VLOOKUP(F110,Participants!$A$1:$F$1600,4,FALSE)</f>
        <v>JAM</v>
      </c>
      <c r="I110" s="169" t="str">
        <f>+VLOOKUP(F110,Participants!$A$1:$F$1600,5,FALSE)</f>
        <v>M</v>
      </c>
      <c r="J110" s="169">
        <f>+VLOOKUP(F110,Participants!$A$1:$F$1600,3,FALSE)</f>
        <v>8</v>
      </c>
      <c r="K110" s="170" t="str">
        <f>+VLOOKUP(F110,Participants!$A$1:$G$1600,7,FALSE)</f>
        <v>VARSITY BOYS</v>
      </c>
      <c r="L110" s="183">
        <f t="shared" si="2"/>
        <v>7</v>
      </c>
      <c r="M110" s="169">
        <v>2</v>
      </c>
      <c r="N110" s="170">
        <v>11</v>
      </c>
      <c r="O110" s="170">
        <v>9</v>
      </c>
    </row>
    <row r="111" spans="1:15" ht="14.25" customHeight="1">
      <c r="A111" s="115"/>
      <c r="B111" s="116"/>
      <c r="C111" s="116"/>
      <c r="D111" s="117"/>
      <c r="E111" s="117"/>
      <c r="F111" s="184">
        <v>618</v>
      </c>
      <c r="G111" s="169" t="str">
        <f>+VLOOKUP(F111,Participants!$A$1:$F$1600,2,FALSE)</f>
        <v>Brandon Szuch</v>
      </c>
      <c r="H111" s="169" t="str">
        <f>+VLOOKUP(F111,Participants!$A$1:$F$1600,4,FALSE)</f>
        <v>BFS</v>
      </c>
      <c r="I111" s="169" t="str">
        <f>+VLOOKUP(F111,Participants!$A$1:$F$1600,5,FALSE)</f>
        <v>M</v>
      </c>
      <c r="J111" s="169">
        <f>+VLOOKUP(F111,Participants!$A$1:$F$1600,3,FALSE)</f>
        <v>7</v>
      </c>
      <c r="K111" s="170" t="str">
        <f>+VLOOKUP(F111,Participants!$A$1:$G$1600,7,FALSE)</f>
        <v>VARSITY BOYS</v>
      </c>
      <c r="L111" s="183">
        <f t="shared" si="2"/>
        <v>8</v>
      </c>
      <c r="M111" s="169">
        <v>1</v>
      </c>
      <c r="N111" s="170">
        <v>11</v>
      </c>
      <c r="O111" s="170">
        <v>3</v>
      </c>
    </row>
    <row r="112" spans="1:15" ht="14.25" customHeight="1">
      <c r="A112" s="110"/>
      <c r="B112" s="111"/>
      <c r="C112" s="111"/>
      <c r="D112" s="112"/>
      <c r="E112" s="112"/>
      <c r="F112" s="184">
        <v>1175</v>
      </c>
      <c r="G112" s="169" t="str">
        <f>+VLOOKUP(F112,Participants!$A$1:$F$1600,2,FALSE)</f>
        <v>Isaac Tarbuk</v>
      </c>
      <c r="H112" s="169" t="str">
        <f>+VLOOKUP(F112,Participants!$A$1:$F$1600,4,FALSE)</f>
        <v>JAM</v>
      </c>
      <c r="I112" s="169" t="str">
        <f>+VLOOKUP(F112,Participants!$A$1:$F$1600,5,FALSE)</f>
        <v>M</v>
      </c>
      <c r="J112" s="169">
        <f>+VLOOKUP(F112,Participants!$A$1:$F$1600,3,FALSE)</f>
        <v>7</v>
      </c>
      <c r="K112" s="170" t="str">
        <f>+VLOOKUP(F112,Participants!$A$1:$G$1600,7,FALSE)</f>
        <v>VARSITY BOYS</v>
      </c>
      <c r="L112" s="183">
        <f t="shared" si="2"/>
        <v>9</v>
      </c>
      <c r="M112" s="169"/>
      <c r="N112" s="170">
        <v>11</v>
      </c>
      <c r="O112" s="170">
        <v>2</v>
      </c>
    </row>
    <row r="113" spans="1:16" ht="14.25" customHeight="1">
      <c r="A113" s="115"/>
      <c r="B113" s="116"/>
      <c r="C113" s="116"/>
      <c r="D113" s="117"/>
      <c r="E113" s="117"/>
      <c r="F113" s="184">
        <v>1458</v>
      </c>
      <c r="G113" s="169" t="str">
        <f>+VLOOKUP(F113,Participants!$A$1:$F$1600,2,FALSE)</f>
        <v>Mateo Saspe</v>
      </c>
      <c r="H113" s="169" t="str">
        <f>+VLOOKUP(F113,Participants!$A$1:$F$1600,4,FALSE)</f>
        <v>BCS</v>
      </c>
      <c r="I113" s="169" t="str">
        <f>+VLOOKUP(F113,Participants!$A$1:$F$1600,5,FALSE)</f>
        <v>M</v>
      </c>
      <c r="J113" s="169">
        <f>+VLOOKUP(F113,Participants!$A$1:$F$1600,3,FALSE)</f>
        <v>7</v>
      </c>
      <c r="K113" s="170" t="str">
        <f>+VLOOKUP(F113,Participants!$A$1:$G$1600,7,FALSE)</f>
        <v>VARSITY BOYS</v>
      </c>
      <c r="L113" s="183">
        <f t="shared" si="2"/>
        <v>10</v>
      </c>
      <c r="M113" s="169"/>
      <c r="N113" s="170">
        <v>11</v>
      </c>
      <c r="O113" s="170">
        <v>1</v>
      </c>
    </row>
    <row r="114" spans="1:16" ht="14.25" customHeight="1">
      <c r="A114" s="110"/>
      <c r="B114" s="111"/>
      <c r="C114" s="111"/>
      <c r="D114" s="112"/>
      <c r="E114" s="112"/>
      <c r="F114" s="184">
        <v>1176</v>
      </c>
      <c r="G114" s="169" t="str">
        <f>+VLOOKUP(F114,Participants!$A$1:$F$1600,2,FALSE)</f>
        <v>Henrik Wright</v>
      </c>
      <c r="H114" s="169" t="str">
        <f>+VLOOKUP(F114,Participants!$A$1:$F$1600,4,FALSE)</f>
        <v>JAM</v>
      </c>
      <c r="I114" s="169" t="str">
        <f>+VLOOKUP(F114,Participants!$A$1:$F$1600,5,FALSE)</f>
        <v>M</v>
      </c>
      <c r="J114" s="169">
        <f>+VLOOKUP(F114,Participants!$A$1:$F$1600,3,FALSE)</f>
        <v>7</v>
      </c>
      <c r="K114" s="170" t="str">
        <f>+VLOOKUP(F114,Participants!$A$1:$G$1600,7,FALSE)</f>
        <v>VARSITY BOYS</v>
      </c>
      <c r="L114" s="183">
        <f t="shared" si="2"/>
        <v>11</v>
      </c>
      <c r="M114" s="169"/>
      <c r="N114" s="170">
        <v>11</v>
      </c>
      <c r="O114" s="170">
        <v>0</v>
      </c>
    </row>
    <row r="115" spans="1:16" ht="14.25" customHeight="1">
      <c r="A115" s="115"/>
      <c r="B115" s="116"/>
      <c r="C115" s="116"/>
      <c r="D115" s="117"/>
      <c r="E115" s="117"/>
      <c r="F115" s="184">
        <v>616</v>
      </c>
      <c r="G115" s="169" t="str">
        <f>+VLOOKUP(F115,Participants!$A$1:$F$1600,2,FALSE)</f>
        <v>Christopher Ramaley</v>
      </c>
      <c r="H115" s="169" t="str">
        <f>+VLOOKUP(F115,Participants!$A$1:$F$1600,4,FALSE)</f>
        <v>BFS</v>
      </c>
      <c r="I115" s="169" t="str">
        <f>+VLOOKUP(F115,Participants!$A$1:$F$1600,5,FALSE)</f>
        <v>M</v>
      </c>
      <c r="J115" s="169">
        <f>+VLOOKUP(F115,Participants!$A$1:$F$1600,3,FALSE)</f>
        <v>8</v>
      </c>
      <c r="K115" s="170" t="str">
        <f>+VLOOKUP(F115,Participants!$A$1:$G$1600,7,FALSE)</f>
        <v>VARSITY BOYS</v>
      </c>
      <c r="L115" s="183">
        <f t="shared" si="2"/>
        <v>12</v>
      </c>
      <c r="M115" s="169"/>
      <c r="N115" s="170">
        <v>11</v>
      </c>
      <c r="O115" s="170">
        <v>0</v>
      </c>
    </row>
    <row r="116" spans="1:16" ht="14.25" customHeight="1">
      <c r="A116" s="110"/>
      <c r="B116" s="111"/>
      <c r="C116" s="111"/>
      <c r="D116" s="112"/>
      <c r="E116" s="112"/>
      <c r="F116" s="184">
        <v>1171</v>
      </c>
      <c r="G116" s="169" t="str">
        <f>+VLOOKUP(F116,Participants!$A$1:$F$1600,2,FALSE)</f>
        <v>Grant Griesacker</v>
      </c>
      <c r="H116" s="169" t="str">
        <f>+VLOOKUP(F116,Participants!$A$1:$F$1600,4,FALSE)</f>
        <v>JAM</v>
      </c>
      <c r="I116" s="169" t="str">
        <f>+VLOOKUP(F116,Participants!$A$1:$F$1600,5,FALSE)</f>
        <v>M</v>
      </c>
      <c r="J116" s="169">
        <f>+VLOOKUP(F116,Participants!$A$1:$F$1600,3,FALSE)</f>
        <v>7</v>
      </c>
      <c r="K116" s="170" t="str">
        <f>+VLOOKUP(F116,Participants!$A$1:$G$1600,7,FALSE)</f>
        <v>VARSITY BOYS</v>
      </c>
      <c r="L116" s="183">
        <f t="shared" si="2"/>
        <v>13</v>
      </c>
      <c r="M116" s="169"/>
      <c r="N116" s="170">
        <v>11</v>
      </c>
      <c r="O116" s="170">
        <v>0</v>
      </c>
    </row>
    <row r="117" spans="1:16" ht="14.25" customHeight="1">
      <c r="A117" s="115"/>
      <c r="B117" s="116"/>
      <c r="C117" s="116"/>
      <c r="D117" s="117"/>
      <c r="E117" s="117"/>
      <c r="F117" s="184">
        <v>233</v>
      </c>
      <c r="G117" s="169" t="str">
        <f>+VLOOKUP(F117,Participants!$A$1:$F$1600,2,FALSE)</f>
        <v>Eli Latouf</v>
      </c>
      <c r="H117" s="169" t="str">
        <f>+VLOOKUP(F117,Participants!$A$1:$F$1600,4,FALSE)</f>
        <v>AMA</v>
      </c>
      <c r="I117" s="169" t="str">
        <f>+VLOOKUP(F117,Participants!$A$1:$F$1600,5,FALSE)</f>
        <v>M</v>
      </c>
      <c r="J117" s="169">
        <f>+VLOOKUP(F117,Participants!$A$1:$F$1600,3,FALSE)</f>
        <v>7</v>
      </c>
      <c r="K117" s="170" t="str">
        <f>+VLOOKUP(F117,Participants!$A$1:$G$1600,7,FALSE)</f>
        <v>VARSITY BOYS</v>
      </c>
      <c r="L117" s="183">
        <f t="shared" si="2"/>
        <v>14</v>
      </c>
      <c r="M117" s="169"/>
      <c r="N117" s="170">
        <v>10</v>
      </c>
      <c r="O117" s="170">
        <v>11</v>
      </c>
    </row>
    <row r="118" spans="1:16" ht="14.25" customHeight="1">
      <c r="A118" s="110"/>
      <c r="B118" s="111"/>
      <c r="C118" s="111"/>
      <c r="D118" s="112"/>
      <c r="E118" s="112"/>
      <c r="F118" s="184">
        <v>619</v>
      </c>
      <c r="G118" s="169" t="str">
        <f>+VLOOKUP(F118,Participants!$A$1:$F$1600,2,FALSE)</f>
        <v>Victor Wagner</v>
      </c>
      <c r="H118" s="169" t="str">
        <f>+VLOOKUP(F118,Participants!$A$1:$F$1600,4,FALSE)</f>
        <v>BFS</v>
      </c>
      <c r="I118" s="169" t="str">
        <f>+VLOOKUP(F118,Participants!$A$1:$F$1600,5,FALSE)</f>
        <v>M</v>
      </c>
      <c r="J118" s="169">
        <f>+VLOOKUP(F118,Participants!$A$1:$F$1600,3,FALSE)</f>
        <v>7</v>
      </c>
      <c r="K118" s="170" t="str">
        <f>+VLOOKUP(F118,Participants!$A$1:$G$1600,7,FALSE)</f>
        <v>VARSITY BOYS</v>
      </c>
      <c r="L118" s="183">
        <f t="shared" si="2"/>
        <v>15</v>
      </c>
      <c r="M118" s="169"/>
      <c r="N118" s="170">
        <v>10</v>
      </c>
      <c r="O118" s="170">
        <v>7</v>
      </c>
    </row>
    <row r="119" spans="1:16" ht="14.25" customHeight="1">
      <c r="A119" s="115"/>
      <c r="B119" s="116"/>
      <c r="C119" s="116"/>
      <c r="D119" s="117"/>
      <c r="E119" s="117"/>
      <c r="F119" s="184">
        <v>232</v>
      </c>
      <c r="G119" s="169" t="str">
        <f>+VLOOKUP(F119,Participants!$A$1:$F$1600,2,FALSE)</f>
        <v>Tyler Kovalcik</v>
      </c>
      <c r="H119" s="169" t="str">
        <f>+VLOOKUP(F119,Participants!$A$1:$F$1600,4,FALSE)</f>
        <v>AMA</v>
      </c>
      <c r="I119" s="169" t="str">
        <f>+VLOOKUP(F119,Participants!$A$1:$F$1600,5,FALSE)</f>
        <v>M</v>
      </c>
      <c r="J119" s="169">
        <f>+VLOOKUP(F119,Participants!$A$1:$F$1600,3,FALSE)</f>
        <v>7</v>
      </c>
      <c r="K119" s="170" t="str">
        <f>+VLOOKUP(F119,Participants!$A$1:$G$1600,7,FALSE)</f>
        <v>VARSITY BOYS</v>
      </c>
      <c r="L119" s="183">
        <f t="shared" si="2"/>
        <v>16</v>
      </c>
      <c r="M119" s="169"/>
      <c r="N119" s="170">
        <v>10</v>
      </c>
      <c r="O119" s="170">
        <v>4</v>
      </c>
    </row>
    <row r="120" spans="1:16" ht="14.25" customHeight="1">
      <c r="A120" s="110"/>
      <c r="B120" s="111"/>
      <c r="C120" s="111"/>
      <c r="D120" s="112"/>
      <c r="E120" s="112"/>
      <c r="F120" s="184">
        <v>807</v>
      </c>
      <c r="G120" s="169" t="str">
        <f>+VLOOKUP(F120,Participants!$A$1:$F$1600,2,FALSE)</f>
        <v>Zach Schellhaas</v>
      </c>
      <c r="H120" s="169" t="str">
        <f>+VLOOKUP(F120,Participants!$A$1:$F$1600,4,FALSE)</f>
        <v>AAC</v>
      </c>
      <c r="I120" s="169" t="str">
        <f>+VLOOKUP(F120,Participants!$A$1:$F$1600,5,FALSE)</f>
        <v>M</v>
      </c>
      <c r="J120" s="169">
        <f>+VLOOKUP(F120,Participants!$A$1:$F$1600,3,FALSE)</f>
        <v>7</v>
      </c>
      <c r="K120" s="170" t="str">
        <f>+VLOOKUP(F120,Participants!$A$1:$G$1600,7,FALSE)</f>
        <v>VARSITY BOYS</v>
      </c>
      <c r="L120" s="183">
        <f t="shared" si="2"/>
        <v>17</v>
      </c>
      <c r="M120" s="169"/>
      <c r="N120" s="170">
        <v>10</v>
      </c>
      <c r="O120" s="170">
        <v>3</v>
      </c>
    </row>
    <row r="121" spans="1:16" ht="14.25" customHeight="1">
      <c r="A121" s="115"/>
      <c r="B121" s="116"/>
      <c r="C121" s="116"/>
      <c r="D121" s="117"/>
      <c r="E121" s="117"/>
      <c r="F121" s="184">
        <v>1079</v>
      </c>
      <c r="G121" s="169" t="str">
        <f>+VLOOKUP(F121,Participants!$A$1:$F$1600,2,FALSE)</f>
        <v>John Flerl</v>
      </c>
      <c r="H121" s="169" t="str">
        <f>+VLOOKUP(F121,Participants!$A$1:$F$1600,4,FALSE)</f>
        <v>KIL</v>
      </c>
      <c r="I121" s="169" t="str">
        <f>+VLOOKUP(F121,Participants!$A$1:$F$1600,5,FALSE)</f>
        <v>M</v>
      </c>
      <c r="J121" s="169">
        <f>+VLOOKUP(F121,Participants!$A$1:$F$1600,3,FALSE)</f>
        <v>7</v>
      </c>
      <c r="K121" s="170" t="str">
        <f>+VLOOKUP(F121,Participants!$A$1:$G$1600,7,FALSE)</f>
        <v>VARSITY BOYS</v>
      </c>
      <c r="L121" s="183">
        <f t="shared" si="2"/>
        <v>18</v>
      </c>
      <c r="M121" s="169"/>
      <c r="N121" s="170">
        <v>10</v>
      </c>
      <c r="O121" s="170">
        <v>1</v>
      </c>
    </row>
    <row r="122" spans="1:16" ht="14.25" customHeight="1">
      <c r="A122" s="110"/>
      <c r="B122" s="111"/>
      <c r="C122" s="111"/>
      <c r="D122" s="112"/>
      <c r="E122" s="112"/>
      <c r="F122" s="184">
        <v>609</v>
      </c>
      <c r="G122" s="169" t="str">
        <f>+VLOOKUP(F122,Participants!$A$1:$F$1600,2,FALSE)</f>
        <v>Austin Arendosh</v>
      </c>
      <c r="H122" s="169" t="str">
        <f>+VLOOKUP(F122,Participants!$A$1:$F$1600,4,FALSE)</f>
        <v>BFS</v>
      </c>
      <c r="I122" s="169" t="str">
        <f>+VLOOKUP(F122,Participants!$A$1:$F$1600,5,FALSE)</f>
        <v>M</v>
      </c>
      <c r="J122" s="169">
        <f>+VLOOKUP(F122,Participants!$A$1:$F$1600,3,FALSE)</f>
        <v>7</v>
      </c>
      <c r="K122" s="170" t="str">
        <f>+VLOOKUP(F122,Participants!$A$1:$G$1600,7,FALSE)</f>
        <v>VARSITY BOYS</v>
      </c>
      <c r="L122" s="183">
        <f t="shared" si="2"/>
        <v>19</v>
      </c>
      <c r="M122" s="169"/>
      <c r="N122" s="170">
        <v>10</v>
      </c>
      <c r="O122" s="170">
        <v>0</v>
      </c>
      <c r="P122" s="163" t="s">
        <v>1884</v>
      </c>
    </row>
    <row r="123" spans="1:16" ht="14.25" customHeight="1">
      <c r="A123" s="115"/>
      <c r="B123" s="116"/>
      <c r="C123" s="116"/>
      <c r="D123" s="117"/>
      <c r="E123" s="117"/>
      <c r="F123" s="184">
        <v>1084</v>
      </c>
      <c r="G123" s="169" t="str">
        <f>+VLOOKUP(F123,Participants!$A$1:$F$1600,2,FALSE)</f>
        <v>Tyler Carroll</v>
      </c>
      <c r="H123" s="169" t="str">
        <f>+VLOOKUP(F123,Participants!$A$1:$F$1600,4,FALSE)</f>
        <v>KIL</v>
      </c>
      <c r="I123" s="169" t="str">
        <f>+VLOOKUP(F123,Participants!$A$1:$F$1600,5,FALSE)</f>
        <v>M</v>
      </c>
      <c r="J123" s="169">
        <f>+VLOOKUP(F123,Participants!$A$1:$F$1600,3,FALSE)</f>
        <v>8</v>
      </c>
      <c r="K123" s="170" t="str">
        <f>+VLOOKUP(F123,Participants!$A$1:$G$1600,7,FALSE)</f>
        <v>VARSITY BOYS</v>
      </c>
      <c r="L123" s="183">
        <f t="shared" si="2"/>
        <v>20</v>
      </c>
      <c r="M123" s="169"/>
      <c r="N123" s="170">
        <v>10</v>
      </c>
      <c r="O123" s="170">
        <v>0</v>
      </c>
    </row>
    <row r="124" spans="1:16" ht="14.25" customHeight="1">
      <c r="A124" s="110"/>
      <c r="B124" s="111"/>
      <c r="C124" s="111"/>
      <c r="D124" s="112"/>
      <c r="E124" s="112"/>
      <c r="F124" s="184">
        <v>1086</v>
      </c>
      <c r="G124" s="169" t="str">
        <f>+VLOOKUP(F124,Participants!$A$1:$F$1600,2,FALSE)</f>
        <v>Owen McKernan</v>
      </c>
      <c r="H124" s="169" t="str">
        <f>+VLOOKUP(F124,Participants!$A$1:$F$1600,4,FALSE)</f>
        <v>KIL</v>
      </c>
      <c r="I124" s="169" t="str">
        <f>+VLOOKUP(F124,Participants!$A$1:$F$1600,5,FALSE)</f>
        <v>M</v>
      </c>
      <c r="J124" s="169">
        <f>+VLOOKUP(F124,Participants!$A$1:$F$1600,3,FALSE)</f>
        <v>8</v>
      </c>
      <c r="K124" s="170" t="str">
        <f>+VLOOKUP(F124,Participants!$A$1:$G$1600,7,FALSE)</f>
        <v>VARSITY BOYS</v>
      </c>
      <c r="L124" s="183">
        <f t="shared" si="2"/>
        <v>21</v>
      </c>
      <c r="M124" s="169"/>
      <c r="N124" s="170">
        <v>10</v>
      </c>
      <c r="O124" s="170">
        <v>0</v>
      </c>
    </row>
    <row r="125" spans="1:16" ht="14.25" customHeight="1">
      <c r="A125" s="115"/>
      <c r="B125" s="116"/>
      <c r="C125" s="116"/>
      <c r="D125" s="117"/>
      <c r="E125" s="117"/>
      <c r="F125" s="184">
        <v>977</v>
      </c>
      <c r="G125" s="169" t="str">
        <f>+VLOOKUP(F125,Participants!$A$1:$F$1600,2,FALSE)</f>
        <v>Jacob Bridgeman</v>
      </c>
      <c r="H125" s="169" t="str">
        <f>+VLOOKUP(F125,Participants!$A$1:$F$1600,4,FALSE)</f>
        <v>BTA</v>
      </c>
      <c r="I125" s="169" t="str">
        <f>+VLOOKUP(F125,Participants!$A$1:$F$1600,5,FALSE)</f>
        <v>M</v>
      </c>
      <c r="J125" s="169">
        <f>+VLOOKUP(F125,Participants!$A$1:$F$1600,3,FALSE)</f>
        <v>7</v>
      </c>
      <c r="K125" s="170" t="str">
        <f>+VLOOKUP(F125,Participants!$A$1:$G$1600,7,FALSE)</f>
        <v>VARSITY BOYS</v>
      </c>
      <c r="L125" s="183">
        <f t="shared" si="2"/>
        <v>22</v>
      </c>
      <c r="M125" s="169"/>
      <c r="N125" s="170">
        <v>10</v>
      </c>
      <c r="O125" s="170">
        <v>0</v>
      </c>
    </row>
    <row r="126" spans="1:16" ht="14.25" customHeight="1">
      <c r="A126" s="110"/>
      <c r="B126" s="111"/>
      <c r="C126" s="111"/>
      <c r="D126" s="112"/>
      <c r="E126" s="112"/>
      <c r="F126" s="184">
        <v>1173</v>
      </c>
      <c r="G126" s="169" t="str">
        <f>+VLOOKUP(F126,Participants!$A$1:$F$1600,2,FALSE)</f>
        <v>Tiernan McCullough</v>
      </c>
      <c r="H126" s="169" t="str">
        <f>+VLOOKUP(F126,Participants!$A$1:$F$1600,4,FALSE)</f>
        <v>JAM</v>
      </c>
      <c r="I126" s="169" t="str">
        <f>+VLOOKUP(F126,Participants!$A$1:$F$1600,5,FALSE)</f>
        <v>M</v>
      </c>
      <c r="J126" s="169">
        <f>+VLOOKUP(F126,Participants!$A$1:$F$1600,3,FALSE)</f>
        <v>7</v>
      </c>
      <c r="K126" s="170" t="str">
        <f>+VLOOKUP(F126,Participants!$A$1:$G$1600,7,FALSE)</f>
        <v>VARSITY BOYS</v>
      </c>
      <c r="L126" s="183">
        <f t="shared" si="2"/>
        <v>23</v>
      </c>
      <c r="M126" s="169"/>
      <c r="N126" s="170">
        <v>9</v>
      </c>
      <c r="O126" s="170">
        <v>11</v>
      </c>
    </row>
    <row r="127" spans="1:16" ht="14.25" customHeight="1">
      <c r="A127" s="115"/>
      <c r="B127" s="116"/>
      <c r="C127" s="116"/>
      <c r="D127" s="117"/>
      <c r="E127" s="117"/>
      <c r="F127" s="184">
        <v>1073</v>
      </c>
      <c r="G127" s="169" t="str">
        <f>+VLOOKUP(F127,Participants!$A$1:$F$1600,2,FALSE)</f>
        <v>Aidan Glentzer</v>
      </c>
      <c r="H127" s="169" t="str">
        <f>+VLOOKUP(F127,Participants!$A$1:$F$1600,4,FALSE)</f>
        <v>KIL</v>
      </c>
      <c r="I127" s="169" t="str">
        <f>+VLOOKUP(F127,Participants!$A$1:$F$1600,5,FALSE)</f>
        <v>M</v>
      </c>
      <c r="J127" s="169">
        <f>+VLOOKUP(F127,Participants!$A$1:$F$1600,3,FALSE)</f>
        <v>7</v>
      </c>
      <c r="K127" s="170" t="str">
        <f>+VLOOKUP(F127,Participants!$A$1:$G$1600,7,FALSE)</f>
        <v>VARSITY BOYS</v>
      </c>
      <c r="L127" s="183">
        <f t="shared" si="2"/>
        <v>24</v>
      </c>
      <c r="M127" s="169"/>
      <c r="N127" s="170">
        <v>9</v>
      </c>
      <c r="O127" s="170">
        <v>10</v>
      </c>
    </row>
    <row r="128" spans="1:16" ht="14.25" customHeight="1">
      <c r="A128" s="110"/>
      <c r="B128" s="111"/>
      <c r="C128" s="111"/>
      <c r="D128" s="112"/>
      <c r="E128" s="112"/>
      <c r="F128" s="184">
        <v>228</v>
      </c>
      <c r="G128" s="169" t="str">
        <f>+VLOOKUP(F128,Participants!$A$1:$F$1600,2,FALSE)</f>
        <v>Paul Farnan</v>
      </c>
      <c r="H128" s="169" t="str">
        <f>+VLOOKUP(F128,Participants!$A$1:$F$1600,4,FALSE)</f>
        <v>AMA</v>
      </c>
      <c r="I128" s="169" t="str">
        <f>+VLOOKUP(F128,Participants!$A$1:$F$1600,5,FALSE)</f>
        <v>M</v>
      </c>
      <c r="J128" s="169">
        <f>+VLOOKUP(F128,Participants!$A$1:$F$1600,3,FALSE)</f>
        <v>7</v>
      </c>
      <c r="K128" s="170" t="str">
        <f>+VLOOKUP(F128,Participants!$A$1:$G$1600,7,FALSE)</f>
        <v>VARSITY BOYS</v>
      </c>
      <c r="L128" s="183">
        <f t="shared" si="2"/>
        <v>25</v>
      </c>
      <c r="M128" s="169"/>
      <c r="N128" s="170">
        <v>9</v>
      </c>
      <c r="O128" s="170">
        <v>10</v>
      </c>
    </row>
    <row r="129" spans="1:15" ht="14.25" customHeight="1">
      <c r="A129" s="115"/>
      <c r="B129" s="116"/>
      <c r="C129" s="116"/>
      <c r="D129" s="117"/>
      <c r="E129" s="117"/>
      <c r="F129" s="184">
        <v>1080</v>
      </c>
      <c r="G129" s="169" t="str">
        <f>+VLOOKUP(F129,Participants!$A$1:$F$1600,2,FALSE)</f>
        <v>Matthew Liscinsky</v>
      </c>
      <c r="H129" s="169" t="str">
        <f>+VLOOKUP(F129,Participants!$A$1:$F$1600,4,FALSE)</f>
        <v>KIL</v>
      </c>
      <c r="I129" s="169" t="str">
        <f>+VLOOKUP(F129,Participants!$A$1:$F$1600,5,FALSE)</f>
        <v>M</v>
      </c>
      <c r="J129" s="169">
        <f>+VLOOKUP(F129,Participants!$A$1:$F$1600,3,FALSE)</f>
        <v>7</v>
      </c>
      <c r="K129" s="170" t="str">
        <f>+VLOOKUP(F129,Participants!$A$1:$G$1600,7,FALSE)</f>
        <v>VARSITY BOYS</v>
      </c>
      <c r="L129" s="183">
        <f t="shared" si="2"/>
        <v>26</v>
      </c>
      <c r="M129" s="169"/>
      <c r="N129" s="170">
        <v>9</v>
      </c>
      <c r="O129" s="170">
        <v>8</v>
      </c>
    </row>
    <row r="130" spans="1:15" ht="14.25" customHeight="1">
      <c r="A130" s="110"/>
      <c r="B130" s="111"/>
      <c r="C130" s="111"/>
      <c r="D130" s="112"/>
      <c r="E130" s="112"/>
      <c r="F130" s="184">
        <v>889</v>
      </c>
      <c r="G130" s="169" t="str">
        <f>+VLOOKUP(F130,Participants!$A$1:$F$1600,2,FALSE)</f>
        <v>Trey Arlen Moses</v>
      </c>
      <c r="H130" s="169" t="str">
        <f>+VLOOKUP(F130,Participants!$A$1:$F$1600,4,FALSE)</f>
        <v>SSPP</v>
      </c>
      <c r="I130" s="169" t="str">
        <f>+VLOOKUP(F130,Participants!$A$1:$F$1600,5,FALSE)</f>
        <v>M</v>
      </c>
      <c r="J130" s="169">
        <f>+VLOOKUP(F130,Participants!$A$1:$F$1600,3,FALSE)</f>
        <v>7</v>
      </c>
      <c r="K130" s="170" t="str">
        <f>+VLOOKUP(F130,Participants!$A$1:$G$1600,7,FALSE)</f>
        <v>VARSITY BOYS</v>
      </c>
      <c r="L130" s="183">
        <f t="shared" si="2"/>
        <v>27</v>
      </c>
      <c r="M130" s="169"/>
      <c r="N130" s="170">
        <v>9</v>
      </c>
      <c r="O130" s="170">
        <v>6</v>
      </c>
    </row>
    <row r="131" spans="1:15" ht="14.25" customHeight="1">
      <c r="A131" s="115"/>
      <c r="B131" s="116"/>
      <c r="C131" s="116"/>
      <c r="D131" s="117"/>
      <c r="E131" s="117"/>
      <c r="F131" s="184">
        <v>1178</v>
      </c>
      <c r="G131" s="169" t="str">
        <f>+VLOOKUP(F131,Participants!$A$1:$F$1600,2,FALSE)</f>
        <v>Alex Wolf</v>
      </c>
      <c r="H131" s="169" t="str">
        <f>+VLOOKUP(F131,Participants!$A$1:$F$1600,4,FALSE)</f>
        <v>JAM</v>
      </c>
      <c r="I131" s="169" t="str">
        <f>+VLOOKUP(F131,Participants!$A$1:$F$1600,5,FALSE)</f>
        <v>M</v>
      </c>
      <c r="J131" s="169">
        <f>+VLOOKUP(F131,Participants!$A$1:$F$1600,3,FALSE)</f>
        <v>8</v>
      </c>
      <c r="K131" s="170" t="str">
        <f>+VLOOKUP(F131,Participants!$A$1:$G$1600,7,FALSE)</f>
        <v>VARSITY BOYS</v>
      </c>
      <c r="L131" s="183">
        <f t="shared" si="2"/>
        <v>28</v>
      </c>
      <c r="M131" s="169"/>
      <c r="N131" s="170">
        <v>9</v>
      </c>
      <c r="O131" s="170">
        <v>1</v>
      </c>
    </row>
    <row r="132" spans="1:15" ht="14.25" customHeight="1">
      <c r="A132" s="110"/>
      <c r="B132" s="111"/>
      <c r="C132" s="111"/>
      <c r="D132" s="112"/>
      <c r="E132" s="112"/>
      <c r="F132" s="184">
        <v>889</v>
      </c>
      <c r="G132" s="169" t="str">
        <f>+VLOOKUP(F132,Participants!$A$1:$F$1600,2,FALSE)</f>
        <v>Trey Arlen Moses</v>
      </c>
      <c r="H132" s="169" t="str">
        <f>+VLOOKUP(F132,Participants!$A$1:$F$1600,4,FALSE)</f>
        <v>SSPP</v>
      </c>
      <c r="I132" s="169" t="str">
        <f>+VLOOKUP(F132,Participants!$A$1:$F$1600,5,FALSE)</f>
        <v>M</v>
      </c>
      <c r="J132" s="169">
        <f>+VLOOKUP(F132,Participants!$A$1:$F$1600,3,FALSE)</f>
        <v>7</v>
      </c>
      <c r="K132" s="170" t="str">
        <f>+VLOOKUP(F132,Participants!$A$1:$G$1600,7,FALSE)</f>
        <v>VARSITY BOYS</v>
      </c>
      <c r="L132" s="183">
        <f t="shared" si="2"/>
        <v>29</v>
      </c>
      <c r="M132" s="169"/>
      <c r="N132" s="170">
        <v>8</v>
      </c>
      <c r="O132" s="170">
        <v>8</v>
      </c>
    </row>
    <row r="133" spans="1:15" ht="14.25" customHeight="1">
      <c r="A133" s="115"/>
      <c r="B133" s="116"/>
      <c r="C133" s="116"/>
      <c r="D133" s="117"/>
      <c r="E133" s="117"/>
      <c r="F133" s="184">
        <v>1212</v>
      </c>
      <c r="G133" s="169" t="str">
        <f>+VLOOKUP(F133,Participants!$A$1:$F$1600,2,FALSE)</f>
        <v>Nathaniel Tunno</v>
      </c>
      <c r="H133" s="169" t="str">
        <f>+VLOOKUP(F133,Participants!$A$1:$F$1600,4,FALSE)</f>
        <v>CDT</v>
      </c>
      <c r="I133" s="169" t="str">
        <f>+VLOOKUP(F133,Participants!$A$1:$F$1600,5,FALSE)</f>
        <v>M</v>
      </c>
      <c r="J133" s="169">
        <f>+VLOOKUP(F133,Participants!$A$1:$F$1600,3,FALSE)</f>
        <v>7</v>
      </c>
      <c r="K133" s="170" t="str">
        <f>+VLOOKUP(F133,Participants!$A$1:$G$1600,7,FALSE)</f>
        <v>VARSITY BOYS</v>
      </c>
      <c r="L133" s="183">
        <f t="shared" si="2"/>
        <v>30</v>
      </c>
      <c r="M133" s="169"/>
      <c r="N133" s="170">
        <v>8</v>
      </c>
      <c r="O133" s="170">
        <v>3</v>
      </c>
    </row>
    <row r="134" spans="1:15" ht="14.25" customHeight="1">
      <c r="A134" s="110"/>
      <c r="B134" s="111"/>
      <c r="C134" s="111"/>
      <c r="D134" s="112"/>
      <c r="E134" s="112"/>
      <c r="F134" s="184">
        <v>1212</v>
      </c>
      <c r="G134" s="169" t="str">
        <f>+VLOOKUP(F134,Participants!$A$1:$F$1600,2,FALSE)</f>
        <v>Nathaniel Tunno</v>
      </c>
      <c r="H134" s="169" t="str">
        <f>+VLOOKUP(F134,Participants!$A$1:$F$1600,4,FALSE)</f>
        <v>CDT</v>
      </c>
      <c r="I134" s="169" t="str">
        <f>+VLOOKUP(F134,Participants!$A$1:$F$1600,5,FALSE)</f>
        <v>M</v>
      </c>
      <c r="J134" s="169">
        <f>+VLOOKUP(F134,Participants!$A$1:$F$1600,3,FALSE)</f>
        <v>7</v>
      </c>
      <c r="K134" s="170" t="str">
        <f>+VLOOKUP(F134,Participants!$A$1:$G$1600,7,FALSE)</f>
        <v>VARSITY BOYS</v>
      </c>
      <c r="L134" s="183">
        <f t="shared" si="2"/>
        <v>31</v>
      </c>
      <c r="M134" s="169"/>
      <c r="N134" s="170">
        <v>8</v>
      </c>
      <c r="O134" s="170">
        <v>2</v>
      </c>
    </row>
    <row r="135" spans="1:15" ht="14.25" customHeight="1">
      <c r="A135" s="115"/>
      <c r="B135" s="116"/>
      <c r="C135" s="116"/>
      <c r="D135" s="117"/>
      <c r="E135" s="117"/>
      <c r="F135" s="184">
        <v>1462</v>
      </c>
      <c r="G135" s="169" t="str">
        <f>+VLOOKUP(F135,Participants!$A$1:$F$1600,2,FALSE)</f>
        <v>Dominic Shaffer</v>
      </c>
      <c r="H135" s="169" t="str">
        <f>+VLOOKUP(F135,Participants!$A$1:$F$1600,4,FALSE)</f>
        <v>BCS</v>
      </c>
      <c r="I135" s="169" t="str">
        <f>+VLOOKUP(F135,Participants!$A$1:$F$1600,5,FALSE)</f>
        <v>M</v>
      </c>
      <c r="J135" s="169">
        <f>+VLOOKUP(F135,Participants!$A$1:$F$1600,3,FALSE)</f>
        <v>7</v>
      </c>
      <c r="K135" s="170" t="str">
        <f>+VLOOKUP(F135,Participants!$A$1:$G$1600,7,FALSE)</f>
        <v>VARSITY BOYS</v>
      </c>
      <c r="L135" s="183">
        <f t="shared" si="2"/>
        <v>32</v>
      </c>
      <c r="M135" s="169"/>
      <c r="N135" s="170">
        <v>7</v>
      </c>
      <c r="O135" s="170">
        <v>10</v>
      </c>
    </row>
    <row r="136" spans="1:15" ht="14.25" customHeight="1">
      <c r="A136" s="110"/>
      <c r="B136" s="111"/>
      <c r="C136" s="111"/>
      <c r="D136" s="112"/>
      <c r="E136" s="112"/>
      <c r="F136" s="184">
        <v>1076</v>
      </c>
      <c r="G136" s="169" t="str">
        <f>+VLOOKUP(F136,Participants!$A$1:$F$1600,2,FALSE)</f>
        <v>Lincoln Chips</v>
      </c>
      <c r="H136" s="169" t="str">
        <f>+VLOOKUP(F136,Participants!$A$1:$F$1600,4,FALSE)</f>
        <v>KIL</v>
      </c>
      <c r="I136" s="169" t="str">
        <f>+VLOOKUP(F136,Participants!$A$1:$F$1600,5,FALSE)</f>
        <v>M</v>
      </c>
      <c r="J136" s="169">
        <f>+VLOOKUP(F136,Participants!$A$1:$F$1600,3,FALSE)</f>
        <v>7</v>
      </c>
      <c r="K136" s="170" t="str">
        <f>+VLOOKUP(F136,Participants!$A$1:$G$1600,7,FALSE)</f>
        <v>VARSITY BOYS</v>
      </c>
      <c r="L136" s="183">
        <f t="shared" si="2"/>
        <v>33</v>
      </c>
      <c r="M136" s="169"/>
      <c r="N136" s="170">
        <v>7</v>
      </c>
      <c r="O136" s="170">
        <v>2</v>
      </c>
    </row>
    <row r="137" spans="1:15" ht="14.25" customHeight="1">
      <c r="A137" s="110"/>
      <c r="B137" s="111"/>
      <c r="C137" s="111"/>
      <c r="D137" s="112"/>
      <c r="E137" s="112"/>
      <c r="F137" s="184"/>
      <c r="G137" s="169"/>
      <c r="H137" s="169"/>
      <c r="I137" s="169"/>
      <c r="J137" s="169"/>
      <c r="K137" s="170"/>
      <c r="L137" s="183"/>
      <c r="M137" s="169"/>
      <c r="N137" s="170"/>
      <c r="O137" s="170"/>
    </row>
    <row r="138" spans="1:15" ht="14.25" customHeight="1">
      <c r="A138" s="115"/>
      <c r="B138" s="116"/>
      <c r="C138" s="116"/>
      <c r="D138" s="117"/>
      <c r="E138" s="117"/>
      <c r="F138" s="184">
        <v>605</v>
      </c>
      <c r="G138" s="169" t="str">
        <f>+VLOOKUP(F138,Participants!$A$1:$F$1600,2,FALSE)</f>
        <v>Anna Lazzara</v>
      </c>
      <c r="H138" s="169" t="str">
        <f>+VLOOKUP(F138,Participants!$A$1:$F$1600,4,FALSE)</f>
        <v>BFS</v>
      </c>
      <c r="I138" s="169" t="str">
        <f>+VLOOKUP(F138,Participants!$A$1:$F$1600,5,FALSE)</f>
        <v>F</v>
      </c>
      <c r="J138" s="169">
        <f>+VLOOKUP(F138,Participants!$A$1:$F$1600,3,FALSE)</f>
        <v>7</v>
      </c>
      <c r="K138" s="170" t="str">
        <f>+VLOOKUP(F138,Participants!$A$1:$G$1600,7,FALSE)</f>
        <v>VARSITY GIRLS</v>
      </c>
      <c r="L138" s="185">
        <v>1</v>
      </c>
      <c r="M138" s="169">
        <v>10</v>
      </c>
      <c r="N138" s="170">
        <v>15</v>
      </c>
      <c r="O138" s="170">
        <v>10</v>
      </c>
    </row>
    <row r="139" spans="1:15" ht="14.25" customHeight="1">
      <c r="A139" s="110"/>
      <c r="B139" s="111"/>
      <c r="C139" s="111"/>
      <c r="D139" s="112"/>
      <c r="E139" s="112"/>
      <c r="F139" s="184">
        <v>1161</v>
      </c>
      <c r="G139" s="169" t="str">
        <f>+VLOOKUP(F139,Participants!$A$1:$F$1600,2,FALSE)</f>
        <v>Eva Fardo</v>
      </c>
      <c r="H139" s="169" t="str">
        <f>+VLOOKUP(F139,Participants!$A$1:$F$1600,4,FALSE)</f>
        <v>JAM</v>
      </c>
      <c r="I139" s="169" t="str">
        <f>+VLOOKUP(F139,Participants!$A$1:$F$1600,5,FALSE)</f>
        <v>F</v>
      </c>
      <c r="J139" s="169">
        <f>+VLOOKUP(F139,Participants!$A$1:$F$1600,3,FALSE)</f>
        <v>7</v>
      </c>
      <c r="K139" s="170" t="str">
        <f>+VLOOKUP(F139,Participants!$A$1:$G$1600,7,FALSE)</f>
        <v>VARSITY GIRLS</v>
      </c>
      <c r="L139" s="183">
        <f>L138+1</f>
        <v>2</v>
      </c>
      <c r="M139" s="169">
        <v>8</v>
      </c>
      <c r="N139" s="170">
        <v>12</v>
      </c>
      <c r="O139" s="170">
        <v>7</v>
      </c>
    </row>
    <row r="140" spans="1:15" ht="14.25" customHeight="1">
      <c r="A140" s="115"/>
      <c r="B140" s="116"/>
      <c r="C140" s="116"/>
      <c r="D140" s="117"/>
      <c r="E140" s="117"/>
      <c r="F140" s="184">
        <v>606</v>
      </c>
      <c r="G140" s="169" t="str">
        <f>+VLOOKUP(F140,Participants!$A$1:$F$1600,2,FALSE)</f>
        <v>Audra Lazzara</v>
      </c>
      <c r="H140" s="169" t="str">
        <f>+VLOOKUP(F140,Participants!$A$1:$F$1600,4,FALSE)</f>
        <v>BFS</v>
      </c>
      <c r="I140" s="169" t="str">
        <f>+VLOOKUP(F140,Participants!$A$1:$F$1600,5,FALSE)</f>
        <v>F</v>
      </c>
      <c r="J140" s="169">
        <f>+VLOOKUP(F140,Participants!$A$1:$F$1600,3,FALSE)</f>
        <v>7</v>
      </c>
      <c r="K140" s="170" t="str">
        <f>+VLOOKUP(F140,Participants!$A$1:$G$1600,7,FALSE)</f>
        <v>VARSITY GIRLS</v>
      </c>
      <c r="L140" s="183">
        <f t="shared" ref="L140:L175" si="3">L139+1</f>
        <v>3</v>
      </c>
      <c r="M140" s="169">
        <v>6</v>
      </c>
      <c r="N140" s="170">
        <v>12</v>
      </c>
      <c r="O140" s="170">
        <v>4</v>
      </c>
    </row>
    <row r="141" spans="1:15" ht="14.25" customHeight="1">
      <c r="A141" s="110"/>
      <c r="B141" s="111"/>
      <c r="C141" s="111"/>
      <c r="D141" s="112"/>
      <c r="E141" s="112"/>
      <c r="F141" s="184">
        <v>1058</v>
      </c>
      <c r="G141" s="169" t="str">
        <f>+VLOOKUP(F141,Participants!$A$1:$F$1600,2,FALSE)</f>
        <v>Alexa Stoltz</v>
      </c>
      <c r="H141" s="169" t="str">
        <f>+VLOOKUP(F141,Participants!$A$1:$F$1600,4,FALSE)</f>
        <v>KIL</v>
      </c>
      <c r="I141" s="169" t="str">
        <f>+VLOOKUP(F141,Participants!$A$1:$F$1600,5,FALSE)</f>
        <v>F</v>
      </c>
      <c r="J141" s="169">
        <f>+VLOOKUP(F141,Participants!$A$1:$F$1600,3,FALSE)</f>
        <v>7</v>
      </c>
      <c r="K141" s="170" t="str">
        <f>+VLOOKUP(F141,Participants!$A$1:$G$1600,7,FALSE)</f>
        <v>VARSITY GIRLS</v>
      </c>
      <c r="L141" s="183">
        <f t="shared" si="3"/>
        <v>4</v>
      </c>
      <c r="M141" s="169">
        <v>5</v>
      </c>
      <c r="N141" s="170">
        <v>11</v>
      </c>
      <c r="O141" s="170">
        <v>9</v>
      </c>
    </row>
    <row r="142" spans="1:15" ht="14.25" customHeight="1">
      <c r="A142" s="115"/>
      <c r="B142" s="116"/>
      <c r="C142" s="116"/>
      <c r="D142" s="117"/>
      <c r="E142" s="117"/>
      <c r="F142" s="184">
        <v>794</v>
      </c>
      <c r="G142" s="169" t="str">
        <f>+VLOOKUP(F142,Participants!$A$1:$F$1600,2,FALSE)</f>
        <v>Mikaela Canzian</v>
      </c>
      <c r="H142" s="169" t="str">
        <f>+VLOOKUP(F142,Participants!$A$1:$F$1600,4,FALSE)</f>
        <v>AAC</v>
      </c>
      <c r="I142" s="169" t="str">
        <f>+VLOOKUP(F142,Participants!$A$1:$F$1600,5,FALSE)</f>
        <v>F</v>
      </c>
      <c r="J142" s="169">
        <f>+VLOOKUP(F142,Participants!$A$1:$F$1600,3,FALSE)</f>
        <v>8</v>
      </c>
      <c r="K142" s="170" t="str">
        <f>+VLOOKUP(F142,Participants!$A$1:$G$1600,7,FALSE)</f>
        <v>VARSITY GIRLS</v>
      </c>
      <c r="L142" s="183">
        <f t="shared" si="3"/>
        <v>5</v>
      </c>
      <c r="M142" s="169">
        <v>4</v>
      </c>
      <c r="N142" s="170">
        <v>11</v>
      </c>
      <c r="O142" s="170">
        <v>3</v>
      </c>
    </row>
    <row r="143" spans="1:15" ht="14.25" customHeight="1">
      <c r="A143" s="110"/>
      <c r="B143" s="111"/>
      <c r="C143" s="111"/>
      <c r="D143" s="112"/>
      <c r="E143" s="112"/>
      <c r="F143" s="184">
        <v>978</v>
      </c>
      <c r="G143" s="169" t="str">
        <f>+VLOOKUP(F143,Participants!$A$1:$F$1600,2,FALSE)</f>
        <v>Ella Eiler</v>
      </c>
      <c r="H143" s="169" t="str">
        <f>+VLOOKUP(F143,Participants!$A$1:$F$1600,4,FALSE)</f>
        <v>BTA</v>
      </c>
      <c r="I143" s="169" t="str">
        <f>+VLOOKUP(F143,Participants!$A$1:$F$1600,5,FALSE)</f>
        <v>F</v>
      </c>
      <c r="J143" s="169">
        <f>+VLOOKUP(F143,Participants!$A$1:$F$1600,3,FALSE)</f>
        <v>7</v>
      </c>
      <c r="K143" s="170" t="str">
        <f>+VLOOKUP(F143,Participants!$A$1:$G$1600,7,FALSE)</f>
        <v>VARSITY GIRLS</v>
      </c>
      <c r="L143" s="183">
        <f t="shared" si="3"/>
        <v>6</v>
      </c>
      <c r="M143" s="169">
        <v>3</v>
      </c>
      <c r="N143" s="170">
        <v>11</v>
      </c>
      <c r="O143" s="170">
        <v>2</v>
      </c>
    </row>
    <row r="144" spans="1:15" ht="14.25" customHeight="1">
      <c r="A144" s="115"/>
      <c r="B144" s="116"/>
      <c r="C144" s="116"/>
      <c r="D144" s="117"/>
      <c r="E144" s="117"/>
      <c r="F144" s="184">
        <v>800</v>
      </c>
      <c r="G144" s="169" t="str">
        <f>+VLOOKUP(F144,Participants!$A$1:$F$1600,2,FALSE)</f>
        <v>Elliot Keverline</v>
      </c>
      <c r="H144" s="169" t="str">
        <f>+VLOOKUP(F144,Participants!$A$1:$F$1600,4,FALSE)</f>
        <v>AAC</v>
      </c>
      <c r="I144" s="169" t="str">
        <f>+VLOOKUP(F144,Participants!$A$1:$F$1600,5,FALSE)</f>
        <v>F</v>
      </c>
      <c r="J144" s="169">
        <f>+VLOOKUP(F144,Participants!$A$1:$F$1600,3,FALSE)</f>
        <v>8</v>
      </c>
      <c r="K144" s="170" t="str">
        <f>+VLOOKUP(F144,Participants!$A$1:$G$1600,7,FALSE)</f>
        <v>VARSITY GIRLS</v>
      </c>
      <c r="L144" s="183">
        <f t="shared" si="3"/>
        <v>7</v>
      </c>
      <c r="M144" s="169">
        <v>2</v>
      </c>
      <c r="N144" s="170">
        <v>11</v>
      </c>
      <c r="O144" s="170">
        <v>0</v>
      </c>
    </row>
    <row r="145" spans="1:15" ht="14.25" customHeight="1">
      <c r="A145" s="110"/>
      <c r="B145" s="111"/>
      <c r="C145" s="111"/>
      <c r="D145" s="112"/>
      <c r="E145" s="112"/>
      <c r="F145" s="184">
        <v>803</v>
      </c>
      <c r="G145" s="169" t="str">
        <f>+VLOOKUP(F145,Participants!$A$1:$F$1600,2,FALSE)</f>
        <v>Maria Ravotti</v>
      </c>
      <c r="H145" s="169" t="str">
        <f>+VLOOKUP(F145,Participants!$A$1:$F$1600,4,FALSE)</f>
        <v>AAC</v>
      </c>
      <c r="I145" s="169" t="str">
        <f>+VLOOKUP(F145,Participants!$A$1:$F$1600,5,FALSE)</f>
        <v>F</v>
      </c>
      <c r="J145" s="169">
        <f>+VLOOKUP(F145,Participants!$A$1:$F$1600,3,FALSE)</f>
        <v>8</v>
      </c>
      <c r="K145" s="170" t="str">
        <f>+VLOOKUP(F145,Participants!$A$1:$G$1600,7,FALSE)</f>
        <v>VARSITY GIRLS</v>
      </c>
      <c r="L145" s="183">
        <f t="shared" si="3"/>
        <v>8</v>
      </c>
      <c r="M145" s="169">
        <v>0.5</v>
      </c>
      <c r="N145" s="170">
        <v>10</v>
      </c>
      <c r="O145" s="170">
        <v>11</v>
      </c>
    </row>
    <row r="146" spans="1:15" ht="14.25" customHeight="1">
      <c r="A146" s="115"/>
      <c r="B146" s="116"/>
      <c r="C146" s="116"/>
      <c r="D146" s="117"/>
      <c r="E146" s="117"/>
      <c r="F146" s="184">
        <v>1467</v>
      </c>
      <c r="G146" s="169" t="str">
        <f>+VLOOKUP(F146,Participants!$A$1:$F$1600,2,FALSE)</f>
        <v>Gracyn Vardy</v>
      </c>
      <c r="H146" s="169" t="str">
        <f>+VLOOKUP(F146,Participants!$A$1:$F$1600,4,FALSE)</f>
        <v>BCS</v>
      </c>
      <c r="I146" s="169" t="str">
        <f>+VLOOKUP(F146,Participants!$A$1:$F$1600,5,FALSE)</f>
        <v>F</v>
      </c>
      <c r="J146" s="169">
        <f>+VLOOKUP(F146,Participants!$A$1:$F$1600,3,FALSE)</f>
        <v>8</v>
      </c>
      <c r="K146" s="170" t="str">
        <f>+VLOOKUP(F146,Participants!$A$1:$G$1600,7,FALSE)</f>
        <v>VARSITY GIRLS</v>
      </c>
      <c r="L146" s="183">
        <v>8</v>
      </c>
      <c r="M146" s="169">
        <v>0.5</v>
      </c>
      <c r="N146" s="170">
        <v>10</v>
      </c>
      <c r="O146" s="170">
        <v>11</v>
      </c>
    </row>
    <row r="147" spans="1:15" ht="14.25" customHeight="1">
      <c r="A147" s="110"/>
      <c r="B147" s="111"/>
      <c r="C147" s="111"/>
      <c r="D147" s="112"/>
      <c r="E147" s="112"/>
      <c r="F147" s="184">
        <v>804</v>
      </c>
      <c r="G147" s="169" t="str">
        <f>+VLOOKUP(F147,Participants!$A$1:$F$1600,2,FALSE)</f>
        <v>Ava Repasky</v>
      </c>
      <c r="H147" s="169" t="str">
        <f>+VLOOKUP(F147,Participants!$A$1:$F$1600,4,FALSE)</f>
        <v>AAC</v>
      </c>
      <c r="I147" s="169" t="str">
        <f>+VLOOKUP(F147,Participants!$A$1:$F$1600,5,FALSE)</f>
        <v>F</v>
      </c>
      <c r="J147" s="169">
        <f>+VLOOKUP(F147,Participants!$A$1:$F$1600,3,FALSE)</f>
        <v>7</v>
      </c>
      <c r="K147" s="170" t="str">
        <f>+VLOOKUP(F147,Participants!$A$1:$G$1600,7,FALSE)</f>
        <v>VARSITY GIRLS</v>
      </c>
      <c r="L147" s="183">
        <f t="shared" si="3"/>
        <v>9</v>
      </c>
      <c r="M147" s="169"/>
      <c r="N147" s="170">
        <v>10</v>
      </c>
      <c r="O147" s="170">
        <v>9</v>
      </c>
    </row>
    <row r="148" spans="1:15" ht="14.25" customHeight="1">
      <c r="A148" s="115"/>
      <c r="B148" s="116"/>
      <c r="C148" s="116"/>
      <c r="D148" s="117"/>
      <c r="E148" s="117"/>
      <c r="F148" s="184">
        <v>1060</v>
      </c>
      <c r="G148" s="169" t="str">
        <f>+VLOOKUP(F148,Participants!$A$1:$F$1600,2,FALSE)</f>
        <v>Sheridan Cunningham</v>
      </c>
      <c r="H148" s="169" t="str">
        <f>+VLOOKUP(F148,Participants!$A$1:$F$1600,4,FALSE)</f>
        <v>KIL</v>
      </c>
      <c r="I148" s="169" t="str">
        <f>+VLOOKUP(F148,Participants!$A$1:$F$1600,5,FALSE)</f>
        <v>F</v>
      </c>
      <c r="J148" s="169">
        <f>+VLOOKUP(F148,Participants!$A$1:$F$1600,3,FALSE)</f>
        <v>7</v>
      </c>
      <c r="K148" s="170" t="str">
        <f>+VLOOKUP(F148,Participants!$A$1:$G$1600,7,FALSE)</f>
        <v>VARSITY GIRLS</v>
      </c>
      <c r="L148" s="183">
        <f t="shared" si="3"/>
        <v>10</v>
      </c>
      <c r="M148" s="169"/>
      <c r="N148" s="170">
        <v>10</v>
      </c>
      <c r="O148" s="170">
        <v>9</v>
      </c>
    </row>
    <row r="149" spans="1:15" ht="14.25" customHeight="1">
      <c r="A149" s="110"/>
      <c r="B149" s="111"/>
      <c r="C149" s="111"/>
      <c r="D149" s="112"/>
      <c r="E149" s="112"/>
      <c r="F149" s="184">
        <v>1055</v>
      </c>
      <c r="G149" s="169" t="str">
        <f>+VLOOKUP(F149,Participants!$A$1:$F$1600,2,FALSE)</f>
        <v>Grace Chrobak</v>
      </c>
      <c r="H149" s="169" t="str">
        <f>+VLOOKUP(F149,Participants!$A$1:$F$1600,4,FALSE)</f>
        <v>KIL</v>
      </c>
      <c r="I149" s="169" t="str">
        <f>+VLOOKUP(F149,Participants!$A$1:$F$1600,5,FALSE)</f>
        <v>F</v>
      </c>
      <c r="J149" s="169">
        <f>+VLOOKUP(F149,Participants!$A$1:$F$1600,3,FALSE)</f>
        <v>7</v>
      </c>
      <c r="K149" s="170" t="str">
        <f>+VLOOKUP(F149,Participants!$A$1:$G$1600,7,FALSE)</f>
        <v>VARSITY GIRLS</v>
      </c>
      <c r="L149" s="183">
        <f t="shared" si="3"/>
        <v>11</v>
      </c>
      <c r="M149" s="169"/>
      <c r="N149" s="170">
        <v>10</v>
      </c>
      <c r="O149" s="170">
        <v>7</v>
      </c>
    </row>
    <row r="150" spans="1:15" ht="14.25" customHeight="1">
      <c r="A150" s="115"/>
      <c r="B150" s="116"/>
      <c r="C150" s="116"/>
      <c r="D150" s="117"/>
      <c r="E150" s="117"/>
      <c r="F150" s="184">
        <v>1062</v>
      </c>
      <c r="G150" s="169" t="str">
        <f>+VLOOKUP(F150,Participants!$A$1:$F$1600,2,FALSE)</f>
        <v>Gracie Plastino</v>
      </c>
      <c r="H150" s="169" t="str">
        <f>+VLOOKUP(F150,Participants!$A$1:$F$1600,4,FALSE)</f>
        <v>KIL</v>
      </c>
      <c r="I150" s="169" t="str">
        <f>+VLOOKUP(F150,Participants!$A$1:$F$1600,5,FALSE)</f>
        <v>F</v>
      </c>
      <c r="J150" s="169">
        <f>+VLOOKUP(F150,Participants!$A$1:$F$1600,3,FALSE)</f>
        <v>7</v>
      </c>
      <c r="K150" s="170" t="str">
        <f>+VLOOKUP(F150,Participants!$A$1:$G$1600,7,FALSE)</f>
        <v>VARSITY GIRLS</v>
      </c>
      <c r="L150" s="183">
        <f t="shared" si="3"/>
        <v>12</v>
      </c>
      <c r="M150" s="169"/>
      <c r="N150" s="170">
        <v>10</v>
      </c>
      <c r="O150" s="170">
        <v>7</v>
      </c>
    </row>
    <row r="151" spans="1:15" ht="14.25" customHeight="1">
      <c r="A151" s="110"/>
      <c r="B151" s="111"/>
      <c r="C151" s="111"/>
      <c r="D151" s="112"/>
      <c r="E151" s="112"/>
      <c r="F151" s="184">
        <v>1059</v>
      </c>
      <c r="G151" s="169" t="str">
        <f>+VLOOKUP(F151,Participants!$A$1:$F$1600,2,FALSE)</f>
        <v>Anna Pohl</v>
      </c>
      <c r="H151" s="169" t="str">
        <f>+VLOOKUP(F151,Participants!$A$1:$F$1600,4,FALSE)</f>
        <v>KIL</v>
      </c>
      <c r="I151" s="169" t="str">
        <f>+VLOOKUP(F151,Participants!$A$1:$F$1600,5,FALSE)</f>
        <v>F</v>
      </c>
      <c r="J151" s="169">
        <f>+VLOOKUP(F151,Participants!$A$1:$F$1600,3,FALSE)</f>
        <v>7</v>
      </c>
      <c r="K151" s="170" t="str">
        <f>+VLOOKUP(F151,Participants!$A$1:$G$1600,7,FALSE)</f>
        <v>VARSITY GIRLS</v>
      </c>
      <c r="L151" s="183">
        <f t="shared" si="3"/>
        <v>13</v>
      </c>
      <c r="M151" s="169"/>
      <c r="N151" s="170">
        <v>10</v>
      </c>
      <c r="O151" s="170">
        <v>6</v>
      </c>
    </row>
    <row r="152" spans="1:15" ht="14.25" customHeight="1">
      <c r="A152" s="115"/>
      <c r="B152" s="116"/>
      <c r="C152" s="116"/>
      <c r="D152" s="117"/>
      <c r="E152" s="117"/>
      <c r="F152" s="184">
        <v>251</v>
      </c>
      <c r="G152" s="169" t="str">
        <f>+VLOOKUP(F152,Participants!$A$1:$F$1600,2,FALSE)</f>
        <v>Lily Yester</v>
      </c>
      <c r="H152" s="169" t="str">
        <f>+VLOOKUP(F152,Participants!$A$1:$F$1600,4,FALSE)</f>
        <v>AMA</v>
      </c>
      <c r="I152" s="169" t="str">
        <f>+VLOOKUP(F152,Participants!$A$1:$F$1600,5,FALSE)</f>
        <v>F</v>
      </c>
      <c r="J152" s="169">
        <f>+VLOOKUP(F152,Participants!$A$1:$F$1600,3,FALSE)</f>
        <v>7</v>
      </c>
      <c r="K152" s="170" t="str">
        <f>+VLOOKUP(F152,Participants!$A$1:$G$1600,7,FALSE)</f>
        <v>VARSITY GIRLS</v>
      </c>
      <c r="L152" s="183">
        <f t="shared" si="3"/>
        <v>14</v>
      </c>
      <c r="M152" s="169"/>
      <c r="N152" s="170">
        <v>10</v>
      </c>
      <c r="O152" s="170">
        <v>5</v>
      </c>
    </row>
    <row r="153" spans="1:15" ht="14.25" customHeight="1">
      <c r="A153" s="110"/>
      <c r="B153" s="111"/>
      <c r="C153" s="111"/>
      <c r="D153" s="112"/>
      <c r="E153" s="112"/>
      <c r="F153" s="184">
        <v>886</v>
      </c>
      <c r="G153" s="169" t="str">
        <f>+VLOOKUP(F153,Participants!$A$1:$F$1600,2,FALSE)</f>
        <v>Jordyn Kunselman</v>
      </c>
      <c r="H153" s="169" t="str">
        <f>+VLOOKUP(F153,Participants!$A$1:$F$1600,4,FALSE)</f>
        <v>SSPP</v>
      </c>
      <c r="I153" s="169" t="str">
        <f>+VLOOKUP(F153,Participants!$A$1:$F$1600,5,FALSE)</f>
        <v>F</v>
      </c>
      <c r="J153" s="169">
        <f>+VLOOKUP(F153,Participants!$A$1:$F$1600,3,FALSE)</f>
        <v>7</v>
      </c>
      <c r="K153" s="170" t="str">
        <f>+VLOOKUP(F153,Participants!$A$1:$G$1600,7,FALSE)</f>
        <v>VARSITY GIRLS</v>
      </c>
      <c r="L153" s="183">
        <f t="shared" si="3"/>
        <v>15</v>
      </c>
      <c r="M153" s="169"/>
      <c r="N153" s="170">
        <v>9</v>
      </c>
      <c r="O153" s="170">
        <v>11</v>
      </c>
    </row>
    <row r="154" spans="1:15" ht="14.25" customHeight="1">
      <c r="A154" s="115"/>
      <c r="B154" s="116"/>
      <c r="C154" s="116"/>
      <c r="D154" s="117"/>
      <c r="E154" s="117"/>
      <c r="F154" s="184">
        <v>1167</v>
      </c>
      <c r="G154" s="169" t="str">
        <f>+VLOOKUP(F154,Participants!$A$1:$F$1600,2,FALSE)</f>
        <v>Lily Hunter</v>
      </c>
      <c r="H154" s="169" t="str">
        <f>+VLOOKUP(F154,Participants!$A$1:$F$1600,4,FALSE)</f>
        <v>JAM</v>
      </c>
      <c r="I154" s="169" t="str">
        <f>+VLOOKUP(F154,Participants!$A$1:$F$1600,5,FALSE)</f>
        <v>F</v>
      </c>
      <c r="J154" s="169">
        <f>+VLOOKUP(F154,Participants!$A$1:$F$1600,3,FALSE)</f>
        <v>8</v>
      </c>
      <c r="K154" s="170" t="str">
        <f>+VLOOKUP(F154,Participants!$A$1:$G$1600,7,FALSE)</f>
        <v>VARSITY GIRLS</v>
      </c>
      <c r="L154" s="183">
        <f t="shared" si="3"/>
        <v>16</v>
      </c>
      <c r="M154" s="169"/>
      <c r="N154" s="170">
        <v>9</v>
      </c>
      <c r="O154" s="170">
        <v>8</v>
      </c>
    </row>
    <row r="155" spans="1:15" ht="14.25" customHeight="1">
      <c r="A155" s="110"/>
      <c r="B155" s="111"/>
      <c r="C155" s="111"/>
      <c r="D155" s="112"/>
      <c r="E155" s="112"/>
      <c r="F155" s="184">
        <v>885</v>
      </c>
      <c r="G155" s="169" t="str">
        <f>+VLOOKUP(F155,Participants!$A$1:$F$1600,2,FALSE)</f>
        <v>Abigail Getch</v>
      </c>
      <c r="H155" s="169" t="str">
        <f>+VLOOKUP(F155,Participants!$A$1:$F$1600,4,FALSE)</f>
        <v>SSPP</v>
      </c>
      <c r="I155" s="169" t="str">
        <f>+VLOOKUP(F155,Participants!$A$1:$F$1600,5,FALSE)</f>
        <v>F</v>
      </c>
      <c r="J155" s="169">
        <f>+VLOOKUP(F155,Participants!$A$1:$F$1600,3,FALSE)</f>
        <v>7</v>
      </c>
      <c r="K155" s="170" t="str">
        <f>+VLOOKUP(F155,Participants!$A$1:$G$1600,7,FALSE)</f>
        <v>VARSITY GIRLS</v>
      </c>
      <c r="L155" s="183">
        <f t="shared" si="3"/>
        <v>17</v>
      </c>
      <c r="M155" s="169"/>
      <c r="N155" s="170">
        <v>9</v>
      </c>
      <c r="O155" s="170">
        <v>8</v>
      </c>
    </row>
    <row r="156" spans="1:15" ht="14.25" customHeight="1">
      <c r="A156" s="115"/>
      <c r="B156" s="116"/>
      <c r="C156" s="116"/>
      <c r="D156" s="117"/>
      <c r="E156" s="117"/>
      <c r="F156" s="184">
        <v>805</v>
      </c>
      <c r="G156" s="169" t="str">
        <f>+VLOOKUP(F156,Participants!$A$1:$F$1600,2,FALSE)</f>
        <v>Maria Repasky</v>
      </c>
      <c r="H156" s="169" t="str">
        <f>+VLOOKUP(F156,Participants!$A$1:$F$1600,4,FALSE)</f>
        <v>AAC</v>
      </c>
      <c r="I156" s="169" t="str">
        <f>+VLOOKUP(F156,Participants!$A$1:$F$1600,5,FALSE)</f>
        <v>F</v>
      </c>
      <c r="J156" s="169">
        <f>+VLOOKUP(F156,Participants!$A$1:$F$1600,3,FALSE)</f>
        <v>7</v>
      </c>
      <c r="K156" s="170" t="str">
        <f>+VLOOKUP(F156,Participants!$A$1:$G$1600,7,FALSE)</f>
        <v>VARSITY GIRLS</v>
      </c>
      <c r="L156" s="183">
        <f t="shared" si="3"/>
        <v>18</v>
      </c>
      <c r="M156" s="169"/>
      <c r="N156" s="170">
        <v>9</v>
      </c>
      <c r="O156" s="170">
        <v>6</v>
      </c>
    </row>
    <row r="157" spans="1:15" ht="14.25" customHeight="1">
      <c r="A157" s="110"/>
      <c r="B157" s="111"/>
      <c r="C157" s="111"/>
      <c r="D157" s="112"/>
      <c r="E157" s="112"/>
      <c r="F157" s="184">
        <v>884</v>
      </c>
      <c r="G157" s="169" t="str">
        <f>+VLOOKUP(F157,Participants!$A$1:$F$1600,2,FALSE)</f>
        <v>Grace Kenney</v>
      </c>
      <c r="H157" s="169" t="str">
        <f>+VLOOKUP(F157,Participants!$A$1:$F$1600,4,FALSE)</f>
        <v>SSPP</v>
      </c>
      <c r="I157" s="169" t="str">
        <f>+VLOOKUP(F157,Participants!$A$1:$F$1600,5,FALSE)</f>
        <v>F</v>
      </c>
      <c r="J157" s="169">
        <f>+VLOOKUP(F157,Participants!$A$1:$F$1600,3,FALSE)</f>
        <v>7</v>
      </c>
      <c r="K157" s="170" t="str">
        <f>+VLOOKUP(F157,Participants!$A$1:$G$1600,7,FALSE)</f>
        <v>VARSITY GIRLS</v>
      </c>
      <c r="L157" s="183">
        <f t="shared" si="3"/>
        <v>19</v>
      </c>
      <c r="M157" s="169"/>
      <c r="N157" s="170">
        <v>9</v>
      </c>
      <c r="O157" s="170">
        <v>5</v>
      </c>
    </row>
    <row r="158" spans="1:15" ht="14.25" customHeight="1">
      <c r="A158" s="110"/>
      <c r="B158" s="111"/>
      <c r="C158" s="111"/>
      <c r="D158" s="112"/>
      <c r="E158" s="112"/>
      <c r="F158" s="184"/>
      <c r="G158" s="169" t="s">
        <v>656</v>
      </c>
      <c r="H158" s="169" t="s">
        <v>29</v>
      </c>
      <c r="I158" s="169" t="s">
        <v>11</v>
      </c>
      <c r="J158" s="169">
        <v>8</v>
      </c>
      <c r="K158" s="170" t="s">
        <v>186</v>
      </c>
      <c r="L158" s="183">
        <v>20</v>
      </c>
      <c r="M158" s="169"/>
      <c r="N158" s="170">
        <v>9</v>
      </c>
      <c r="O158" s="170">
        <v>5</v>
      </c>
    </row>
    <row r="159" spans="1:15" ht="14.25" customHeight="1">
      <c r="A159" s="115"/>
      <c r="B159" s="116"/>
      <c r="C159" s="116"/>
      <c r="D159" s="117"/>
      <c r="E159" s="117"/>
      <c r="F159" s="184">
        <v>981</v>
      </c>
      <c r="G159" s="169" t="str">
        <f>+VLOOKUP(F159,Participants!$A$1:$F$1600,2,FALSE)</f>
        <v>Kaitlyn Miller</v>
      </c>
      <c r="H159" s="169" t="str">
        <f>+VLOOKUP(F159,Participants!$A$1:$F$1600,4,FALSE)</f>
        <v>BTA</v>
      </c>
      <c r="I159" s="169" t="str">
        <f>+VLOOKUP(F159,Participants!$A$1:$F$1600,5,FALSE)</f>
        <v>F</v>
      </c>
      <c r="J159" s="169">
        <f>+VLOOKUP(F159,Participants!$A$1:$F$1600,3,FALSE)</f>
        <v>7</v>
      </c>
      <c r="K159" s="170" t="str">
        <f>+VLOOKUP(F159,Participants!$A$1:$G$1600,7,FALSE)</f>
        <v>VARSITY GIRLS</v>
      </c>
      <c r="L159" s="183">
        <v>21</v>
      </c>
      <c r="M159" s="169"/>
      <c r="N159" s="170">
        <v>9</v>
      </c>
      <c r="O159" s="170">
        <v>4</v>
      </c>
    </row>
    <row r="160" spans="1:15" ht="14.25" customHeight="1">
      <c r="A160" s="110"/>
      <c r="B160" s="111"/>
      <c r="C160" s="111"/>
      <c r="D160" s="112"/>
      <c r="E160" s="112"/>
      <c r="F160" s="184">
        <v>1062</v>
      </c>
      <c r="G160" s="169" t="str">
        <f>+VLOOKUP(F160,Participants!$A$1:$F$1600,2,FALSE)</f>
        <v>Gracie Plastino</v>
      </c>
      <c r="H160" s="169" t="str">
        <f>+VLOOKUP(F160,Participants!$A$1:$F$1600,4,FALSE)</f>
        <v>KIL</v>
      </c>
      <c r="I160" s="169" t="str">
        <f>+VLOOKUP(F160,Participants!$A$1:$F$1600,5,FALSE)</f>
        <v>F</v>
      </c>
      <c r="J160" s="169">
        <f>+VLOOKUP(F160,Participants!$A$1:$F$1600,3,FALSE)</f>
        <v>7</v>
      </c>
      <c r="K160" s="170" t="str">
        <f>+VLOOKUP(F160,Participants!$A$1:$G$1600,7,FALSE)</f>
        <v>VARSITY GIRLS</v>
      </c>
      <c r="L160" s="183">
        <f t="shared" si="3"/>
        <v>22</v>
      </c>
      <c r="M160" s="169"/>
      <c r="N160" s="170">
        <v>9</v>
      </c>
      <c r="O160" s="170">
        <v>3</v>
      </c>
    </row>
    <row r="161" spans="1:17" ht="14.25" customHeight="1">
      <c r="A161" s="115"/>
      <c r="B161" s="116"/>
      <c r="C161" s="116"/>
      <c r="D161" s="117"/>
      <c r="E161" s="117"/>
      <c r="F161" s="184">
        <v>1069</v>
      </c>
      <c r="G161" s="169" t="str">
        <f>+VLOOKUP(F161,Participants!$A$1:$F$1600,2,FALSE)</f>
        <v>Tessa Driehorst</v>
      </c>
      <c r="H161" s="169" t="str">
        <f>+VLOOKUP(F161,Participants!$A$1:$F$1600,4,FALSE)</f>
        <v>KIL</v>
      </c>
      <c r="I161" s="169" t="str">
        <f>+VLOOKUP(F161,Participants!$A$1:$F$1600,5,FALSE)</f>
        <v>F</v>
      </c>
      <c r="J161" s="169">
        <f>+VLOOKUP(F161,Participants!$A$1:$F$1600,3,FALSE)</f>
        <v>8</v>
      </c>
      <c r="K161" s="170" t="str">
        <f>+VLOOKUP(F161,Participants!$A$1:$G$1600,7,FALSE)</f>
        <v>VARSITY GIRLS</v>
      </c>
      <c r="L161" s="183">
        <f t="shared" si="3"/>
        <v>23</v>
      </c>
      <c r="M161" s="169"/>
      <c r="N161" s="170">
        <v>9</v>
      </c>
      <c r="O161" s="170">
        <v>2</v>
      </c>
    </row>
    <row r="162" spans="1:17" ht="14.25" customHeight="1">
      <c r="A162" s="110"/>
      <c r="B162" s="111"/>
      <c r="C162" s="111"/>
      <c r="D162" s="112"/>
      <c r="E162" s="112"/>
      <c r="F162" s="184">
        <v>1063</v>
      </c>
      <c r="G162" s="169" t="str">
        <f>+VLOOKUP(F162,Participants!$A$1:$F$1600,2,FALSE)</f>
        <v>Elizabeth Long</v>
      </c>
      <c r="H162" s="169" t="str">
        <f>+VLOOKUP(F162,Participants!$A$1:$F$1600,4,FALSE)</f>
        <v>KIL</v>
      </c>
      <c r="I162" s="169" t="str">
        <f>+VLOOKUP(F162,Participants!$A$1:$F$1600,5,FALSE)</f>
        <v>F</v>
      </c>
      <c r="J162" s="169">
        <f>+VLOOKUP(F162,Participants!$A$1:$F$1600,3,FALSE)</f>
        <v>7</v>
      </c>
      <c r="K162" s="170" t="str">
        <f>+VLOOKUP(F162,Participants!$A$1:$G$1600,7,FALSE)</f>
        <v>VARSITY GIRLS</v>
      </c>
      <c r="L162" s="183">
        <f t="shared" si="3"/>
        <v>24</v>
      </c>
      <c r="M162" s="169"/>
      <c r="N162" s="170">
        <v>9</v>
      </c>
      <c r="O162" s="170">
        <v>2</v>
      </c>
    </row>
    <row r="163" spans="1:17" ht="14.25" customHeight="1">
      <c r="A163" s="115"/>
      <c r="B163" s="116"/>
      <c r="C163" s="116"/>
      <c r="D163" s="117"/>
      <c r="E163" s="117"/>
      <c r="F163" s="184">
        <v>797</v>
      </c>
      <c r="G163" s="169" t="str">
        <f>+VLOOKUP(F163,Participants!$A$1:$F$1600,2,FALSE)</f>
        <v>Anna Hoerster</v>
      </c>
      <c r="H163" s="169" t="str">
        <f>+VLOOKUP(F163,Participants!$A$1:$F$1600,4,FALSE)</f>
        <v>AAC</v>
      </c>
      <c r="I163" s="169" t="str">
        <f>+VLOOKUP(F163,Participants!$A$1:$F$1600,5,FALSE)</f>
        <v>F</v>
      </c>
      <c r="J163" s="169">
        <f>+VLOOKUP(F163,Participants!$A$1:$F$1600,3,FALSE)</f>
        <v>7</v>
      </c>
      <c r="K163" s="170" t="str">
        <f>+VLOOKUP(F163,Participants!$A$1:$G$1600,7,FALSE)</f>
        <v>VARSITY GIRLS</v>
      </c>
      <c r="L163" s="183">
        <f t="shared" si="3"/>
        <v>25</v>
      </c>
      <c r="M163" s="169"/>
      <c r="N163" s="170">
        <v>8</v>
      </c>
      <c r="O163" s="170">
        <v>11</v>
      </c>
    </row>
    <row r="164" spans="1:17" ht="14.25" customHeight="1">
      <c r="A164" s="110"/>
      <c r="B164" s="111"/>
      <c r="C164" s="111"/>
      <c r="D164" s="112"/>
      <c r="E164" s="112"/>
      <c r="F164" s="184">
        <v>1056</v>
      </c>
      <c r="G164" s="169" t="str">
        <f>+VLOOKUP(F164,Participants!$A$1:$F$1600,2,FALSE)</f>
        <v>Kassidy Flynn</v>
      </c>
      <c r="H164" s="169" t="str">
        <f>+VLOOKUP(F164,Participants!$A$1:$F$1600,4,FALSE)</f>
        <v>KIL</v>
      </c>
      <c r="I164" s="169" t="str">
        <f>+VLOOKUP(F164,Participants!$A$1:$F$1600,5,FALSE)</f>
        <v>F</v>
      </c>
      <c r="J164" s="169">
        <f>+VLOOKUP(F164,Participants!$A$1:$F$1600,3,FALSE)</f>
        <v>7</v>
      </c>
      <c r="K164" s="170" t="str">
        <f>+VLOOKUP(F164,Participants!$A$1:$G$1600,7,FALSE)</f>
        <v>VARSITY GIRLS</v>
      </c>
      <c r="L164" s="183">
        <f t="shared" si="3"/>
        <v>26</v>
      </c>
      <c r="M164" s="169"/>
      <c r="N164" s="170">
        <v>8</v>
      </c>
      <c r="O164" s="170">
        <v>9</v>
      </c>
    </row>
    <row r="165" spans="1:17" ht="14.25" customHeight="1">
      <c r="A165" s="115"/>
      <c r="B165" s="116"/>
      <c r="C165" s="116"/>
      <c r="D165" s="117"/>
      <c r="E165" s="117"/>
      <c r="F165" s="184">
        <v>602</v>
      </c>
      <c r="G165" s="169" t="str">
        <f>+VLOOKUP(F165,Participants!$A$1:$F$1600,2,FALSE)</f>
        <v>Caroline Craska</v>
      </c>
      <c r="H165" s="169" t="str">
        <f>+VLOOKUP(F165,Participants!$A$1:$F$1600,4,FALSE)</f>
        <v>BFS</v>
      </c>
      <c r="I165" s="169" t="str">
        <f>+VLOOKUP(F165,Participants!$A$1:$F$1600,5,FALSE)</f>
        <v>F</v>
      </c>
      <c r="J165" s="169">
        <f>+VLOOKUP(F165,Participants!$A$1:$F$1600,3,FALSE)</f>
        <v>7</v>
      </c>
      <c r="K165" s="170" t="str">
        <f>+VLOOKUP(F165,Participants!$A$1:$G$1600,7,FALSE)</f>
        <v>VARSITY GIRLS</v>
      </c>
      <c r="L165" s="183">
        <f t="shared" si="3"/>
        <v>27</v>
      </c>
      <c r="M165" s="169"/>
      <c r="N165" s="170">
        <v>8</v>
      </c>
      <c r="O165" s="170">
        <v>8</v>
      </c>
    </row>
    <row r="166" spans="1:17" ht="14.25" customHeight="1">
      <c r="A166" s="110"/>
      <c r="B166" s="111"/>
      <c r="C166" s="111"/>
      <c r="D166" s="112"/>
      <c r="E166" s="112"/>
      <c r="F166" s="184">
        <v>252</v>
      </c>
      <c r="G166" s="169" t="str">
        <f>+VLOOKUP(F166,Participants!$A$1:$F$1600,2,FALSE)</f>
        <v>Norah Latouf</v>
      </c>
      <c r="H166" s="169" t="str">
        <f>+VLOOKUP(F166,Participants!$A$1:$F$1600,4,FALSE)</f>
        <v>AMA</v>
      </c>
      <c r="I166" s="169" t="str">
        <f>+VLOOKUP(F166,Participants!$A$1:$F$1600,5,FALSE)</f>
        <v>F</v>
      </c>
      <c r="J166" s="169">
        <f>+VLOOKUP(F166,Participants!$A$1:$F$1600,3,FALSE)</f>
        <v>7</v>
      </c>
      <c r="K166" s="170" t="str">
        <f>+VLOOKUP(F166,Participants!$A$1:$G$1600,7,FALSE)</f>
        <v>VARSITY GIRLS</v>
      </c>
      <c r="L166" s="183">
        <f t="shared" si="3"/>
        <v>28</v>
      </c>
      <c r="M166" s="169"/>
      <c r="N166" s="170">
        <v>8</v>
      </c>
      <c r="O166" s="170">
        <v>6</v>
      </c>
    </row>
    <row r="167" spans="1:17" ht="14.25" customHeight="1">
      <c r="A167" s="115"/>
      <c r="B167" s="116"/>
      <c r="C167" s="116"/>
      <c r="D167" s="117"/>
      <c r="E167" s="117"/>
      <c r="F167" s="184">
        <v>248</v>
      </c>
      <c r="G167" s="169" t="str">
        <f>+VLOOKUP(F167,Participants!$A$1:$F$1600,2,FALSE)</f>
        <v>Makayla O'Neill</v>
      </c>
      <c r="H167" s="169" t="str">
        <f>+VLOOKUP(F167,Participants!$A$1:$F$1600,4,FALSE)</f>
        <v>AMA</v>
      </c>
      <c r="I167" s="169" t="str">
        <f>+VLOOKUP(F167,Participants!$A$1:$F$1600,5,FALSE)</f>
        <v>F</v>
      </c>
      <c r="J167" s="169">
        <f>+VLOOKUP(F167,Participants!$A$1:$F$1600,3,FALSE)</f>
        <v>8</v>
      </c>
      <c r="K167" s="170" t="str">
        <f>+VLOOKUP(F167,Participants!$A$1:$G$1600,7,FALSE)</f>
        <v>VARSITY GIRLS</v>
      </c>
      <c r="L167" s="183">
        <f t="shared" si="3"/>
        <v>29</v>
      </c>
      <c r="M167" s="169"/>
      <c r="N167" s="170">
        <v>8</v>
      </c>
      <c r="O167" s="170">
        <v>5</v>
      </c>
    </row>
    <row r="168" spans="1:17" ht="14.25" customHeight="1">
      <c r="A168" s="110"/>
      <c r="B168" s="111"/>
      <c r="C168" s="111"/>
      <c r="D168" s="112"/>
      <c r="E168" s="112"/>
      <c r="F168" s="184">
        <v>1162</v>
      </c>
      <c r="G168" s="169" t="str">
        <f>+VLOOKUP(F168,Participants!$A$1:$F$1600,2,FALSE)</f>
        <v>Faith Williamson</v>
      </c>
      <c r="H168" s="169" t="str">
        <f>+VLOOKUP(F168,Participants!$A$1:$F$1600,4,FALSE)</f>
        <v>JAM</v>
      </c>
      <c r="I168" s="169" t="str">
        <f>+VLOOKUP(F168,Participants!$A$1:$F$1600,5,FALSE)</f>
        <v>F</v>
      </c>
      <c r="J168" s="169">
        <f>+VLOOKUP(F168,Participants!$A$1:$F$1600,3,FALSE)</f>
        <v>7</v>
      </c>
      <c r="K168" s="170" t="str">
        <f>+VLOOKUP(F168,Participants!$A$1:$G$1600,7,FALSE)</f>
        <v>VARSITY GIRLS</v>
      </c>
      <c r="L168" s="183">
        <f t="shared" si="3"/>
        <v>30</v>
      </c>
      <c r="M168" s="169"/>
      <c r="N168" s="170">
        <v>8</v>
      </c>
      <c r="O168" s="170">
        <v>2</v>
      </c>
    </row>
    <row r="169" spans="1:17" ht="14.25" customHeight="1">
      <c r="A169" s="115"/>
      <c r="B169" s="116"/>
      <c r="C169" s="116"/>
      <c r="D169" s="117"/>
      <c r="E169" s="117"/>
      <c r="F169" s="184">
        <v>1460</v>
      </c>
      <c r="G169" s="169" t="str">
        <f>+VLOOKUP(F169,Participants!$A$1:$F$1600,2,FALSE)</f>
        <v>Addison Eicher</v>
      </c>
      <c r="H169" s="169" t="str">
        <f>+VLOOKUP(F169,Participants!$A$1:$F$1600,4,FALSE)</f>
        <v>BCS</v>
      </c>
      <c r="I169" s="169" t="str">
        <f>+VLOOKUP(F169,Participants!$A$1:$F$1600,5,FALSE)</f>
        <v>F</v>
      </c>
      <c r="J169" s="169">
        <f>+VLOOKUP(F169,Participants!$A$1:$F$1600,3,FALSE)</f>
        <v>7</v>
      </c>
      <c r="K169" s="170" t="str">
        <f>+VLOOKUP(F169,Participants!$A$1:$G$1600,7,FALSE)</f>
        <v>VARSITY GIRLS</v>
      </c>
      <c r="L169" s="183">
        <f t="shared" si="3"/>
        <v>31</v>
      </c>
      <c r="M169" s="169"/>
      <c r="N169" s="170">
        <v>8</v>
      </c>
      <c r="O169" s="170">
        <v>0</v>
      </c>
    </row>
    <row r="170" spans="1:17" ht="14.25" customHeight="1">
      <c r="A170" s="110"/>
      <c r="B170" s="111"/>
      <c r="C170" s="111"/>
      <c r="D170" s="112"/>
      <c r="E170" s="112"/>
      <c r="F170" s="184">
        <v>808</v>
      </c>
      <c r="G170" s="169" t="str">
        <f>+VLOOKUP(F170,Participants!$A$1:$F$1600,2,FALSE)</f>
        <v>Teresa Silvaggio</v>
      </c>
      <c r="H170" s="169" t="str">
        <f>+VLOOKUP(F170,Participants!$A$1:$F$1600,4,FALSE)</f>
        <v>AAC</v>
      </c>
      <c r="I170" s="169" t="str">
        <f>+VLOOKUP(F170,Participants!$A$1:$F$1600,5,FALSE)</f>
        <v>F</v>
      </c>
      <c r="J170" s="169">
        <f>+VLOOKUP(F170,Participants!$A$1:$F$1600,3,FALSE)</f>
        <v>7</v>
      </c>
      <c r="K170" s="170" t="str">
        <f>+VLOOKUP(F170,Participants!$A$1:$G$1600,7,FALSE)</f>
        <v>VARSITY GIRLS</v>
      </c>
      <c r="L170" s="183">
        <f t="shared" si="3"/>
        <v>32</v>
      </c>
      <c r="M170" s="169"/>
      <c r="N170" s="170">
        <v>7</v>
      </c>
      <c r="O170" s="170">
        <v>11</v>
      </c>
    </row>
    <row r="171" spans="1:17" ht="14.25" customHeight="1">
      <c r="A171" s="115"/>
      <c r="B171" s="116"/>
      <c r="C171" s="116"/>
      <c r="D171" s="117"/>
      <c r="E171" s="117"/>
      <c r="F171" s="184">
        <v>248</v>
      </c>
      <c r="G171" s="169" t="str">
        <f>+VLOOKUP(F171,Participants!$A$1:$F$1600,2,FALSE)</f>
        <v>Makayla O'Neill</v>
      </c>
      <c r="H171" s="169" t="str">
        <f>+VLOOKUP(F171,Participants!$A$1:$F$1600,4,FALSE)</f>
        <v>AMA</v>
      </c>
      <c r="I171" s="169" t="str">
        <f>+VLOOKUP(F171,Participants!$A$1:$F$1600,5,FALSE)</f>
        <v>F</v>
      </c>
      <c r="J171" s="169">
        <f>+VLOOKUP(F171,Participants!$A$1:$F$1600,3,FALSE)</f>
        <v>8</v>
      </c>
      <c r="K171" s="170" t="str">
        <f>+VLOOKUP(F171,Participants!$A$1:$G$1600,7,FALSE)</f>
        <v>VARSITY GIRLS</v>
      </c>
      <c r="L171" s="183">
        <f t="shared" si="3"/>
        <v>33</v>
      </c>
      <c r="M171" s="169"/>
      <c r="N171" s="170">
        <v>7</v>
      </c>
      <c r="O171" s="170">
        <v>11</v>
      </c>
    </row>
    <row r="172" spans="1:17" ht="14.25" customHeight="1">
      <c r="A172" s="110"/>
      <c r="B172" s="111"/>
      <c r="C172" s="111"/>
      <c r="D172" s="112"/>
      <c r="E172" s="112"/>
      <c r="F172" s="184">
        <v>1065</v>
      </c>
      <c r="G172" s="169" t="str">
        <f>+VLOOKUP(F172,Participants!$A$1:$F$1600,2,FALSE)</f>
        <v>Natalie Morris</v>
      </c>
      <c r="H172" s="169" t="str">
        <f>+VLOOKUP(F172,Participants!$A$1:$F$1600,4,FALSE)</f>
        <v>KIL</v>
      </c>
      <c r="I172" s="169" t="str">
        <f>+VLOOKUP(F172,Participants!$A$1:$F$1600,5,FALSE)</f>
        <v>F</v>
      </c>
      <c r="J172" s="169">
        <f>+VLOOKUP(F172,Participants!$A$1:$F$1600,3,FALSE)</f>
        <v>7</v>
      </c>
      <c r="K172" s="170" t="str">
        <f>+VLOOKUP(F172,Participants!$A$1:$G$1600,7,FALSE)</f>
        <v>VARSITY GIRLS</v>
      </c>
      <c r="L172" s="183">
        <f t="shared" si="3"/>
        <v>34</v>
      </c>
      <c r="M172" s="169"/>
      <c r="N172" s="170">
        <v>7</v>
      </c>
      <c r="O172" s="170">
        <v>9</v>
      </c>
    </row>
    <row r="173" spans="1:17" ht="14.25" customHeight="1">
      <c r="A173" s="115"/>
      <c r="B173" s="116"/>
      <c r="C173" s="116"/>
      <c r="D173" s="117"/>
      <c r="E173" s="117"/>
      <c r="F173" s="184">
        <v>1466</v>
      </c>
      <c r="G173" s="169" t="str">
        <f>+VLOOKUP(F173,Participants!$A$1:$F$1600,2,FALSE)</f>
        <v>Anna Claire Dudley</v>
      </c>
      <c r="H173" s="169" t="str">
        <f>+VLOOKUP(F173,Participants!$A$1:$F$1600,4,FALSE)</f>
        <v>BCS</v>
      </c>
      <c r="I173" s="169" t="str">
        <f>+VLOOKUP(F173,Participants!$A$1:$F$1600,5,FALSE)</f>
        <v>F</v>
      </c>
      <c r="J173" s="169">
        <f>+VLOOKUP(F173,Participants!$A$1:$F$1600,3,FALSE)</f>
        <v>8</v>
      </c>
      <c r="K173" s="170" t="str">
        <f>+VLOOKUP(F173,Participants!$A$1:$G$1600,7,FALSE)</f>
        <v>VARSITY GIRLS</v>
      </c>
      <c r="L173" s="183">
        <f t="shared" si="3"/>
        <v>35</v>
      </c>
      <c r="M173" s="169"/>
      <c r="N173" s="170">
        <v>7</v>
      </c>
      <c r="O173" s="170">
        <v>9</v>
      </c>
    </row>
    <row r="174" spans="1:17" ht="14.25" customHeight="1">
      <c r="A174" s="110"/>
      <c r="B174" s="111"/>
      <c r="C174" s="111"/>
      <c r="D174" s="112"/>
      <c r="E174" s="112"/>
      <c r="F174" s="184">
        <v>887</v>
      </c>
      <c r="G174" s="169" t="str">
        <f>+VLOOKUP(F174,Participants!$A$1:$F$1600,2,FALSE)</f>
        <v>Malissa Martin</v>
      </c>
      <c r="H174" s="169" t="str">
        <f>+VLOOKUP(F174,Participants!$A$1:$F$1600,4,FALSE)</f>
        <v>SSPP</v>
      </c>
      <c r="I174" s="169" t="str">
        <f>+VLOOKUP(F174,Participants!$A$1:$F$1600,5,FALSE)</f>
        <v>F</v>
      </c>
      <c r="J174" s="169">
        <f>+VLOOKUP(F174,Participants!$A$1:$F$1600,3,FALSE)</f>
        <v>7</v>
      </c>
      <c r="K174" s="170" t="str">
        <f>+VLOOKUP(F174,Participants!$A$1:$G$1600,7,FALSE)</f>
        <v>VARSITY GIRLS</v>
      </c>
      <c r="L174" s="183">
        <f t="shared" si="3"/>
        <v>36</v>
      </c>
      <c r="M174" s="169"/>
      <c r="N174" s="170">
        <v>6</v>
      </c>
      <c r="O174" s="170">
        <v>11</v>
      </c>
    </row>
    <row r="175" spans="1:17" ht="14.25" customHeight="1">
      <c r="A175" s="115"/>
      <c r="B175" s="116"/>
      <c r="C175" s="116"/>
      <c r="D175" s="117"/>
      <c r="E175" s="117"/>
      <c r="F175" s="184">
        <v>241</v>
      </c>
      <c r="G175" s="169" t="str">
        <f>+VLOOKUP(F175,Participants!$A$1:$F$1600,2,FALSE)</f>
        <v>Vienna DiPaolo</v>
      </c>
      <c r="H175" s="169" t="str">
        <f>+VLOOKUP(F175,Participants!$A$1:$F$1600,4,FALSE)</f>
        <v>AMA</v>
      </c>
      <c r="I175" s="169" t="str">
        <f>+VLOOKUP(F175,Participants!$A$1:$F$1600,5,FALSE)</f>
        <v>F</v>
      </c>
      <c r="J175" s="169">
        <f>+VLOOKUP(F175,Participants!$A$1:$F$1600,3,FALSE)</f>
        <v>7</v>
      </c>
      <c r="K175" s="170" t="str">
        <f>+VLOOKUP(F175,Participants!$A$1:$G$1600,7,FALSE)</f>
        <v>VARSITY GIRLS</v>
      </c>
      <c r="L175" s="183">
        <f t="shared" si="3"/>
        <v>37</v>
      </c>
      <c r="M175" s="169"/>
      <c r="N175" s="170">
        <v>6</v>
      </c>
      <c r="O175" s="170">
        <v>6</v>
      </c>
    </row>
    <row r="176" spans="1:17" ht="14.25" customHeight="1">
      <c r="A176" s="110"/>
      <c r="B176" s="111"/>
      <c r="C176" s="111"/>
      <c r="D176" s="112"/>
      <c r="E176" s="112"/>
      <c r="F176" s="184"/>
      <c r="G176" s="169" t="e">
        <f>+VLOOKUP(F176,Participants!$A$1:$F$1600,2,FALSE)</f>
        <v>#N/A</v>
      </c>
      <c r="H176" s="169" t="e">
        <f>+VLOOKUP(F176,Participants!$A$1:$F$1600,4,FALSE)</f>
        <v>#N/A</v>
      </c>
      <c r="I176" s="169" t="e">
        <f>+VLOOKUP(F176,Participants!$A$1:$F$1600,5,FALSE)</f>
        <v>#N/A</v>
      </c>
      <c r="J176" s="169" t="e">
        <f>+VLOOKUP(F176,Participants!$A$1:$F$1600,3,FALSE)</f>
        <v>#N/A</v>
      </c>
      <c r="K176" s="170" t="e">
        <f>+VLOOKUP(F176,Participants!$A$1:$G$1600,7,FALSE)</f>
        <v>#N/A</v>
      </c>
      <c r="L176" s="183"/>
      <c r="M176" s="169"/>
      <c r="N176" s="170">
        <v>10</v>
      </c>
      <c r="O176" s="170">
        <v>10</v>
      </c>
      <c r="P176" s="163" t="s">
        <v>1885</v>
      </c>
      <c r="Q176" s="163"/>
    </row>
    <row r="177" spans="1:24" ht="14.25" customHeight="1">
      <c r="A177" s="103"/>
      <c r="B177" s="70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</row>
    <row r="178" spans="1:24" ht="14.25" customHeight="1">
      <c r="A178" s="103"/>
      <c r="B178" s="70"/>
      <c r="C178" s="70"/>
      <c r="D178" s="70"/>
      <c r="E178" s="70"/>
      <c r="F178" s="70"/>
      <c r="G178" s="70"/>
      <c r="H178" s="70"/>
      <c r="I178" s="70"/>
      <c r="J178" s="70"/>
      <c r="K178" s="70"/>
      <c r="L178" s="70"/>
      <c r="M178" s="70"/>
    </row>
    <row r="179" spans="1:24" ht="14.25" customHeight="1">
      <c r="A179" s="103"/>
      <c r="B179" s="70"/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0"/>
    </row>
    <row r="180" spans="1:24" ht="14.25" customHeight="1">
      <c r="A180" s="119"/>
      <c r="B180" s="72" t="s">
        <v>8</v>
      </c>
      <c r="C180" s="72" t="s">
        <v>15</v>
      </c>
      <c r="D180" s="72" t="s">
        <v>18</v>
      </c>
      <c r="E180" s="73" t="s">
        <v>21</v>
      </c>
      <c r="F180" s="72" t="s">
        <v>24</v>
      </c>
      <c r="G180" s="72" t="s">
        <v>29</v>
      </c>
      <c r="H180" s="72" t="s">
        <v>32</v>
      </c>
      <c r="I180" s="72" t="s">
        <v>35</v>
      </c>
      <c r="J180" s="72" t="s">
        <v>38</v>
      </c>
      <c r="K180" s="72" t="s">
        <v>41</v>
      </c>
      <c r="L180" s="72" t="s">
        <v>44</v>
      </c>
      <c r="M180" s="72" t="s">
        <v>47</v>
      </c>
      <c r="N180" s="72" t="s">
        <v>50</v>
      </c>
      <c r="O180" s="72" t="s">
        <v>53</v>
      </c>
      <c r="P180" s="72" t="s">
        <v>59</v>
      </c>
      <c r="Q180" s="72" t="s">
        <v>62</v>
      </c>
      <c r="R180" s="72" t="s">
        <v>68</v>
      </c>
      <c r="S180" s="72" t="s">
        <v>10</v>
      </c>
      <c r="T180" s="72" t="s">
        <v>73</v>
      </c>
      <c r="U180" s="72" t="s">
        <v>76</v>
      </c>
      <c r="V180" s="72" t="s">
        <v>79</v>
      </c>
      <c r="W180" s="72" t="s">
        <v>82</v>
      </c>
      <c r="X180" s="72" t="s">
        <v>1546</v>
      </c>
    </row>
    <row r="181" spans="1:24" ht="14.25" customHeight="1">
      <c r="A181" s="119"/>
    </row>
    <row r="182" spans="1:24" ht="14.25" customHeight="1">
      <c r="A182" s="119" t="s">
        <v>150</v>
      </c>
      <c r="B182" s="64">
        <f t="shared" ref="B182:K185" si="4">+SUMIFS($M$2:$M$176,$K$2:$K$176,$A182,$H$2:$H$176,B$180)</f>
        <v>0</v>
      </c>
      <c r="C182" s="64">
        <f t="shared" si="4"/>
        <v>0</v>
      </c>
      <c r="D182" s="64">
        <f t="shared" si="4"/>
        <v>6</v>
      </c>
      <c r="E182" s="64">
        <f t="shared" si="4"/>
        <v>0</v>
      </c>
      <c r="F182" s="64">
        <f t="shared" si="4"/>
        <v>0</v>
      </c>
      <c r="G182" s="64">
        <f t="shared" si="4"/>
        <v>16.5</v>
      </c>
      <c r="H182" s="64">
        <f t="shared" si="4"/>
        <v>0</v>
      </c>
      <c r="I182" s="64">
        <f t="shared" si="4"/>
        <v>13</v>
      </c>
      <c r="J182" s="64">
        <f t="shared" si="4"/>
        <v>0</v>
      </c>
      <c r="K182" s="64">
        <f t="shared" si="4"/>
        <v>0</v>
      </c>
      <c r="L182" s="64">
        <f t="shared" ref="L182:W185" si="5">+SUMIFS($M$2:$M$176,$K$2:$K$176,$A182,$H$2:$H$176,L$180)</f>
        <v>0</v>
      </c>
      <c r="M182" s="64">
        <f t="shared" si="5"/>
        <v>0</v>
      </c>
      <c r="N182" s="64">
        <f t="shared" si="5"/>
        <v>0</v>
      </c>
      <c r="O182" s="64">
        <f t="shared" si="5"/>
        <v>0</v>
      </c>
      <c r="P182" s="64">
        <f t="shared" si="5"/>
        <v>3.5</v>
      </c>
      <c r="Q182" s="64">
        <f t="shared" si="5"/>
        <v>0</v>
      </c>
      <c r="R182" s="64">
        <f t="shared" si="5"/>
        <v>0</v>
      </c>
      <c r="S182" s="64">
        <f t="shared" si="5"/>
        <v>0</v>
      </c>
      <c r="T182" s="64">
        <f t="shared" si="5"/>
        <v>0</v>
      </c>
      <c r="U182" s="64">
        <f t="shared" si="5"/>
        <v>0</v>
      </c>
      <c r="V182" s="64">
        <f t="shared" si="5"/>
        <v>0</v>
      </c>
      <c r="W182" s="64">
        <f t="shared" si="5"/>
        <v>0</v>
      </c>
      <c r="X182" s="64">
        <f t="shared" ref="X182:X185" si="6">SUM(B182:W182)</f>
        <v>39</v>
      </c>
    </row>
    <row r="183" spans="1:24" ht="14.25" customHeight="1">
      <c r="A183" s="119" t="s">
        <v>152</v>
      </c>
      <c r="B183" s="64">
        <f t="shared" si="4"/>
        <v>6</v>
      </c>
      <c r="C183" s="64">
        <f t="shared" si="4"/>
        <v>0</v>
      </c>
      <c r="D183" s="64">
        <f t="shared" si="4"/>
        <v>0</v>
      </c>
      <c r="E183" s="64">
        <f t="shared" si="4"/>
        <v>0</v>
      </c>
      <c r="F183" s="64">
        <f t="shared" si="4"/>
        <v>0</v>
      </c>
      <c r="G183" s="64">
        <f t="shared" si="4"/>
        <v>13</v>
      </c>
      <c r="H183" s="64">
        <f t="shared" si="4"/>
        <v>0</v>
      </c>
      <c r="I183" s="64">
        <f t="shared" si="4"/>
        <v>2.5</v>
      </c>
      <c r="J183" s="64">
        <f t="shared" si="4"/>
        <v>0</v>
      </c>
      <c r="K183" s="64">
        <f t="shared" si="4"/>
        <v>0</v>
      </c>
      <c r="L183" s="64">
        <f t="shared" si="5"/>
        <v>0</v>
      </c>
      <c r="M183" s="64">
        <f t="shared" si="5"/>
        <v>0</v>
      </c>
      <c r="N183" s="64">
        <f t="shared" si="5"/>
        <v>10</v>
      </c>
      <c r="O183" s="64">
        <f t="shared" si="5"/>
        <v>0</v>
      </c>
      <c r="P183" s="64">
        <f t="shared" si="5"/>
        <v>1</v>
      </c>
      <c r="Q183" s="64">
        <f t="shared" si="5"/>
        <v>0</v>
      </c>
      <c r="R183" s="64">
        <f t="shared" si="5"/>
        <v>0</v>
      </c>
      <c r="S183" s="64">
        <f t="shared" si="5"/>
        <v>0</v>
      </c>
      <c r="T183" s="64">
        <f t="shared" si="5"/>
        <v>0</v>
      </c>
      <c r="U183" s="64">
        <f t="shared" si="5"/>
        <v>6.5</v>
      </c>
      <c r="V183" s="64">
        <f t="shared" si="5"/>
        <v>0</v>
      </c>
      <c r="W183" s="64">
        <f t="shared" si="5"/>
        <v>0</v>
      </c>
      <c r="X183" s="64">
        <f t="shared" si="6"/>
        <v>39</v>
      </c>
    </row>
    <row r="184" spans="1:24" ht="14.25" customHeight="1">
      <c r="A184" s="119" t="s">
        <v>186</v>
      </c>
      <c r="B184" s="64">
        <f t="shared" si="4"/>
        <v>8</v>
      </c>
      <c r="C184" s="64">
        <f t="shared" si="4"/>
        <v>0</v>
      </c>
      <c r="D184" s="64">
        <f t="shared" si="4"/>
        <v>3</v>
      </c>
      <c r="E184" s="64">
        <f t="shared" si="4"/>
        <v>0</v>
      </c>
      <c r="F184" s="64">
        <f t="shared" si="4"/>
        <v>0</v>
      </c>
      <c r="G184" s="64">
        <f t="shared" si="4"/>
        <v>16</v>
      </c>
      <c r="H184" s="64">
        <f t="shared" si="4"/>
        <v>0</v>
      </c>
      <c r="I184" s="64">
        <f t="shared" si="4"/>
        <v>5</v>
      </c>
      <c r="J184" s="64">
        <f t="shared" si="4"/>
        <v>0</v>
      </c>
      <c r="K184" s="64">
        <f t="shared" si="4"/>
        <v>0</v>
      </c>
      <c r="L184" s="64">
        <f t="shared" si="5"/>
        <v>0</v>
      </c>
      <c r="M184" s="64">
        <f t="shared" si="5"/>
        <v>6.5</v>
      </c>
      <c r="N184" s="64">
        <f t="shared" si="5"/>
        <v>0</v>
      </c>
      <c r="O184" s="64">
        <f t="shared" si="5"/>
        <v>0</v>
      </c>
      <c r="P184" s="64">
        <f t="shared" si="5"/>
        <v>0</v>
      </c>
      <c r="Q184" s="64">
        <f t="shared" si="5"/>
        <v>0</v>
      </c>
      <c r="R184" s="64">
        <f t="shared" si="5"/>
        <v>0</v>
      </c>
      <c r="S184" s="64">
        <f t="shared" si="5"/>
        <v>0</v>
      </c>
      <c r="T184" s="64">
        <f t="shared" si="5"/>
        <v>0</v>
      </c>
      <c r="U184" s="64">
        <f t="shared" si="5"/>
        <v>0.5</v>
      </c>
      <c r="V184" s="64">
        <f t="shared" si="5"/>
        <v>0</v>
      </c>
      <c r="W184" s="64">
        <f t="shared" si="5"/>
        <v>0</v>
      </c>
      <c r="X184" s="64">
        <f t="shared" si="6"/>
        <v>39</v>
      </c>
    </row>
    <row r="185" spans="1:24" ht="14.25" customHeight="1">
      <c r="A185" s="119" t="s">
        <v>189</v>
      </c>
      <c r="B185" s="64">
        <f t="shared" si="4"/>
        <v>2</v>
      </c>
      <c r="C185" s="64">
        <f t="shared" si="4"/>
        <v>0</v>
      </c>
      <c r="D185" s="64">
        <f t="shared" si="4"/>
        <v>0</v>
      </c>
      <c r="E185" s="64">
        <f t="shared" si="4"/>
        <v>0</v>
      </c>
      <c r="F185" s="64">
        <f t="shared" si="4"/>
        <v>0</v>
      </c>
      <c r="G185" s="64">
        <f t="shared" si="4"/>
        <v>6</v>
      </c>
      <c r="H185" s="64">
        <f t="shared" si="4"/>
        <v>0</v>
      </c>
      <c r="I185" s="64">
        <f t="shared" si="4"/>
        <v>18</v>
      </c>
      <c r="J185" s="64">
        <f t="shared" si="4"/>
        <v>0</v>
      </c>
      <c r="K185" s="64">
        <f t="shared" si="4"/>
        <v>0</v>
      </c>
      <c r="L185" s="64">
        <f t="shared" si="5"/>
        <v>0</v>
      </c>
      <c r="M185" s="64">
        <f t="shared" si="5"/>
        <v>6</v>
      </c>
      <c r="N185" s="64">
        <f t="shared" si="5"/>
        <v>0</v>
      </c>
      <c r="O185" s="64">
        <f t="shared" si="5"/>
        <v>0</v>
      </c>
      <c r="P185" s="64">
        <f t="shared" si="5"/>
        <v>4</v>
      </c>
      <c r="Q185" s="64">
        <f t="shared" si="5"/>
        <v>0</v>
      </c>
      <c r="R185" s="64">
        <f t="shared" si="5"/>
        <v>0</v>
      </c>
      <c r="S185" s="64">
        <f t="shared" si="5"/>
        <v>0</v>
      </c>
      <c r="T185" s="64">
        <f t="shared" si="5"/>
        <v>0</v>
      </c>
      <c r="U185" s="64">
        <f t="shared" si="5"/>
        <v>3</v>
      </c>
      <c r="V185" s="64">
        <f t="shared" si="5"/>
        <v>0</v>
      </c>
      <c r="W185" s="64">
        <f t="shared" si="5"/>
        <v>0</v>
      </c>
      <c r="X185" s="64">
        <f t="shared" si="6"/>
        <v>39</v>
      </c>
    </row>
    <row r="186" spans="1:24" ht="14.25" customHeight="1">
      <c r="A186" s="103"/>
      <c r="B186" s="70"/>
      <c r="C186" s="70"/>
      <c r="D186" s="70"/>
      <c r="E186" s="70"/>
      <c r="F186" s="70"/>
      <c r="G186" s="70"/>
      <c r="H186" s="70"/>
      <c r="I186" s="70"/>
      <c r="J186" s="70"/>
      <c r="K186" s="70"/>
      <c r="L186" s="70"/>
      <c r="M186" s="70"/>
    </row>
    <row r="187" spans="1:24" ht="14.25" customHeight="1">
      <c r="A187" s="103"/>
      <c r="B187" s="70"/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</row>
    <row r="188" spans="1:24" ht="14.25" customHeight="1">
      <c r="A188" s="103"/>
      <c r="B188" s="70"/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</row>
    <row r="189" spans="1:24" ht="14.25" customHeight="1">
      <c r="A189" s="103"/>
      <c r="B189" s="70"/>
      <c r="C189" s="70"/>
      <c r="D189" s="70"/>
      <c r="E189" s="70"/>
      <c r="F189" s="70"/>
      <c r="G189" s="70"/>
      <c r="H189" s="70"/>
      <c r="I189" s="70"/>
      <c r="J189" s="70"/>
      <c r="K189" s="70"/>
      <c r="L189" s="70"/>
      <c r="M189" s="70"/>
    </row>
    <row r="190" spans="1:24" ht="14.25" customHeight="1">
      <c r="A190" s="103"/>
      <c r="B190" s="70"/>
      <c r="C190" s="70"/>
      <c r="D190" s="70"/>
      <c r="E190" s="70"/>
      <c r="F190" s="70"/>
      <c r="G190" s="70"/>
      <c r="H190" s="70"/>
      <c r="I190" s="70"/>
      <c r="J190" s="70"/>
      <c r="K190" s="70"/>
      <c r="L190" s="70"/>
      <c r="M190" s="70"/>
    </row>
    <row r="191" spans="1:24" ht="14.25" customHeight="1">
      <c r="A191" s="103"/>
      <c r="B191" s="70"/>
      <c r="C191" s="70"/>
      <c r="D191" s="70"/>
      <c r="E191" s="70"/>
      <c r="F191" s="70"/>
      <c r="G191" s="70"/>
      <c r="H191" s="70"/>
      <c r="I191" s="70"/>
      <c r="J191" s="70"/>
      <c r="K191" s="70"/>
      <c r="L191" s="70"/>
      <c r="M191" s="70"/>
    </row>
    <row r="192" spans="1:24" ht="14.25" customHeight="1">
      <c r="A192" s="103"/>
      <c r="B192" s="70"/>
      <c r="C192" s="70"/>
      <c r="D192" s="70"/>
      <c r="E192" s="70"/>
      <c r="F192" s="70"/>
      <c r="G192" s="70"/>
      <c r="H192" s="70"/>
      <c r="I192" s="70"/>
      <c r="J192" s="70"/>
      <c r="K192" s="70"/>
      <c r="L192" s="70"/>
      <c r="M192" s="70"/>
    </row>
    <row r="193" spans="1:13" ht="14.25" customHeight="1">
      <c r="A193" s="103"/>
      <c r="B193" s="70"/>
      <c r="C193" s="70"/>
      <c r="D193" s="70"/>
      <c r="E193" s="70"/>
      <c r="F193" s="70"/>
      <c r="G193" s="70"/>
      <c r="H193" s="70"/>
      <c r="I193" s="70"/>
      <c r="J193" s="70"/>
      <c r="K193" s="70"/>
      <c r="L193" s="70"/>
      <c r="M193" s="70"/>
    </row>
    <row r="194" spans="1:13" ht="14.25" customHeight="1">
      <c r="A194" s="103"/>
      <c r="B194" s="70"/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</row>
    <row r="195" spans="1:13" ht="14.25" customHeight="1">
      <c r="A195" s="103"/>
      <c r="B195" s="70"/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</row>
    <row r="196" spans="1:13" ht="14.25" customHeight="1">
      <c r="A196" s="103"/>
      <c r="B196" s="70"/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</row>
    <row r="197" spans="1:13" ht="14.25" customHeight="1">
      <c r="A197" s="103"/>
      <c r="B197" s="70"/>
      <c r="C197" s="70"/>
      <c r="D197" s="70"/>
      <c r="E197" s="70"/>
      <c r="F197" s="70"/>
      <c r="G197" s="70"/>
      <c r="H197" s="70"/>
      <c r="I197" s="70"/>
      <c r="J197" s="70"/>
      <c r="K197" s="70"/>
      <c r="L197" s="70"/>
      <c r="M197" s="70"/>
    </row>
    <row r="198" spans="1:13" ht="14.25" customHeight="1">
      <c r="A198" s="103"/>
      <c r="B198" s="70"/>
      <c r="C198" s="70"/>
      <c r="D198" s="70"/>
      <c r="E198" s="70"/>
      <c r="F198" s="70"/>
      <c r="G198" s="70"/>
      <c r="H198" s="70"/>
      <c r="I198" s="70"/>
      <c r="J198" s="70"/>
      <c r="K198" s="70"/>
      <c r="L198" s="70"/>
      <c r="M198" s="70"/>
    </row>
    <row r="199" spans="1:13" ht="14.25" customHeight="1">
      <c r="A199" s="103"/>
      <c r="B199" s="70"/>
      <c r="C199" s="70"/>
      <c r="D199" s="70"/>
      <c r="E199" s="70"/>
      <c r="F199" s="70"/>
      <c r="G199" s="70"/>
      <c r="H199" s="70"/>
      <c r="I199" s="70"/>
      <c r="J199" s="70"/>
      <c r="K199" s="70"/>
      <c r="L199" s="70"/>
      <c r="M199" s="70"/>
    </row>
    <row r="200" spans="1:13" ht="14.25" customHeight="1">
      <c r="A200" s="103"/>
      <c r="B200" s="70"/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0"/>
    </row>
    <row r="201" spans="1:13" ht="14.25" customHeight="1">
      <c r="A201" s="103"/>
      <c r="B201" s="70"/>
      <c r="C201" s="70"/>
      <c r="D201" s="70"/>
      <c r="E201" s="70"/>
      <c r="F201" s="70"/>
      <c r="G201" s="70"/>
      <c r="H201" s="70"/>
      <c r="I201" s="70"/>
      <c r="J201" s="70"/>
      <c r="K201" s="70"/>
      <c r="L201" s="70"/>
      <c r="M201" s="70"/>
    </row>
    <row r="202" spans="1:13" ht="14.25" customHeight="1">
      <c r="A202" s="103"/>
      <c r="B202" s="70"/>
      <c r="C202" s="70"/>
      <c r="D202" s="70"/>
      <c r="E202" s="70"/>
      <c r="F202" s="70"/>
      <c r="G202" s="70"/>
      <c r="H202" s="70"/>
      <c r="I202" s="70"/>
      <c r="J202" s="70"/>
      <c r="K202" s="70"/>
      <c r="L202" s="70"/>
      <c r="M202" s="70"/>
    </row>
    <row r="203" spans="1:13" ht="14.25" customHeight="1">
      <c r="A203" s="103"/>
      <c r="B203" s="70"/>
      <c r="C203" s="70"/>
      <c r="D203" s="70"/>
      <c r="E203" s="70"/>
      <c r="F203" s="70"/>
      <c r="G203" s="70"/>
      <c r="H203" s="70"/>
      <c r="I203" s="70"/>
      <c r="J203" s="70"/>
      <c r="K203" s="70"/>
      <c r="L203" s="70"/>
      <c r="M203" s="70"/>
    </row>
    <row r="204" spans="1:13" ht="14.25" customHeight="1">
      <c r="A204" s="103"/>
      <c r="B204" s="70"/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</row>
    <row r="205" spans="1:13" ht="14.25" customHeight="1">
      <c r="A205" s="103"/>
      <c r="B205" s="70"/>
      <c r="C205" s="70"/>
      <c r="D205" s="70"/>
      <c r="E205" s="70"/>
      <c r="F205" s="70"/>
      <c r="G205" s="70"/>
      <c r="H205" s="70"/>
      <c r="I205" s="70"/>
      <c r="J205" s="70"/>
      <c r="K205" s="70"/>
      <c r="L205" s="70"/>
      <c r="M205" s="70"/>
    </row>
    <row r="206" spans="1:13" ht="14.25" customHeight="1">
      <c r="A206" s="103"/>
      <c r="B206" s="70"/>
      <c r="C206" s="70"/>
      <c r="D206" s="70"/>
      <c r="E206" s="70"/>
      <c r="F206" s="70"/>
      <c r="G206" s="70"/>
      <c r="H206" s="70"/>
      <c r="I206" s="70"/>
      <c r="J206" s="70"/>
      <c r="K206" s="70"/>
      <c r="L206" s="70"/>
      <c r="M206" s="70"/>
    </row>
    <row r="207" spans="1:13" ht="14.25" customHeight="1">
      <c r="A207" s="103"/>
      <c r="B207" s="70"/>
      <c r="C207" s="70"/>
      <c r="D207" s="70"/>
      <c r="E207" s="70"/>
      <c r="F207" s="70"/>
      <c r="G207" s="70"/>
      <c r="H207" s="70"/>
      <c r="I207" s="70"/>
      <c r="J207" s="70"/>
      <c r="K207" s="70"/>
      <c r="L207" s="70"/>
      <c r="M207" s="70"/>
    </row>
    <row r="208" spans="1:13" ht="14.25" customHeight="1">
      <c r="A208" s="103"/>
      <c r="B208" s="70"/>
      <c r="C208" s="70"/>
      <c r="D208" s="70"/>
      <c r="E208" s="70"/>
      <c r="F208" s="70"/>
      <c r="G208" s="70"/>
      <c r="H208" s="70"/>
      <c r="I208" s="70"/>
      <c r="J208" s="70"/>
      <c r="K208" s="70"/>
      <c r="L208" s="70"/>
      <c r="M208" s="70"/>
    </row>
    <row r="209" spans="1:13" ht="14.25" customHeight="1">
      <c r="A209" s="103"/>
      <c r="B209" s="70"/>
      <c r="C209" s="70"/>
      <c r="D209" s="70"/>
      <c r="E209" s="70"/>
      <c r="F209" s="70"/>
      <c r="G209" s="70"/>
      <c r="H209" s="70"/>
      <c r="I209" s="70"/>
      <c r="J209" s="70"/>
      <c r="K209" s="70"/>
      <c r="L209" s="70"/>
      <c r="M209" s="70"/>
    </row>
    <row r="210" spans="1:13" ht="14.25" customHeight="1">
      <c r="A210" s="103"/>
      <c r="B210" s="70"/>
      <c r="C210" s="70"/>
      <c r="D210" s="70"/>
      <c r="E210" s="70"/>
      <c r="F210" s="70"/>
      <c r="G210" s="70"/>
      <c r="H210" s="70"/>
      <c r="I210" s="70"/>
      <c r="J210" s="70"/>
      <c r="K210" s="70"/>
      <c r="L210" s="70"/>
      <c r="M210" s="70"/>
    </row>
    <row r="211" spans="1:13" ht="14.25" customHeight="1">
      <c r="A211" s="103"/>
      <c r="B211" s="70"/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</row>
    <row r="212" spans="1:13" ht="14.25" customHeight="1">
      <c r="A212" s="103"/>
      <c r="B212" s="70"/>
      <c r="C212" s="70"/>
      <c r="D212" s="70"/>
      <c r="E212" s="70"/>
      <c r="F212" s="70"/>
      <c r="G212" s="70"/>
      <c r="H212" s="70"/>
      <c r="I212" s="70"/>
      <c r="J212" s="70"/>
      <c r="K212" s="70"/>
      <c r="L212" s="70"/>
      <c r="M212" s="70"/>
    </row>
    <row r="213" spans="1:13" ht="14.25" customHeight="1">
      <c r="A213" s="103"/>
      <c r="B213" s="70"/>
      <c r="C213" s="70"/>
      <c r="D213" s="70"/>
      <c r="E213" s="70"/>
      <c r="F213" s="70"/>
      <c r="G213" s="70"/>
      <c r="H213" s="70"/>
      <c r="I213" s="70"/>
      <c r="J213" s="70"/>
      <c r="K213" s="70"/>
      <c r="L213" s="70"/>
      <c r="M213" s="70"/>
    </row>
    <row r="214" spans="1:13" ht="14.25" customHeight="1">
      <c r="A214" s="103"/>
      <c r="B214" s="70"/>
      <c r="C214" s="70"/>
      <c r="D214" s="70"/>
      <c r="E214" s="70"/>
      <c r="F214" s="70"/>
      <c r="G214" s="70"/>
      <c r="H214" s="70"/>
      <c r="I214" s="70"/>
      <c r="J214" s="70"/>
      <c r="K214" s="70"/>
      <c r="L214" s="70"/>
      <c r="M214" s="70"/>
    </row>
    <row r="215" spans="1:13" ht="14.25" customHeight="1">
      <c r="A215" s="103"/>
      <c r="B215" s="70"/>
      <c r="C215" s="70"/>
      <c r="D215" s="70"/>
      <c r="E215" s="70"/>
      <c r="F215" s="70"/>
      <c r="G215" s="70"/>
      <c r="H215" s="70"/>
      <c r="I215" s="70"/>
      <c r="J215" s="70"/>
      <c r="K215" s="70"/>
      <c r="L215" s="70"/>
      <c r="M215" s="70"/>
    </row>
    <row r="216" spans="1:13" ht="14.25" customHeight="1">
      <c r="A216" s="103"/>
      <c r="B216" s="70"/>
      <c r="C216" s="70"/>
      <c r="D216" s="70"/>
      <c r="E216" s="70"/>
      <c r="F216" s="70"/>
      <c r="G216" s="70"/>
      <c r="H216" s="70"/>
      <c r="I216" s="70"/>
      <c r="J216" s="70"/>
      <c r="K216" s="70"/>
      <c r="L216" s="70"/>
      <c r="M216" s="70"/>
    </row>
    <row r="217" spans="1:13" ht="14.25" customHeight="1">
      <c r="A217" s="103"/>
      <c r="B217" s="70"/>
      <c r="C217" s="70"/>
      <c r="D217" s="70"/>
      <c r="E217" s="70"/>
      <c r="F217" s="70"/>
      <c r="G217" s="70"/>
      <c r="H217" s="70"/>
      <c r="I217" s="70"/>
      <c r="J217" s="70"/>
      <c r="K217" s="70"/>
      <c r="L217" s="70"/>
      <c r="M217" s="70"/>
    </row>
    <row r="218" spans="1:13" ht="14.25" customHeight="1">
      <c r="A218" s="103"/>
      <c r="B218" s="70"/>
      <c r="C218" s="70"/>
      <c r="D218" s="70"/>
      <c r="E218" s="70"/>
      <c r="F218" s="70"/>
      <c r="G218" s="70"/>
      <c r="H218" s="70"/>
      <c r="I218" s="70"/>
      <c r="J218" s="70"/>
      <c r="K218" s="70"/>
      <c r="L218" s="70"/>
      <c r="M218" s="70"/>
    </row>
    <row r="219" spans="1:13" ht="14.25" customHeight="1">
      <c r="A219" s="103"/>
      <c r="B219" s="70"/>
      <c r="C219" s="70"/>
      <c r="D219" s="70"/>
      <c r="E219" s="70"/>
      <c r="F219" s="70"/>
      <c r="G219" s="70"/>
      <c r="H219" s="70"/>
      <c r="I219" s="70"/>
      <c r="J219" s="70"/>
      <c r="K219" s="70"/>
      <c r="L219" s="70"/>
      <c r="M219" s="70"/>
    </row>
    <row r="220" spans="1:13" ht="14.25" customHeight="1">
      <c r="A220" s="103"/>
      <c r="B220" s="70"/>
      <c r="C220" s="70"/>
      <c r="D220" s="70"/>
      <c r="E220" s="70"/>
      <c r="F220" s="70"/>
      <c r="G220" s="70"/>
      <c r="H220" s="70"/>
      <c r="I220" s="70"/>
      <c r="J220" s="70"/>
      <c r="K220" s="70"/>
      <c r="L220" s="70"/>
      <c r="M220" s="70"/>
    </row>
    <row r="221" spans="1:13" ht="14.25" customHeight="1">
      <c r="A221" s="103"/>
      <c r="B221" s="70"/>
      <c r="C221" s="70"/>
      <c r="D221" s="70"/>
      <c r="E221" s="70"/>
      <c r="F221" s="70"/>
      <c r="G221" s="70"/>
      <c r="H221" s="70"/>
      <c r="I221" s="70"/>
      <c r="J221" s="70"/>
      <c r="K221" s="70"/>
      <c r="L221" s="70"/>
      <c r="M221" s="70"/>
    </row>
    <row r="222" spans="1:13" ht="14.25" customHeight="1">
      <c r="A222" s="103"/>
      <c r="B222" s="70"/>
      <c r="C222" s="70"/>
      <c r="D222" s="70"/>
      <c r="E222" s="70"/>
      <c r="F222" s="70"/>
      <c r="G222" s="70"/>
      <c r="H222" s="70"/>
      <c r="I222" s="70"/>
      <c r="J222" s="70"/>
      <c r="K222" s="70"/>
      <c r="L222" s="70"/>
      <c r="M222" s="70"/>
    </row>
    <row r="223" spans="1:13" ht="14.25" customHeight="1">
      <c r="A223" s="103"/>
      <c r="B223" s="70"/>
      <c r="C223" s="70"/>
      <c r="D223" s="70"/>
      <c r="E223" s="70"/>
      <c r="F223" s="70"/>
      <c r="G223" s="70"/>
      <c r="H223" s="70"/>
      <c r="I223" s="70"/>
      <c r="J223" s="70"/>
      <c r="K223" s="70"/>
      <c r="L223" s="70"/>
      <c r="M223" s="70"/>
    </row>
    <row r="224" spans="1:13" ht="14.25" customHeight="1">
      <c r="A224" s="103"/>
      <c r="B224" s="70"/>
      <c r="C224" s="70"/>
      <c r="D224" s="70"/>
      <c r="E224" s="70"/>
      <c r="F224" s="70"/>
      <c r="G224" s="70"/>
      <c r="H224" s="70"/>
      <c r="I224" s="70"/>
      <c r="J224" s="70"/>
      <c r="K224" s="70"/>
      <c r="L224" s="70"/>
      <c r="M224" s="70"/>
    </row>
    <row r="225" spans="1:13" ht="14.25" customHeight="1">
      <c r="A225" s="103"/>
      <c r="B225" s="70"/>
      <c r="C225" s="70"/>
      <c r="D225" s="70"/>
      <c r="E225" s="70"/>
      <c r="F225" s="70"/>
      <c r="G225" s="70"/>
      <c r="H225" s="70"/>
      <c r="I225" s="70"/>
      <c r="J225" s="70"/>
      <c r="K225" s="70"/>
      <c r="L225" s="70"/>
      <c r="M225" s="70"/>
    </row>
    <row r="226" spans="1:13" ht="14.25" customHeight="1">
      <c r="A226" s="103"/>
      <c r="B226" s="70"/>
      <c r="C226" s="70"/>
      <c r="D226" s="70"/>
      <c r="E226" s="70"/>
      <c r="F226" s="70"/>
      <c r="G226" s="70"/>
      <c r="H226" s="70"/>
      <c r="I226" s="70"/>
      <c r="J226" s="70"/>
      <c r="K226" s="70"/>
      <c r="L226" s="70"/>
      <c r="M226" s="70"/>
    </row>
    <row r="227" spans="1:13" ht="14.25" customHeight="1">
      <c r="A227" s="103"/>
      <c r="B227" s="70"/>
      <c r="C227" s="70"/>
      <c r="D227" s="70"/>
      <c r="E227" s="70"/>
      <c r="F227" s="70"/>
      <c r="G227" s="70"/>
      <c r="H227" s="70"/>
      <c r="I227" s="70"/>
      <c r="J227" s="70"/>
      <c r="K227" s="70"/>
      <c r="L227" s="70"/>
      <c r="M227" s="70"/>
    </row>
    <row r="228" spans="1:13" ht="14.25" customHeight="1">
      <c r="A228" s="103"/>
      <c r="B228" s="70"/>
      <c r="C228" s="70"/>
      <c r="D228" s="70"/>
      <c r="E228" s="70"/>
      <c r="F228" s="70"/>
      <c r="G228" s="70"/>
      <c r="H228" s="70"/>
      <c r="I228" s="70"/>
      <c r="J228" s="70"/>
      <c r="K228" s="70"/>
      <c r="L228" s="70"/>
      <c r="M228" s="70"/>
    </row>
    <row r="229" spans="1:13" ht="14.25" customHeight="1">
      <c r="A229" s="103"/>
      <c r="B229" s="70"/>
      <c r="C229" s="70"/>
      <c r="D229" s="70"/>
      <c r="E229" s="70"/>
      <c r="F229" s="70"/>
      <c r="G229" s="70"/>
      <c r="H229" s="70"/>
      <c r="I229" s="70"/>
      <c r="J229" s="70"/>
      <c r="K229" s="70"/>
      <c r="L229" s="70"/>
      <c r="M229" s="70"/>
    </row>
    <row r="230" spans="1:13" ht="14.25" customHeight="1">
      <c r="A230" s="103"/>
      <c r="B230" s="70"/>
      <c r="C230" s="70"/>
      <c r="D230" s="70"/>
      <c r="E230" s="70"/>
      <c r="F230" s="70"/>
      <c r="G230" s="70"/>
      <c r="H230" s="70"/>
      <c r="I230" s="70"/>
      <c r="J230" s="70"/>
      <c r="K230" s="70"/>
      <c r="L230" s="70"/>
      <c r="M230" s="70"/>
    </row>
    <row r="231" spans="1:13" ht="14.25" customHeight="1">
      <c r="A231" s="103"/>
      <c r="B231" s="70"/>
      <c r="C231" s="70"/>
      <c r="D231" s="70"/>
      <c r="E231" s="70"/>
      <c r="F231" s="70"/>
      <c r="G231" s="70"/>
      <c r="H231" s="70"/>
      <c r="I231" s="70"/>
      <c r="J231" s="70"/>
      <c r="K231" s="70"/>
      <c r="L231" s="70"/>
      <c r="M231" s="70"/>
    </row>
    <row r="232" spans="1:13" ht="14.25" customHeight="1">
      <c r="A232" s="103"/>
      <c r="B232" s="70"/>
      <c r="C232" s="70"/>
      <c r="D232" s="70"/>
      <c r="E232" s="70"/>
      <c r="F232" s="70"/>
      <c r="G232" s="70"/>
      <c r="H232" s="70"/>
      <c r="I232" s="70"/>
      <c r="J232" s="70"/>
      <c r="K232" s="70"/>
      <c r="L232" s="70"/>
      <c r="M232" s="70"/>
    </row>
    <row r="233" spans="1:13" ht="14.25" customHeight="1">
      <c r="A233" s="103"/>
      <c r="B233" s="70"/>
      <c r="C233" s="70"/>
      <c r="D233" s="70"/>
      <c r="E233" s="70"/>
      <c r="F233" s="70"/>
      <c r="G233" s="70"/>
      <c r="H233" s="70"/>
      <c r="I233" s="70"/>
      <c r="J233" s="70"/>
      <c r="K233" s="70"/>
      <c r="L233" s="70"/>
      <c r="M233" s="70"/>
    </row>
    <row r="234" spans="1:13" ht="14.25" customHeight="1">
      <c r="A234" s="103"/>
      <c r="B234" s="70"/>
      <c r="C234" s="70"/>
      <c r="D234" s="70"/>
      <c r="E234" s="70"/>
      <c r="F234" s="70"/>
      <c r="G234" s="70"/>
      <c r="H234" s="70"/>
      <c r="I234" s="70"/>
      <c r="J234" s="70"/>
      <c r="K234" s="70"/>
      <c r="L234" s="70"/>
      <c r="M234" s="70"/>
    </row>
    <row r="235" spans="1:13" ht="14.25" customHeight="1">
      <c r="A235" s="103"/>
      <c r="B235" s="70"/>
      <c r="C235" s="70"/>
      <c r="D235" s="70"/>
      <c r="E235" s="70"/>
      <c r="F235" s="70"/>
      <c r="G235" s="70"/>
      <c r="H235" s="70"/>
      <c r="I235" s="70"/>
      <c r="J235" s="70"/>
      <c r="K235" s="70"/>
      <c r="L235" s="70"/>
      <c r="M235" s="70"/>
    </row>
    <row r="236" spans="1:13" ht="14.25" customHeight="1">
      <c r="A236" s="103"/>
      <c r="B236" s="70"/>
      <c r="C236" s="70"/>
      <c r="D236" s="70"/>
      <c r="E236" s="70"/>
      <c r="F236" s="70"/>
      <c r="G236" s="70"/>
      <c r="H236" s="70"/>
      <c r="I236" s="70"/>
      <c r="J236" s="70"/>
      <c r="K236" s="70"/>
      <c r="L236" s="70"/>
      <c r="M236" s="70"/>
    </row>
    <row r="237" spans="1:13" ht="14.25" customHeight="1">
      <c r="A237" s="103"/>
      <c r="B237" s="70"/>
      <c r="C237" s="70"/>
      <c r="D237" s="70"/>
      <c r="E237" s="70"/>
      <c r="F237" s="70"/>
      <c r="G237" s="70"/>
      <c r="H237" s="70"/>
      <c r="I237" s="70"/>
      <c r="J237" s="70"/>
      <c r="K237" s="70"/>
      <c r="L237" s="70"/>
      <c r="M237" s="70"/>
    </row>
    <row r="238" spans="1:13" ht="14.25" customHeight="1">
      <c r="A238" s="103"/>
      <c r="B238" s="70"/>
      <c r="C238" s="70"/>
      <c r="D238" s="70"/>
      <c r="E238" s="70"/>
      <c r="F238" s="70"/>
      <c r="G238" s="70"/>
      <c r="H238" s="70"/>
      <c r="I238" s="70"/>
      <c r="J238" s="70"/>
      <c r="K238" s="70"/>
      <c r="L238" s="70"/>
      <c r="M238" s="70"/>
    </row>
    <row r="239" spans="1:13" ht="14.25" customHeight="1">
      <c r="A239" s="103"/>
      <c r="B239" s="70"/>
      <c r="C239" s="70"/>
      <c r="D239" s="70"/>
      <c r="E239" s="70"/>
      <c r="F239" s="70"/>
      <c r="G239" s="70"/>
      <c r="H239" s="70"/>
      <c r="I239" s="70"/>
      <c r="J239" s="70"/>
      <c r="K239" s="70"/>
      <c r="L239" s="70"/>
      <c r="M239" s="70"/>
    </row>
    <row r="240" spans="1:13" ht="14.25" customHeight="1">
      <c r="A240" s="103"/>
      <c r="B240" s="70"/>
      <c r="C240" s="70"/>
      <c r="D240" s="70"/>
      <c r="E240" s="70"/>
      <c r="F240" s="70"/>
      <c r="G240" s="70"/>
      <c r="H240" s="70"/>
      <c r="I240" s="70"/>
      <c r="J240" s="70"/>
      <c r="K240" s="70"/>
      <c r="L240" s="70"/>
      <c r="M240" s="70"/>
    </row>
    <row r="241" spans="1:13" ht="14.25" customHeight="1">
      <c r="A241" s="103"/>
      <c r="B241" s="70"/>
      <c r="C241" s="70"/>
      <c r="D241" s="70"/>
      <c r="E241" s="70"/>
      <c r="F241" s="70"/>
      <c r="G241" s="70"/>
      <c r="H241" s="70"/>
      <c r="I241" s="70"/>
      <c r="J241" s="70"/>
      <c r="K241" s="70"/>
      <c r="L241" s="70"/>
      <c r="M241" s="70"/>
    </row>
    <row r="242" spans="1:13" ht="14.25" customHeight="1">
      <c r="A242" s="103"/>
      <c r="B242" s="70"/>
      <c r="C242" s="70"/>
      <c r="D242" s="70"/>
      <c r="E242" s="70"/>
      <c r="F242" s="70"/>
      <c r="G242" s="70"/>
      <c r="H242" s="70"/>
      <c r="I242" s="70"/>
      <c r="J242" s="70"/>
      <c r="K242" s="70"/>
      <c r="L242" s="70"/>
      <c r="M242" s="70"/>
    </row>
    <row r="243" spans="1:13" ht="14.25" customHeight="1">
      <c r="A243" s="103"/>
      <c r="B243" s="70"/>
      <c r="C243" s="70"/>
      <c r="D243" s="70"/>
      <c r="E243" s="70"/>
      <c r="F243" s="70"/>
      <c r="G243" s="70"/>
      <c r="H243" s="70"/>
      <c r="I243" s="70"/>
      <c r="J243" s="70"/>
      <c r="K243" s="70"/>
      <c r="L243" s="70"/>
      <c r="M243" s="70"/>
    </row>
    <row r="244" spans="1:13" ht="14.25" customHeight="1">
      <c r="A244" s="103"/>
      <c r="B244" s="70"/>
      <c r="C244" s="70"/>
      <c r="D244" s="70"/>
      <c r="E244" s="70"/>
      <c r="F244" s="70"/>
      <c r="G244" s="70"/>
      <c r="H244" s="70"/>
      <c r="I244" s="70"/>
      <c r="J244" s="70"/>
      <c r="K244" s="70"/>
      <c r="L244" s="70"/>
      <c r="M244" s="70"/>
    </row>
    <row r="245" spans="1:13" ht="14.25" customHeight="1">
      <c r="A245" s="103"/>
      <c r="B245" s="70"/>
      <c r="C245" s="70"/>
      <c r="D245" s="70"/>
      <c r="E245" s="70"/>
      <c r="F245" s="70"/>
      <c r="G245" s="70"/>
      <c r="H245" s="70"/>
      <c r="I245" s="70"/>
      <c r="J245" s="70"/>
      <c r="K245" s="70"/>
      <c r="L245" s="70"/>
      <c r="M245" s="70"/>
    </row>
    <row r="246" spans="1:13" ht="14.25" customHeight="1">
      <c r="A246" s="103"/>
      <c r="B246" s="70"/>
      <c r="C246" s="70"/>
      <c r="D246" s="70"/>
      <c r="E246" s="70"/>
      <c r="F246" s="70"/>
      <c r="G246" s="70"/>
      <c r="H246" s="70"/>
      <c r="I246" s="70"/>
      <c r="J246" s="70"/>
      <c r="K246" s="70"/>
      <c r="L246" s="70"/>
      <c r="M246" s="70"/>
    </row>
    <row r="247" spans="1:13" ht="14.25" customHeight="1">
      <c r="A247" s="103"/>
      <c r="B247" s="70"/>
      <c r="C247" s="70"/>
      <c r="D247" s="70"/>
      <c r="E247" s="70"/>
      <c r="F247" s="70"/>
      <c r="G247" s="70"/>
      <c r="H247" s="70"/>
      <c r="I247" s="70"/>
      <c r="J247" s="70"/>
      <c r="K247" s="70"/>
      <c r="L247" s="70"/>
      <c r="M247" s="70"/>
    </row>
    <row r="248" spans="1:13" ht="14.25" customHeight="1">
      <c r="A248" s="103"/>
      <c r="B248" s="70"/>
      <c r="C248" s="70"/>
      <c r="D248" s="70"/>
      <c r="E248" s="70"/>
      <c r="F248" s="70"/>
      <c r="G248" s="70"/>
      <c r="H248" s="70"/>
      <c r="I248" s="70"/>
      <c r="J248" s="70"/>
      <c r="K248" s="70"/>
      <c r="L248" s="70"/>
      <c r="M248" s="70"/>
    </row>
    <row r="249" spans="1:13" ht="14.25" customHeight="1">
      <c r="A249" s="103"/>
      <c r="B249" s="70"/>
      <c r="C249" s="70"/>
      <c r="D249" s="70"/>
      <c r="E249" s="70"/>
      <c r="F249" s="70"/>
      <c r="G249" s="70"/>
      <c r="H249" s="70"/>
      <c r="I249" s="70"/>
      <c r="J249" s="70"/>
      <c r="K249" s="70"/>
      <c r="L249" s="70"/>
      <c r="M249" s="70"/>
    </row>
    <row r="250" spans="1:13" ht="14.25" customHeight="1">
      <c r="A250" s="103"/>
      <c r="B250" s="70"/>
      <c r="C250" s="70"/>
      <c r="D250" s="70"/>
      <c r="E250" s="70"/>
      <c r="F250" s="70"/>
      <c r="G250" s="70"/>
      <c r="H250" s="70"/>
      <c r="I250" s="70"/>
      <c r="J250" s="70"/>
      <c r="K250" s="70"/>
      <c r="L250" s="70"/>
      <c r="M250" s="70"/>
    </row>
    <row r="251" spans="1:13" ht="14.25" customHeight="1">
      <c r="A251" s="103"/>
      <c r="B251" s="70"/>
      <c r="C251" s="70"/>
      <c r="D251" s="70"/>
      <c r="E251" s="70"/>
      <c r="F251" s="70"/>
      <c r="G251" s="70"/>
      <c r="H251" s="70"/>
      <c r="I251" s="70"/>
      <c r="J251" s="70"/>
      <c r="K251" s="70"/>
      <c r="L251" s="70"/>
      <c r="M251" s="70"/>
    </row>
    <row r="252" spans="1:13" ht="14.25" customHeight="1">
      <c r="A252" s="103"/>
      <c r="B252" s="70"/>
      <c r="C252" s="70"/>
      <c r="D252" s="70"/>
      <c r="E252" s="70"/>
      <c r="F252" s="70"/>
      <c r="G252" s="70"/>
      <c r="H252" s="70"/>
      <c r="I252" s="70"/>
      <c r="J252" s="70"/>
      <c r="K252" s="70"/>
      <c r="L252" s="70"/>
      <c r="M252" s="70"/>
    </row>
    <row r="253" spans="1:13" ht="14.25" customHeight="1">
      <c r="A253" s="103"/>
      <c r="B253" s="70"/>
      <c r="C253" s="70"/>
      <c r="D253" s="70"/>
      <c r="E253" s="70"/>
      <c r="F253" s="70"/>
      <c r="G253" s="70"/>
      <c r="H253" s="70"/>
      <c r="I253" s="70"/>
      <c r="J253" s="70"/>
      <c r="K253" s="70"/>
      <c r="L253" s="70"/>
      <c r="M253" s="70"/>
    </row>
    <row r="254" spans="1:13" ht="14.25" customHeight="1">
      <c r="A254" s="103"/>
      <c r="B254" s="70"/>
      <c r="C254" s="70"/>
      <c r="D254" s="70"/>
      <c r="E254" s="70"/>
      <c r="F254" s="70"/>
      <c r="G254" s="70"/>
      <c r="H254" s="70"/>
      <c r="I254" s="70"/>
      <c r="J254" s="70"/>
      <c r="K254" s="70"/>
      <c r="L254" s="70"/>
      <c r="M254" s="70"/>
    </row>
    <row r="255" spans="1:13" ht="14.25" customHeight="1">
      <c r="A255" s="103"/>
      <c r="B255" s="70"/>
      <c r="C255" s="70"/>
      <c r="D255" s="70"/>
      <c r="E255" s="70"/>
      <c r="F255" s="70"/>
      <c r="G255" s="70"/>
      <c r="H255" s="70"/>
      <c r="I255" s="70"/>
      <c r="J255" s="70"/>
      <c r="K255" s="70"/>
      <c r="L255" s="70"/>
      <c r="M255" s="70"/>
    </row>
    <row r="256" spans="1:13" ht="14.25" customHeight="1">
      <c r="A256" s="103"/>
      <c r="B256" s="70"/>
      <c r="C256" s="70"/>
      <c r="D256" s="70"/>
      <c r="E256" s="70"/>
      <c r="F256" s="70"/>
      <c r="G256" s="70"/>
      <c r="H256" s="70"/>
      <c r="I256" s="70"/>
      <c r="J256" s="70"/>
      <c r="K256" s="70"/>
      <c r="L256" s="70"/>
      <c r="M256" s="70"/>
    </row>
    <row r="257" spans="1:13" ht="14.25" customHeight="1">
      <c r="A257" s="103"/>
      <c r="B257" s="70"/>
      <c r="C257" s="70"/>
      <c r="D257" s="70"/>
      <c r="E257" s="70"/>
      <c r="F257" s="70"/>
      <c r="G257" s="70"/>
      <c r="H257" s="70"/>
      <c r="I257" s="70"/>
      <c r="J257" s="70"/>
      <c r="K257" s="70"/>
      <c r="L257" s="70"/>
      <c r="M257" s="70"/>
    </row>
    <row r="258" spans="1:13" ht="14.25" customHeight="1">
      <c r="A258" s="103"/>
      <c r="B258" s="70"/>
      <c r="C258" s="70"/>
      <c r="D258" s="70"/>
      <c r="E258" s="70"/>
      <c r="F258" s="70"/>
      <c r="G258" s="70"/>
      <c r="H258" s="70"/>
      <c r="I258" s="70"/>
      <c r="J258" s="70"/>
      <c r="K258" s="70"/>
      <c r="L258" s="70"/>
      <c r="M258" s="70"/>
    </row>
    <row r="259" spans="1:13" ht="14.25" customHeight="1">
      <c r="A259" s="103"/>
      <c r="B259" s="70"/>
      <c r="C259" s="70"/>
      <c r="D259" s="70"/>
      <c r="E259" s="70"/>
      <c r="F259" s="70"/>
      <c r="G259" s="70"/>
      <c r="H259" s="70"/>
      <c r="I259" s="70"/>
      <c r="J259" s="70"/>
      <c r="K259" s="70"/>
      <c r="L259" s="70"/>
      <c r="M259" s="70"/>
    </row>
    <row r="260" spans="1:13" ht="14.25" customHeight="1">
      <c r="A260" s="103"/>
      <c r="B260" s="70"/>
      <c r="C260" s="70"/>
      <c r="D260" s="70"/>
      <c r="E260" s="70"/>
      <c r="F260" s="70"/>
      <c r="G260" s="70"/>
      <c r="H260" s="70"/>
      <c r="I260" s="70"/>
      <c r="J260" s="70"/>
      <c r="K260" s="70"/>
      <c r="L260" s="70"/>
      <c r="M260" s="70"/>
    </row>
    <row r="261" spans="1:13" ht="14.25" customHeight="1">
      <c r="A261" s="103"/>
      <c r="B261" s="70"/>
      <c r="C261" s="70"/>
      <c r="D261" s="70"/>
      <c r="E261" s="70"/>
      <c r="F261" s="70"/>
      <c r="G261" s="70"/>
      <c r="H261" s="70"/>
      <c r="I261" s="70"/>
      <c r="J261" s="70"/>
      <c r="K261" s="70"/>
      <c r="L261" s="70"/>
      <c r="M261" s="70"/>
    </row>
    <row r="262" spans="1:13" ht="14.25" customHeight="1">
      <c r="A262" s="103"/>
      <c r="B262" s="70"/>
      <c r="C262" s="70"/>
      <c r="D262" s="70"/>
      <c r="E262" s="70"/>
      <c r="F262" s="70"/>
      <c r="G262" s="70"/>
      <c r="H262" s="70"/>
      <c r="I262" s="70"/>
      <c r="J262" s="70"/>
      <c r="K262" s="70"/>
      <c r="L262" s="70"/>
      <c r="M262" s="70"/>
    </row>
    <row r="263" spans="1:13" ht="14.25" customHeight="1">
      <c r="A263" s="103"/>
      <c r="B263" s="70"/>
      <c r="C263" s="70"/>
      <c r="D263" s="70"/>
      <c r="E263" s="70"/>
      <c r="F263" s="70"/>
      <c r="G263" s="70"/>
      <c r="H263" s="70"/>
      <c r="I263" s="70"/>
      <c r="J263" s="70"/>
      <c r="K263" s="70"/>
      <c r="L263" s="70"/>
      <c r="M263" s="70"/>
    </row>
    <row r="264" spans="1:13" ht="14.25" customHeight="1">
      <c r="A264" s="103"/>
      <c r="B264" s="70"/>
      <c r="C264" s="70"/>
      <c r="D264" s="70"/>
      <c r="E264" s="70"/>
      <c r="F264" s="70"/>
      <c r="G264" s="70"/>
      <c r="H264" s="70"/>
      <c r="I264" s="70"/>
      <c r="J264" s="70"/>
      <c r="K264" s="70"/>
      <c r="L264" s="70"/>
      <c r="M264" s="70"/>
    </row>
    <row r="265" spans="1:13" ht="14.25" customHeight="1">
      <c r="A265" s="103"/>
      <c r="B265" s="70"/>
      <c r="C265" s="70"/>
      <c r="D265" s="70"/>
      <c r="E265" s="70"/>
      <c r="F265" s="70"/>
      <c r="G265" s="70"/>
      <c r="H265" s="70"/>
      <c r="I265" s="70"/>
      <c r="J265" s="70"/>
      <c r="K265" s="70"/>
      <c r="L265" s="70"/>
      <c r="M265" s="70"/>
    </row>
    <row r="266" spans="1:13" ht="14.25" customHeight="1">
      <c r="A266" s="103"/>
      <c r="B266" s="70"/>
      <c r="C266" s="70"/>
      <c r="D266" s="70"/>
      <c r="E266" s="70"/>
      <c r="F266" s="70"/>
      <c r="G266" s="70"/>
      <c r="H266" s="70"/>
      <c r="I266" s="70"/>
      <c r="J266" s="70"/>
      <c r="K266" s="70"/>
      <c r="L266" s="70"/>
      <c r="M266" s="70"/>
    </row>
    <row r="267" spans="1:13" ht="14.25" customHeight="1">
      <c r="A267" s="103"/>
      <c r="B267" s="70"/>
      <c r="C267" s="70"/>
      <c r="D267" s="70"/>
      <c r="E267" s="70"/>
      <c r="F267" s="70"/>
      <c r="G267" s="70"/>
      <c r="H267" s="70"/>
      <c r="I267" s="70"/>
      <c r="J267" s="70"/>
      <c r="K267" s="70"/>
      <c r="L267" s="70"/>
      <c r="M267" s="70"/>
    </row>
    <row r="268" spans="1:13" ht="14.25" customHeight="1">
      <c r="A268" s="103"/>
      <c r="B268" s="70"/>
      <c r="C268" s="70"/>
      <c r="D268" s="70"/>
      <c r="E268" s="70"/>
      <c r="F268" s="70"/>
      <c r="G268" s="70"/>
      <c r="H268" s="70"/>
      <c r="I268" s="70"/>
      <c r="J268" s="70"/>
      <c r="K268" s="70"/>
      <c r="L268" s="70"/>
      <c r="M268" s="70"/>
    </row>
    <row r="269" spans="1:13" ht="14.25" customHeight="1">
      <c r="A269" s="103"/>
      <c r="B269" s="70"/>
      <c r="C269" s="70"/>
      <c r="D269" s="70"/>
      <c r="E269" s="70"/>
      <c r="F269" s="70"/>
      <c r="G269" s="70"/>
      <c r="H269" s="70"/>
      <c r="I269" s="70"/>
      <c r="J269" s="70"/>
      <c r="K269" s="70"/>
      <c r="L269" s="70"/>
      <c r="M269" s="70"/>
    </row>
    <row r="270" spans="1:13" ht="14.25" customHeight="1">
      <c r="A270" s="103"/>
      <c r="B270" s="70"/>
      <c r="C270" s="70"/>
      <c r="D270" s="70"/>
      <c r="E270" s="70"/>
      <c r="F270" s="70"/>
      <c r="G270" s="70"/>
      <c r="H270" s="70"/>
      <c r="I270" s="70"/>
      <c r="J270" s="70"/>
      <c r="K270" s="70"/>
      <c r="L270" s="70"/>
      <c r="M270" s="70"/>
    </row>
    <row r="271" spans="1:13" ht="14.25" customHeight="1">
      <c r="A271" s="103"/>
      <c r="B271" s="70"/>
      <c r="C271" s="70"/>
      <c r="D271" s="70"/>
      <c r="E271" s="70"/>
      <c r="F271" s="70"/>
      <c r="G271" s="70"/>
      <c r="H271" s="70"/>
      <c r="I271" s="70"/>
      <c r="J271" s="70"/>
      <c r="K271" s="70"/>
      <c r="L271" s="70"/>
      <c r="M271" s="70"/>
    </row>
    <row r="272" spans="1:13" ht="14.25" customHeight="1">
      <c r="A272" s="103"/>
      <c r="B272" s="70"/>
      <c r="C272" s="70"/>
      <c r="D272" s="70"/>
      <c r="E272" s="70"/>
      <c r="F272" s="70"/>
      <c r="G272" s="70"/>
      <c r="H272" s="70"/>
      <c r="I272" s="70"/>
      <c r="J272" s="70"/>
      <c r="K272" s="70"/>
      <c r="L272" s="70"/>
      <c r="M272" s="70"/>
    </row>
    <row r="273" spans="1:13" ht="14.25" customHeight="1">
      <c r="A273" s="103"/>
      <c r="B273" s="70"/>
      <c r="C273" s="70"/>
      <c r="D273" s="70"/>
      <c r="E273" s="70"/>
      <c r="F273" s="70"/>
      <c r="G273" s="70"/>
      <c r="H273" s="70"/>
      <c r="I273" s="70"/>
      <c r="J273" s="70"/>
      <c r="K273" s="70"/>
      <c r="L273" s="70"/>
      <c r="M273" s="70"/>
    </row>
    <row r="274" spans="1:13" ht="14.25" customHeight="1">
      <c r="A274" s="103"/>
      <c r="B274" s="70"/>
      <c r="C274" s="70"/>
      <c r="D274" s="70"/>
      <c r="E274" s="70"/>
      <c r="F274" s="70"/>
      <c r="G274" s="70"/>
      <c r="H274" s="70"/>
      <c r="I274" s="70"/>
      <c r="J274" s="70"/>
      <c r="K274" s="70"/>
      <c r="L274" s="70"/>
      <c r="M274" s="70"/>
    </row>
    <row r="275" spans="1:13" ht="14.25" customHeight="1">
      <c r="A275" s="103"/>
      <c r="B275" s="70"/>
      <c r="C275" s="70"/>
      <c r="D275" s="70"/>
      <c r="E275" s="70"/>
      <c r="F275" s="70"/>
      <c r="G275" s="70"/>
      <c r="H275" s="70"/>
      <c r="I275" s="70"/>
      <c r="J275" s="70"/>
      <c r="K275" s="70"/>
      <c r="L275" s="70"/>
      <c r="M275" s="70"/>
    </row>
    <row r="276" spans="1:13" ht="14.25" customHeight="1">
      <c r="A276" s="103"/>
      <c r="B276" s="70"/>
      <c r="C276" s="70"/>
      <c r="D276" s="70"/>
      <c r="E276" s="70"/>
      <c r="F276" s="70"/>
      <c r="G276" s="70"/>
      <c r="H276" s="70"/>
      <c r="I276" s="70"/>
      <c r="J276" s="70"/>
      <c r="K276" s="70"/>
      <c r="L276" s="70"/>
      <c r="M276" s="70"/>
    </row>
    <row r="277" spans="1:13" ht="14.25" customHeight="1">
      <c r="A277" s="103"/>
      <c r="B277" s="70"/>
      <c r="C277" s="70"/>
      <c r="D277" s="70"/>
      <c r="E277" s="70"/>
      <c r="F277" s="70"/>
      <c r="G277" s="70"/>
      <c r="H277" s="70"/>
      <c r="I277" s="70"/>
      <c r="J277" s="70"/>
      <c r="K277" s="70"/>
      <c r="L277" s="70"/>
      <c r="M277" s="70"/>
    </row>
    <row r="278" spans="1:13" ht="14.25" customHeight="1">
      <c r="A278" s="103"/>
      <c r="B278" s="70"/>
      <c r="C278" s="70"/>
      <c r="D278" s="70"/>
      <c r="E278" s="70"/>
      <c r="F278" s="70"/>
      <c r="G278" s="70"/>
      <c r="H278" s="70"/>
      <c r="I278" s="70"/>
      <c r="J278" s="70"/>
      <c r="K278" s="70"/>
      <c r="L278" s="70"/>
      <c r="M278" s="70"/>
    </row>
    <row r="279" spans="1:13" ht="14.25" customHeight="1">
      <c r="A279" s="103"/>
      <c r="B279" s="70"/>
      <c r="C279" s="70"/>
      <c r="D279" s="70"/>
      <c r="E279" s="70"/>
      <c r="F279" s="70"/>
      <c r="G279" s="70"/>
      <c r="H279" s="70"/>
      <c r="I279" s="70"/>
      <c r="J279" s="70"/>
      <c r="K279" s="70"/>
      <c r="L279" s="70"/>
      <c r="M279" s="70"/>
    </row>
    <row r="280" spans="1:13" ht="14.25" customHeight="1">
      <c r="A280" s="103"/>
      <c r="B280" s="70"/>
      <c r="C280" s="70"/>
      <c r="D280" s="70"/>
      <c r="E280" s="70"/>
      <c r="F280" s="70"/>
      <c r="G280" s="70"/>
      <c r="H280" s="70"/>
      <c r="I280" s="70"/>
      <c r="J280" s="70"/>
      <c r="K280" s="70"/>
      <c r="L280" s="70"/>
      <c r="M280" s="70"/>
    </row>
    <row r="281" spans="1:13" ht="14.25" customHeight="1">
      <c r="A281" s="103"/>
      <c r="B281" s="70"/>
      <c r="C281" s="70"/>
      <c r="D281" s="70"/>
      <c r="E281" s="70"/>
      <c r="F281" s="70"/>
      <c r="G281" s="70"/>
      <c r="H281" s="70"/>
      <c r="I281" s="70"/>
      <c r="J281" s="70"/>
      <c r="K281" s="70"/>
      <c r="L281" s="70"/>
      <c r="M281" s="70"/>
    </row>
    <row r="282" spans="1:13" ht="14.25" customHeight="1">
      <c r="A282" s="103"/>
      <c r="B282" s="70"/>
      <c r="C282" s="70"/>
      <c r="D282" s="70"/>
      <c r="E282" s="70"/>
      <c r="F282" s="70"/>
      <c r="G282" s="70"/>
      <c r="H282" s="70"/>
      <c r="I282" s="70"/>
      <c r="J282" s="70"/>
      <c r="K282" s="70"/>
      <c r="L282" s="70"/>
      <c r="M282" s="70"/>
    </row>
    <row r="283" spans="1:13" ht="14.25" customHeight="1">
      <c r="A283" s="103"/>
      <c r="B283" s="70"/>
      <c r="C283" s="70"/>
      <c r="D283" s="70"/>
      <c r="E283" s="70"/>
      <c r="F283" s="70"/>
      <c r="G283" s="70"/>
      <c r="H283" s="70"/>
      <c r="I283" s="70"/>
      <c r="J283" s="70"/>
      <c r="K283" s="70"/>
      <c r="L283" s="70"/>
      <c r="M283" s="70"/>
    </row>
    <row r="284" spans="1:13" ht="14.25" customHeight="1">
      <c r="A284" s="103"/>
      <c r="B284" s="70"/>
      <c r="C284" s="70"/>
      <c r="D284" s="70"/>
      <c r="E284" s="70"/>
      <c r="F284" s="70"/>
      <c r="G284" s="70"/>
      <c r="H284" s="70"/>
      <c r="I284" s="70"/>
      <c r="J284" s="70"/>
      <c r="K284" s="70"/>
      <c r="L284" s="70"/>
      <c r="M284" s="70"/>
    </row>
    <row r="285" spans="1:13" ht="14.25" customHeight="1">
      <c r="A285" s="103"/>
      <c r="B285" s="70"/>
      <c r="C285" s="70"/>
      <c r="D285" s="70"/>
      <c r="E285" s="70"/>
      <c r="F285" s="70"/>
      <c r="G285" s="70"/>
      <c r="H285" s="70"/>
      <c r="I285" s="70"/>
      <c r="J285" s="70"/>
      <c r="K285" s="70"/>
      <c r="L285" s="70"/>
      <c r="M285" s="70"/>
    </row>
    <row r="286" spans="1:13" ht="14.25" customHeight="1">
      <c r="A286" s="103"/>
      <c r="B286" s="70"/>
      <c r="C286" s="70"/>
      <c r="D286" s="70"/>
      <c r="E286" s="70"/>
      <c r="F286" s="70"/>
      <c r="G286" s="70"/>
      <c r="H286" s="70"/>
      <c r="I286" s="70"/>
      <c r="J286" s="70"/>
      <c r="K286" s="70"/>
      <c r="L286" s="70"/>
      <c r="M286" s="70"/>
    </row>
    <row r="287" spans="1:13" ht="14.25" customHeight="1">
      <c r="A287" s="103"/>
      <c r="B287" s="70"/>
      <c r="C287" s="70"/>
      <c r="D287" s="70"/>
      <c r="E287" s="70"/>
      <c r="F287" s="70"/>
      <c r="G287" s="70"/>
      <c r="H287" s="70"/>
      <c r="I287" s="70"/>
      <c r="J287" s="70"/>
      <c r="K287" s="70"/>
      <c r="L287" s="70"/>
      <c r="M287" s="70"/>
    </row>
    <row r="288" spans="1:13" ht="14.25" customHeight="1">
      <c r="A288" s="103"/>
      <c r="B288" s="70"/>
      <c r="C288" s="70"/>
      <c r="D288" s="70"/>
      <c r="E288" s="70"/>
      <c r="F288" s="70"/>
      <c r="G288" s="70"/>
      <c r="H288" s="70"/>
      <c r="I288" s="70"/>
      <c r="J288" s="70"/>
      <c r="K288" s="70"/>
      <c r="L288" s="70"/>
      <c r="M288" s="70"/>
    </row>
    <row r="289" spans="1:13" ht="14.25" customHeight="1">
      <c r="A289" s="103"/>
      <c r="B289" s="70"/>
      <c r="C289" s="70"/>
      <c r="D289" s="70"/>
      <c r="E289" s="70"/>
      <c r="F289" s="70"/>
      <c r="G289" s="70"/>
      <c r="H289" s="70"/>
      <c r="I289" s="70"/>
      <c r="J289" s="70"/>
      <c r="K289" s="70"/>
      <c r="L289" s="70"/>
      <c r="M289" s="70"/>
    </row>
    <row r="290" spans="1:13" ht="14.25" customHeight="1">
      <c r="A290" s="103"/>
      <c r="B290" s="70"/>
      <c r="C290" s="70"/>
      <c r="D290" s="70"/>
      <c r="E290" s="70"/>
      <c r="F290" s="70"/>
      <c r="G290" s="70"/>
      <c r="H290" s="70"/>
      <c r="I290" s="70"/>
      <c r="J290" s="70"/>
      <c r="K290" s="70"/>
      <c r="L290" s="70"/>
      <c r="M290" s="70"/>
    </row>
    <row r="291" spans="1:13" ht="14.25" customHeight="1">
      <c r="A291" s="103"/>
      <c r="B291" s="70"/>
      <c r="C291" s="70"/>
      <c r="D291" s="70"/>
      <c r="E291" s="70"/>
      <c r="F291" s="70"/>
      <c r="G291" s="70"/>
      <c r="H291" s="70"/>
      <c r="I291" s="70"/>
      <c r="J291" s="70"/>
      <c r="K291" s="70"/>
      <c r="L291" s="70"/>
      <c r="M291" s="70"/>
    </row>
    <row r="292" spans="1:13" ht="14.25" customHeight="1">
      <c r="A292" s="103"/>
      <c r="B292" s="70"/>
      <c r="C292" s="70"/>
      <c r="D292" s="70"/>
      <c r="E292" s="70"/>
      <c r="F292" s="70"/>
      <c r="G292" s="70"/>
      <c r="H292" s="70"/>
      <c r="I292" s="70"/>
      <c r="J292" s="70"/>
      <c r="K292" s="70"/>
      <c r="L292" s="70"/>
      <c r="M292" s="70"/>
    </row>
    <row r="293" spans="1:13" ht="14.25" customHeight="1">
      <c r="A293" s="103"/>
      <c r="B293" s="70"/>
      <c r="C293" s="70"/>
      <c r="D293" s="70"/>
      <c r="E293" s="70"/>
      <c r="F293" s="70"/>
      <c r="G293" s="70"/>
      <c r="H293" s="70"/>
      <c r="I293" s="70"/>
      <c r="J293" s="70"/>
      <c r="K293" s="70"/>
      <c r="L293" s="70"/>
      <c r="M293" s="70"/>
    </row>
    <row r="294" spans="1:13" ht="14.25" customHeight="1">
      <c r="A294" s="103"/>
      <c r="B294" s="70"/>
      <c r="C294" s="70"/>
      <c r="D294" s="70"/>
      <c r="E294" s="70"/>
      <c r="F294" s="70"/>
      <c r="G294" s="70"/>
      <c r="H294" s="70"/>
      <c r="I294" s="70"/>
      <c r="J294" s="70"/>
      <c r="K294" s="70"/>
      <c r="L294" s="70"/>
      <c r="M294" s="70"/>
    </row>
    <row r="295" spans="1:13" ht="14.25" customHeight="1">
      <c r="A295" s="103"/>
      <c r="B295" s="70"/>
      <c r="C295" s="70"/>
      <c r="D295" s="70"/>
      <c r="E295" s="70"/>
      <c r="F295" s="70"/>
      <c r="G295" s="70"/>
      <c r="H295" s="70"/>
      <c r="I295" s="70"/>
      <c r="J295" s="70"/>
      <c r="K295" s="70"/>
      <c r="L295" s="70"/>
      <c r="M295" s="70"/>
    </row>
    <row r="296" spans="1:13" ht="14.25" customHeight="1">
      <c r="A296" s="103"/>
      <c r="B296" s="70"/>
      <c r="C296" s="70"/>
      <c r="D296" s="70"/>
      <c r="E296" s="70"/>
      <c r="F296" s="70"/>
      <c r="G296" s="70"/>
      <c r="H296" s="70"/>
      <c r="I296" s="70"/>
      <c r="J296" s="70"/>
      <c r="K296" s="70"/>
      <c r="L296" s="70"/>
      <c r="M296" s="70"/>
    </row>
    <row r="297" spans="1:13" ht="14.25" customHeight="1">
      <c r="A297" s="103"/>
      <c r="B297" s="70"/>
      <c r="C297" s="70"/>
      <c r="D297" s="70"/>
      <c r="E297" s="70"/>
      <c r="F297" s="70"/>
      <c r="G297" s="70"/>
      <c r="H297" s="70"/>
      <c r="I297" s="70"/>
      <c r="J297" s="70"/>
      <c r="K297" s="70"/>
      <c r="L297" s="70"/>
      <c r="M297" s="70"/>
    </row>
    <row r="298" spans="1:13" ht="14.25" customHeight="1">
      <c r="A298" s="103"/>
      <c r="B298" s="70"/>
      <c r="C298" s="70"/>
      <c r="D298" s="70"/>
      <c r="E298" s="70"/>
      <c r="F298" s="70"/>
      <c r="G298" s="70"/>
      <c r="H298" s="70"/>
      <c r="I298" s="70"/>
      <c r="J298" s="70"/>
      <c r="K298" s="70"/>
      <c r="L298" s="70"/>
      <c r="M298" s="70"/>
    </row>
    <row r="299" spans="1:13" ht="14.25" customHeight="1">
      <c r="A299" s="103"/>
      <c r="B299" s="70"/>
      <c r="C299" s="70"/>
      <c r="D299" s="70"/>
      <c r="E299" s="70"/>
      <c r="F299" s="70"/>
      <c r="G299" s="70"/>
      <c r="H299" s="70"/>
      <c r="I299" s="70"/>
      <c r="J299" s="70"/>
      <c r="K299" s="70"/>
      <c r="L299" s="70"/>
      <c r="M299" s="70"/>
    </row>
    <row r="300" spans="1:13" ht="14.25" customHeight="1">
      <c r="A300" s="103"/>
      <c r="B300" s="70"/>
      <c r="C300" s="70"/>
      <c r="D300" s="70"/>
      <c r="E300" s="70"/>
      <c r="F300" s="70"/>
      <c r="G300" s="70"/>
      <c r="H300" s="70"/>
      <c r="I300" s="70"/>
      <c r="J300" s="70"/>
      <c r="K300" s="70"/>
      <c r="L300" s="70"/>
      <c r="M300" s="70"/>
    </row>
    <row r="301" spans="1:13" ht="14.25" customHeight="1">
      <c r="A301" s="103"/>
      <c r="B301" s="70"/>
      <c r="C301" s="70"/>
      <c r="D301" s="70"/>
      <c r="E301" s="70"/>
      <c r="F301" s="70"/>
      <c r="G301" s="70"/>
      <c r="H301" s="70"/>
      <c r="I301" s="70"/>
      <c r="J301" s="70"/>
      <c r="K301" s="70"/>
      <c r="L301" s="70"/>
      <c r="M301" s="70"/>
    </row>
    <row r="302" spans="1:13" ht="14.25" customHeight="1">
      <c r="A302" s="103"/>
      <c r="B302" s="70"/>
      <c r="C302" s="70"/>
      <c r="D302" s="70"/>
      <c r="E302" s="70"/>
      <c r="F302" s="70"/>
      <c r="G302" s="70"/>
      <c r="H302" s="70"/>
      <c r="I302" s="70"/>
      <c r="J302" s="70"/>
      <c r="K302" s="70"/>
      <c r="L302" s="70"/>
      <c r="M302" s="70"/>
    </row>
    <row r="303" spans="1:13" ht="14.25" customHeight="1">
      <c r="A303" s="103"/>
      <c r="B303" s="70"/>
      <c r="C303" s="70"/>
      <c r="D303" s="70"/>
      <c r="E303" s="70"/>
      <c r="F303" s="70"/>
      <c r="G303" s="70"/>
      <c r="H303" s="70"/>
      <c r="I303" s="70"/>
      <c r="J303" s="70"/>
      <c r="K303" s="70"/>
      <c r="L303" s="70"/>
      <c r="M303" s="70"/>
    </row>
    <row r="304" spans="1:13" ht="14.25" customHeight="1">
      <c r="A304" s="103"/>
      <c r="B304" s="70"/>
      <c r="C304" s="70"/>
      <c r="D304" s="70"/>
      <c r="E304" s="70"/>
      <c r="F304" s="70"/>
      <c r="G304" s="70"/>
      <c r="H304" s="70"/>
      <c r="I304" s="70"/>
      <c r="J304" s="70"/>
      <c r="K304" s="70"/>
      <c r="L304" s="70"/>
      <c r="M304" s="70"/>
    </row>
    <row r="305" spans="1:13" ht="14.25" customHeight="1">
      <c r="A305" s="103"/>
      <c r="B305" s="70"/>
      <c r="C305" s="70"/>
      <c r="D305" s="70"/>
      <c r="E305" s="70"/>
      <c r="F305" s="70"/>
      <c r="G305" s="70"/>
      <c r="H305" s="70"/>
      <c r="I305" s="70"/>
      <c r="J305" s="70"/>
      <c r="K305" s="70"/>
      <c r="L305" s="70"/>
      <c r="M305" s="70"/>
    </row>
    <row r="306" spans="1:13" ht="14.25" customHeight="1">
      <c r="A306" s="103"/>
      <c r="B306" s="70"/>
      <c r="C306" s="70"/>
      <c r="D306" s="70"/>
      <c r="E306" s="70"/>
      <c r="F306" s="70"/>
      <c r="G306" s="70"/>
      <c r="H306" s="70"/>
      <c r="I306" s="70"/>
      <c r="J306" s="70"/>
      <c r="K306" s="70"/>
      <c r="L306" s="70"/>
      <c r="M306" s="70"/>
    </row>
    <row r="307" spans="1:13" ht="14.25" customHeight="1">
      <c r="A307" s="103"/>
      <c r="B307" s="70"/>
      <c r="C307" s="70"/>
      <c r="D307" s="70"/>
      <c r="E307" s="70"/>
      <c r="F307" s="70"/>
      <c r="G307" s="70"/>
      <c r="H307" s="70"/>
      <c r="I307" s="70"/>
      <c r="J307" s="70"/>
      <c r="K307" s="70"/>
      <c r="L307" s="70"/>
      <c r="M307" s="70"/>
    </row>
    <row r="308" spans="1:13" ht="14.25" customHeight="1">
      <c r="A308" s="103"/>
      <c r="B308" s="70"/>
      <c r="C308" s="70"/>
      <c r="D308" s="70"/>
      <c r="E308" s="70"/>
      <c r="F308" s="70"/>
      <c r="G308" s="70"/>
      <c r="H308" s="70"/>
      <c r="I308" s="70"/>
      <c r="J308" s="70"/>
      <c r="K308" s="70"/>
      <c r="L308" s="70"/>
      <c r="M308" s="70"/>
    </row>
    <row r="309" spans="1:13" ht="14.25" customHeight="1">
      <c r="A309" s="103"/>
      <c r="B309" s="70"/>
      <c r="C309" s="70"/>
      <c r="D309" s="70"/>
      <c r="E309" s="70"/>
      <c r="F309" s="70"/>
      <c r="G309" s="70"/>
      <c r="H309" s="70"/>
      <c r="I309" s="70"/>
      <c r="J309" s="70"/>
      <c r="K309" s="70"/>
      <c r="L309" s="70"/>
      <c r="M309" s="70"/>
    </row>
    <row r="310" spans="1:13" ht="14.25" customHeight="1">
      <c r="A310" s="103"/>
      <c r="B310" s="70"/>
      <c r="C310" s="70"/>
      <c r="D310" s="70"/>
      <c r="E310" s="70"/>
      <c r="F310" s="70"/>
      <c r="G310" s="70"/>
      <c r="H310" s="70"/>
      <c r="I310" s="70"/>
      <c r="J310" s="70"/>
      <c r="K310" s="70"/>
      <c r="L310" s="70"/>
      <c r="M310" s="70"/>
    </row>
    <row r="311" spans="1:13" ht="14.25" customHeight="1">
      <c r="A311" s="103"/>
      <c r="B311" s="70"/>
      <c r="C311" s="70"/>
      <c r="D311" s="70"/>
      <c r="E311" s="70"/>
      <c r="F311" s="70"/>
      <c r="G311" s="70"/>
      <c r="H311" s="70"/>
      <c r="I311" s="70"/>
      <c r="J311" s="70"/>
      <c r="K311" s="70"/>
      <c r="L311" s="70"/>
      <c r="M311" s="70"/>
    </row>
    <row r="312" spans="1:13" ht="14.25" customHeight="1">
      <c r="A312" s="103"/>
      <c r="B312" s="70"/>
      <c r="C312" s="70"/>
      <c r="D312" s="70"/>
      <c r="E312" s="70"/>
      <c r="F312" s="70"/>
      <c r="G312" s="70"/>
      <c r="H312" s="70"/>
      <c r="I312" s="70"/>
      <c r="J312" s="70"/>
      <c r="K312" s="70"/>
      <c r="L312" s="70"/>
      <c r="M312" s="70"/>
    </row>
    <row r="313" spans="1:13" ht="14.25" customHeight="1">
      <c r="A313" s="103"/>
      <c r="B313" s="70"/>
      <c r="C313" s="70"/>
      <c r="D313" s="70"/>
      <c r="E313" s="70"/>
      <c r="F313" s="70"/>
      <c r="G313" s="70"/>
      <c r="H313" s="70"/>
      <c r="I313" s="70"/>
      <c r="J313" s="70"/>
      <c r="K313" s="70"/>
      <c r="L313" s="70"/>
      <c r="M313" s="70"/>
    </row>
    <row r="314" spans="1:13" ht="14.25" customHeight="1">
      <c r="A314" s="103"/>
      <c r="B314" s="70"/>
      <c r="C314" s="70"/>
      <c r="D314" s="70"/>
      <c r="E314" s="70"/>
      <c r="F314" s="70"/>
      <c r="G314" s="70"/>
      <c r="H314" s="70"/>
      <c r="I314" s="70"/>
      <c r="J314" s="70"/>
      <c r="K314" s="70"/>
      <c r="L314" s="70"/>
      <c r="M314" s="70"/>
    </row>
    <row r="315" spans="1:13" ht="14.25" customHeight="1">
      <c r="A315" s="103"/>
      <c r="B315" s="70"/>
      <c r="C315" s="70"/>
      <c r="D315" s="70"/>
      <c r="E315" s="70"/>
      <c r="F315" s="70"/>
      <c r="G315" s="70"/>
      <c r="H315" s="70"/>
      <c r="I315" s="70"/>
      <c r="J315" s="70"/>
      <c r="K315" s="70"/>
      <c r="L315" s="70"/>
      <c r="M315" s="70"/>
    </row>
    <row r="316" spans="1:13" ht="14.25" customHeight="1">
      <c r="A316" s="103"/>
      <c r="B316" s="70"/>
      <c r="C316" s="70"/>
      <c r="D316" s="70"/>
      <c r="E316" s="70"/>
      <c r="F316" s="70"/>
      <c r="G316" s="70"/>
      <c r="H316" s="70"/>
      <c r="I316" s="70"/>
      <c r="J316" s="70"/>
      <c r="K316" s="70"/>
      <c r="L316" s="70"/>
      <c r="M316" s="70"/>
    </row>
    <row r="317" spans="1:13" ht="14.25" customHeight="1">
      <c r="A317" s="103"/>
      <c r="B317" s="70"/>
      <c r="C317" s="70"/>
      <c r="D317" s="70"/>
      <c r="E317" s="70"/>
      <c r="F317" s="70"/>
      <c r="G317" s="70"/>
      <c r="H317" s="70"/>
      <c r="I317" s="70"/>
      <c r="J317" s="70"/>
      <c r="K317" s="70"/>
      <c r="L317" s="70"/>
      <c r="M317" s="70"/>
    </row>
    <row r="318" spans="1:13" ht="14.25" customHeight="1">
      <c r="A318" s="103"/>
      <c r="B318" s="70"/>
      <c r="C318" s="70"/>
      <c r="D318" s="70"/>
      <c r="E318" s="70"/>
      <c r="F318" s="70"/>
      <c r="G318" s="70"/>
      <c r="H318" s="70"/>
      <c r="I318" s="70"/>
      <c r="J318" s="70"/>
      <c r="K318" s="70"/>
      <c r="L318" s="70"/>
      <c r="M318" s="70"/>
    </row>
    <row r="319" spans="1:13" ht="14.25" customHeight="1">
      <c r="A319" s="103"/>
      <c r="B319" s="70"/>
      <c r="C319" s="70"/>
      <c r="D319" s="70"/>
      <c r="E319" s="70"/>
      <c r="F319" s="70"/>
      <c r="G319" s="70"/>
      <c r="H319" s="70"/>
      <c r="I319" s="70"/>
      <c r="J319" s="70"/>
      <c r="K319" s="70"/>
      <c r="L319" s="70"/>
      <c r="M319" s="70"/>
    </row>
    <row r="320" spans="1:13" ht="14.25" customHeight="1">
      <c r="A320" s="103"/>
      <c r="B320" s="70"/>
      <c r="C320" s="70"/>
      <c r="D320" s="70"/>
      <c r="E320" s="70"/>
      <c r="F320" s="70"/>
      <c r="G320" s="70"/>
      <c r="H320" s="70"/>
      <c r="I320" s="70"/>
      <c r="J320" s="70"/>
      <c r="K320" s="70"/>
      <c r="L320" s="70"/>
      <c r="M320" s="70"/>
    </row>
    <row r="321" spans="1:13" ht="14.25" customHeight="1">
      <c r="A321" s="103"/>
      <c r="B321" s="70"/>
      <c r="C321" s="70"/>
      <c r="D321" s="70"/>
      <c r="E321" s="70"/>
      <c r="F321" s="70"/>
      <c r="G321" s="70"/>
      <c r="H321" s="70"/>
      <c r="I321" s="70"/>
      <c r="J321" s="70"/>
      <c r="K321" s="70"/>
      <c r="L321" s="70"/>
      <c r="M321" s="70"/>
    </row>
    <row r="322" spans="1:13" ht="14.25" customHeight="1">
      <c r="A322" s="103"/>
      <c r="B322" s="70"/>
      <c r="C322" s="70"/>
      <c r="D322" s="70"/>
      <c r="E322" s="70"/>
      <c r="F322" s="70"/>
      <c r="G322" s="70"/>
      <c r="H322" s="70"/>
      <c r="I322" s="70"/>
      <c r="J322" s="70"/>
      <c r="K322" s="70"/>
      <c r="L322" s="70"/>
      <c r="M322" s="70"/>
    </row>
    <row r="323" spans="1:13" ht="14.25" customHeight="1">
      <c r="A323" s="103"/>
      <c r="B323" s="70"/>
      <c r="C323" s="70"/>
      <c r="D323" s="70"/>
      <c r="E323" s="70"/>
      <c r="F323" s="70"/>
      <c r="G323" s="70"/>
      <c r="H323" s="70"/>
      <c r="I323" s="70"/>
      <c r="J323" s="70"/>
      <c r="K323" s="70"/>
      <c r="L323" s="70"/>
      <c r="M323" s="70"/>
    </row>
    <row r="324" spans="1:13" ht="14.25" customHeight="1">
      <c r="A324" s="103"/>
      <c r="B324" s="70"/>
      <c r="C324" s="70"/>
      <c r="D324" s="70"/>
      <c r="E324" s="70"/>
      <c r="F324" s="70"/>
      <c r="G324" s="70"/>
      <c r="H324" s="70"/>
      <c r="I324" s="70"/>
      <c r="J324" s="70"/>
      <c r="K324" s="70"/>
      <c r="L324" s="70"/>
      <c r="M324" s="70"/>
    </row>
    <row r="325" spans="1:13" ht="14.25" customHeight="1">
      <c r="A325" s="103"/>
      <c r="B325" s="70"/>
      <c r="C325" s="70"/>
      <c r="D325" s="70"/>
      <c r="E325" s="70"/>
      <c r="F325" s="70"/>
      <c r="G325" s="70"/>
      <c r="H325" s="70"/>
      <c r="I325" s="70"/>
      <c r="J325" s="70"/>
      <c r="K325" s="70"/>
      <c r="L325" s="70"/>
      <c r="M325" s="70"/>
    </row>
    <row r="326" spans="1:13" ht="14.25" customHeight="1">
      <c r="A326" s="103"/>
      <c r="B326" s="70"/>
      <c r="C326" s="70"/>
      <c r="D326" s="70"/>
      <c r="E326" s="70"/>
      <c r="F326" s="70"/>
      <c r="G326" s="70"/>
      <c r="H326" s="70"/>
      <c r="I326" s="70"/>
      <c r="J326" s="70"/>
      <c r="K326" s="70"/>
      <c r="L326" s="70"/>
      <c r="M326" s="70"/>
    </row>
    <row r="327" spans="1:13" ht="14.25" customHeight="1">
      <c r="A327" s="103"/>
      <c r="B327" s="70"/>
      <c r="C327" s="70"/>
      <c r="D327" s="70"/>
      <c r="E327" s="70"/>
      <c r="F327" s="70"/>
      <c r="G327" s="70"/>
      <c r="H327" s="70"/>
      <c r="I327" s="70"/>
      <c r="J327" s="70"/>
      <c r="K327" s="70"/>
      <c r="L327" s="70"/>
      <c r="M327" s="70"/>
    </row>
    <row r="328" spans="1:13" ht="14.25" customHeight="1">
      <c r="A328" s="103"/>
      <c r="B328" s="70"/>
      <c r="C328" s="70"/>
      <c r="D328" s="70"/>
      <c r="E328" s="70"/>
      <c r="F328" s="70"/>
      <c r="G328" s="70"/>
      <c r="H328" s="70"/>
      <c r="I328" s="70"/>
      <c r="J328" s="70"/>
      <c r="K328" s="70"/>
      <c r="L328" s="70"/>
      <c r="M328" s="70"/>
    </row>
    <row r="329" spans="1:13" ht="14.25" customHeight="1">
      <c r="A329" s="103"/>
      <c r="B329" s="70"/>
      <c r="C329" s="70"/>
      <c r="D329" s="70"/>
      <c r="E329" s="70"/>
      <c r="F329" s="70"/>
      <c r="G329" s="70"/>
      <c r="H329" s="70"/>
      <c r="I329" s="70"/>
      <c r="J329" s="70"/>
      <c r="K329" s="70"/>
      <c r="L329" s="70"/>
      <c r="M329" s="70"/>
    </row>
    <row r="330" spans="1:13" ht="14.25" customHeight="1">
      <c r="A330" s="103"/>
      <c r="B330" s="70"/>
      <c r="C330" s="70"/>
      <c r="D330" s="70"/>
      <c r="E330" s="70"/>
      <c r="F330" s="70"/>
      <c r="G330" s="70"/>
      <c r="H330" s="70"/>
      <c r="I330" s="70"/>
      <c r="J330" s="70"/>
      <c r="K330" s="70"/>
      <c r="L330" s="70"/>
      <c r="M330" s="70"/>
    </row>
    <row r="331" spans="1:13" ht="14.25" customHeight="1">
      <c r="A331" s="103"/>
      <c r="B331" s="70"/>
      <c r="C331" s="70"/>
      <c r="D331" s="70"/>
      <c r="E331" s="70"/>
      <c r="F331" s="70"/>
      <c r="G331" s="70"/>
      <c r="H331" s="70"/>
      <c r="I331" s="70"/>
      <c r="J331" s="70"/>
      <c r="K331" s="70"/>
      <c r="L331" s="70"/>
      <c r="M331" s="70"/>
    </row>
    <row r="332" spans="1:13" ht="14.25" customHeight="1">
      <c r="A332" s="103"/>
      <c r="B332" s="70"/>
      <c r="C332" s="70"/>
      <c r="D332" s="70"/>
      <c r="E332" s="70"/>
      <c r="F332" s="70"/>
      <c r="G332" s="70"/>
      <c r="H332" s="70"/>
      <c r="I332" s="70"/>
      <c r="J332" s="70"/>
      <c r="K332" s="70"/>
      <c r="L332" s="70"/>
      <c r="M332" s="70"/>
    </row>
    <row r="333" spans="1:13" ht="14.25" customHeight="1">
      <c r="A333" s="103"/>
      <c r="B333" s="70"/>
      <c r="C333" s="70"/>
      <c r="D333" s="70"/>
      <c r="E333" s="70"/>
      <c r="F333" s="70"/>
      <c r="G333" s="70"/>
      <c r="H333" s="70"/>
      <c r="I333" s="70"/>
      <c r="J333" s="70"/>
      <c r="K333" s="70"/>
      <c r="L333" s="70"/>
      <c r="M333" s="70"/>
    </row>
    <row r="334" spans="1:13" ht="14.25" customHeight="1">
      <c r="A334" s="103"/>
      <c r="B334" s="70"/>
      <c r="C334" s="70"/>
      <c r="D334" s="70"/>
      <c r="E334" s="70"/>
      <c r="F334" s="70"/>
      <c r="G334" s="70"/>
      <c r="H334" s="70"/>
      <c r="I334" s="70"/>
      <c r="J334" s="70"/>
      <c r="K334" s="70"/>
      <c r="L334" s="70"/>
      <c r="M334" s="70"/>
    </row>
    <row r="335" spans="1:13" ht="14.25" customHeight="1">
      <c r="A335" s="103"/>
      <c r="B335" s="70"/>
      <c r="C335" s="70"/>
      <c r="D335" s="70"/>
      <c r="E335" s="70"/>
      <c r="F335" s="70"/>
      <c r="G335" s="70"/>
      <c r="H335" s="70"/>
      <c r="I335" s="70"/>
      <c r="J335" s="70"/>
      <c r="K335" s="70"/>
      <c r="L335" s="70"/>
      <c r="M335" s="70"/>
    </row>
    <row r="336" spans="1:13" ht="14.25" customHeight="1">
      <c r="A336" s="103"/>
      <c r="B336" s="70"/>
      <c r="C336" s="70"/>
      <c r="D336" s="70"/>
      <c r="E336" s="70"/>
      <c r="F336" s="70"/>
      <c r="G336" s="70"/>
      <c r="H336" s="70"/>
      <c r="I336" s="70"/>
      <c r="J336" s="70"/>
      <c r="K336" s="70"/>
      <c r="L336" s="70"/>
      <c r="M336" s="70"/>
    </row>
    <row r="337" spans="1:13" ht="14.25" customHeight="1">
      <c r="A337" s="103"/>
      <c r="B337" s="70"/>
      <c r="C337" s="70"/>
      <c r="D337" s="70"/>
      <c r="E337" s="70"/>
      <c r="F337" s="70"/>
      <c r="G337" s="70"/>
      <c r="H337" s="70"/>
      <c r="I337" s="70"/>
      <c r="J337" s="70"/>
      <c r="K337" s="70"/>
      <c r="L337" s="70"/>
      <c r="M337" s="70"/>
    </row>
    <row r="338" spans="1:13" ht="14.25" customHeight="1">
      <c r="A338" s="103"/>
      <c r="B338" s="70"/>
      <c r="C338" s="70"/>
      <c r="D338" s="70"/>
      <c r="E338" s="70"/>
      <c r="F338" s="70"/>
      <c r="G338" s="70"/>
      <c r="H338" s="70"/>
      <c r="I338" s="70"/>
      <c r="J338" s="70"/>
      <c r="K338" s="70"/>
      <c r="L338" s="70"/>
      <c r="M338" s="70"/>
    </row>
    <row r="339" spans="1:13" ht="14.25" customHeight="1">
      <c r="A339" s="103"/>
      <c r="B339" s="70"/>
      <c r="C339" s="70"/>
      <c r="D339" s="70"/>
      <c r="E339" s="70"/>
      <c r="F339" s="70"/>
      <c r="G339" s="70"/>
      <c r="H339" s="70"/>
      <c r="I339" s="70"/>
      <c r="J339" s="70"/>
      <c r="K339" s="70"/>
      <c r="L339" s="70"/>
      <c r="M339" s="70"/>
    </row>
    <row r="340" spans="1:13" ht="14.25" customHeight="1">
      <c r="A340" s="103"/>
      <c r="B340" s="70"/>
      <c r="C340" s="70"/>
      <c r="D340" s="70"/>
      <c r="E340" s="70"/>
      <c r="F340" s="70"/>
      <c r="G340" s="70"/>
      <c r="H340" s="70"/>
      <c r="I340" s="70"/>
      <c r="J340" s="70"/>
      <c r="K340" s="70"/>
      <c r="L340" s="70"/>
      <c r="M340" s="70"/>
    </row>
    <row r="341" spans="1:13" ht="14.25" customHeight="1">
      <c r="A341" s="103"/>
      <c r="B341" s="70"/>
      <c r="C341" s="70"/>
      <c r="D341" s="70"/>
      <c r="E341" s="70"/>
      <c r="F341" s="70"/>
      <c r="G341" s="70"/>
      <c r="H341" s="70"/>
      <c r="I341" s="70"/>
      <c r="J341" s="70"/>
      <c r="K341" s="70"/>
      <c r="L341" s="70"/>
      <c r="M341" s="70"/>
    </row>
    <row r="342" spans="1:13" ht="14.25" customHeight="1">
      <c r="A342" s="103"/>
      <c r="B342" s="70"/>
      <c r="C342" s="70"/>
      <c r="D342" s="70"/>
      <c r="E342" s="70"/>
      <c r="F342" s="70"/>
      <c r="G342" s="70"/>
      <c r="H342" s="70"/>
      <c r="I342" s="70"/>
      <c r="J342" s="70"/>
      <c r="K342" s="70"/>
      <c r="L342" s="70"/>
      <c r="M342" s="70"/>
    </row>
    <row r="343" spans="1:13" ht="14.25" customHeight="1">
      <c r="A343" s="103"/>
      <c r="B343" s="70"/>
      <c r="C343" s="70"/>
      <c r="D343" s="70"/>
      <c r="E343" s="70"/>
      <c r="F343" s="70"/>
      <c r="G343" s="70"/>
      <c r="H343" s="70"/>
      <c r="I343" s="70"/>
      <c r="J343" s="70"/>
      <c r="K343" s="70"/>
      <c r="L343" s="70"/>
      <c r="M343" s="70"/>
    </row>
    <row r="344" spans="1:13" ht="14.25" customHeight="1">
      <c r="A344" s="103"/>
      <c r="B344" s="70"/>
      <c r="C344" s="70"/>
      <c r="D344" s="70"/>
      <c r="E344" s="70"/>
      <c r="F344" s="70"/>
      <c r="G344" s="70"/>
      <c r="H344" s="70"/>
      <c r="I344" s="70"/>
      <c r="J344" s="70"/>
      <c r="K344" s="70"/>
      <c r="L344" s="70"/>
      <c r="M344" s="70"/>
    </row>
    <row r="345" spans="1:13" ht="14.25" customHeight="1">
      <c r="A345" s="103"/>
      <c r="B345" s="70"/>
      <c r="C345" s="70"/>
      <c r="D345" s="70"/>
      <c r="E345" s="70"/>
      <c r="F345" s="70"/>
      <c r="G345" s="70"/>
      <c r="H345" s="70"/>
      <c r="I345" s="70"/>
      <c r="J345" s="70"/>
      <c r="K345" s="70"/>
      <c r="L345" s="70"/>
      <c r="M345" s="70"/>
    </row>
    <row r="346" spans="1:13" ht="14.25" customHeight="1">
      <c r="A346" s="103"/>
      <c r="B346" s="70"/>
      <c r="C346" s="70"/>
      <c r="D346" s="70"/>
      <c r="E346" s="70"/>
      <c r="F346" s="70"/>
      <c r="G346" s="70"/>
      <c r="H346" s="70"/>
      <c r="I346" s="70"/>
      <c r="J346" s="70"/>
      <c r="K346" s="70"/>
      <c r="L346" s="70"/>
      <c r="M346" s="70"/>
    </row>
    <row r="347" spans="1:13" ht="14.25" customHeight="1">
      <c r="A347" s="103"/>
      <c r="B347" s="70"/>
      <c r="C347" s="70"/>
      <c r="D347" s="70"/>
      <c r="E347" s="70"/>
      <c r="F347" s="70"/>
      <c r="G347" s="70"/>
      <c r="H347" s="70"/>
      <c r="I347" s="70"/>
      <c r="J347" s="70"/>
      <c r="K347" s="70"/>
      <c r="L347" s="70"/>
      <c r="M347" s="70"/>
    </row>
    <row r="348" spans="1:13" ht="14.25" customHeight="1">
      <c r="A348" s="103"/>
      <c r="B348" s="70"/>
      <c r="C348" s="70"/>
      <c r="D348" s="70"/>
      <c r="E348" s="70"/>
      <c r="F348" s="70"/>
      <c r="G348" s="70"/>
      <c r="H348" s="70"/>
      <c r="I348" s="70"/>
      <c r="J348" s="70"/>
      <c r="K348" s="70"/>
      <c r="L348" s="70"/>
      <c r="M348" s="70"/>
    </row>
    <row r="349" spans="1:13" ht="14.25" customHeight="1">
      <c r="A349" s="103"/>
      <c r="B349" s="70"/>
      <c r="C349" s="70"/>
      <c r="D349" s="70"/>
      <c r="E349" s="70"/>
      <c r="F349" s="70"/>
      <c r="G349" s="70"/>
      <c r="H349" s="70"/>
      <c r="I349" s="70"/>
      <c r="J349" s="70"/>
      <c r="K349" s="70"/>
      <c r="L349" s="70"/>
      <c r="M349" s="70"/>
    </row>
    <row r="350" spans="1:13" ht="14.25" customHeight="1">
      <c r="A350" s="103"/>
      <c r="B350" s="70"/>
      <c r="C350" s="70"/>
      <c r="D350" s="70"/>
      <c r="E350" s="70"/>
      <c r="F350" s="70"/>
      <c r="G350" s="70"/>
      <c r="H350" s="70"/>
      <c r="I350" s="70"/>
      <c r="J350" s="70"/>
      <c r="K350" s="70"/>
      <c r="L350" s="70"/>
      <c r="M350" s="70"/>
    </row>
    <row r="351" spans="1:13" ht="14.25" customHeight="1">
      <c r="A351" s="103"/>
      <c r="B351" s="70"/>
      <c r="C351" s="70"/>
      <c r="D351" s="70"/>
      <c r="E351" s="70"/>
      <c r="F351" s="70"/>
      <c r="G351" s="70"/>
      <c r="H351" s="70"/>
      <c r="I351" s="70"/>
      <c r="J351" s="70"/>
      <c r="K351" s="70"/>
      <c r="L351" s="70"/>
      <c r="M351" s="70"/>
    </row>
    <row r="352" spans="1:13" ht="14.25" customHeight="1">
      <c r="A352" s="103"/>
      <c r="B352" s="70"/>
      <c r="C352" s="70"/>
      <c r="D352" s="70"/>
      <c r="E352" s="70"/>
      <c r="F352" s="70"/>
      <c r="G352" s="70"/>
      <c r="H352" s="70"/>
      <c r="I352" s="70"/>
      <c r="J352" s="70"/>
      <c r="K352" s="70"/>
      <c r="L352" s="70"/>
      <c r="M352" s="70"/>
    </row>
    <row r="353" spans="1:13" ht="14.25" customHeight="1">
      <c r="A353" s="103"/>
      <c r="B353" s="70"/>
      <c r="C353" s="70"/>
      <c r="D353" s="70"/>
      <c r="E353" s="70"/>
      <c r="F353" s="70"/>
      <c r="G353" s="70"/>
      <c r="H353" s="70"/>
      <c r="I353" s="70"/>
      <c r="J353" s="70"/>
      <c r="K353" s="70"/>
      <c r="L353" s="70"/>
      <c r="M353" s="70"/>
    </row>
    <row r="354" spans="1:13" ht="14.25" customHeight="1">
      <c r="A354" s="103"/>
      <c r="B354" s="70"/>
      <c r="C354" s="70"/>
      <c r="D354" s="70"/>
      <c r="E354" s="70"/>
      <c r="F354" s="70"/>
      <c r="G354" s="70"/>
      <c r="H354" s="70"/>
      <c r="I354" s="70"/>
      <c r="J354" s="70"/>
      <c r="K354" s="70"/>
      <c r="L354" s="70"/>
      <c r="M354" s="70"/>
    </row>
    <row r="355" spans="1:13" ht="14.25" customHeight="1">
      <c r="A355" s="103"/>
      <c r="B355" s="70"/>
      <c r="C355" s="70"/>
      <c r="D355" s="70"/>
      <c r="E355" s="70"/>
      <c r="F355" s="70"/>
      <c r="G355" s="70"/>
      <c r="H355" s="70"/>
      <c r="I355" s="70"/>
      <c r="J355" s="70"/>
      <c r="K355" s="70"/>
      <c r="L355" s="70"/>
      <c r="M355" s="70"/>
    </row>
    <row r="356" spans="1:13" ht="14.25" customHeight="1">
      <c r="A356" s="103"/>
      <c r="B356" s="70"/>
      <c r="C356" s="70"/>
      <c r="D356" s="70"/>
      <c r="E356" s="70"/>
      <c r="F356" s="70"/>
      <c r="G356" s="70"/>
      <c r="H356" s="70"/>
      <c r="I356" s="70"/>
      <c r="J356" s="70"/>
      <c r="K356" s="70"/>
      <c r="L356" s="70"/>
      <c r="M356" s="70"/>
    </row>
    <row r="357" spans="1:13" ht="14.25" customHeight="1">
      <c r="A357" s="103"/>
      <c r="B357" s="70"/>
      <c r="C357" s="70"/>
      <c r="D357" s="70"/>
      <c r="E357" s="70"/>
      <c r="F357" s="70"/>
      <c r="G357" s="70"/>
      <c r="H357" s="70"/>
      <c r="I357" s="70"/>
      <c r="J357" s="70"/>
      <c r="K357" s="70"/>
      <c r="L357" s="70"/>
      <c r="M357" s="70"/>
    </row>
    <row r="358" spans="1:13" ht="14.25" customHeight="1">
      <c r="A358" s="103"/>
      <c r="B358" s="70"/>
      <c r="C358" s="70"/>
      <c r="D358" s="70"/>
      <c r="E358" s="70"/>
      <c r="F358" s="70"/>
      <c r="G358" s="70"/>
      <c r="H358" s="70"/>
      <c r="I358" s="70"/>
      <c r="J358" s="70"/>
      <c r="K358" s="70"/>
      <c r="L358" s="70"/>
      <c r="M358" s="70"/>
    </row>
    <row r="359" spans="1:13" ht="14.25" customHeight="1">
      <c r="A359" s="103"/>
      <c r="B359" s="70"/>
      <c r="C359" s="70"/>
      <c r="D359" s="70"/>
      <c r="E359" s="70"/>
      <c r="F359" s="70"/>
      <c r="G359" s="70"/>
      <c r="H359" s="70"/>
      <c r="I359" s="70"/>
      <c r="J359" s="70"/>
      <c r="K359" s="70"/>
      <c r="L359" s="70"/>
      <c r="M359" s="70"/>
    </row>
    <row r="360" spans="1:13" ht="14.25" customHeight="1">
      <c r="A360" s="103"/>
      <c r="B360" s="70"/>
      <c r="C360" s="70"/>
      <c r="D360" s="70"/>
      <c r="E360" s="70"/>
      <c r="F360" s="70"/>
      <c r="G360" s="70"/>
      <c r="H360" s="70"/>
      <c r="I360" s="70"/>
      <c r="J360" s="70"/>
      <c r="K360" s="70"/>
      <c r="L360" s="70"/>
      <c r="M360" s="70"/>
    </row>
    <row r="361" spans="1:13" ht="14.25" customHeight="1">
      <c r="A361" s="103"/>
      <c r="B361" s="70"/>
      <c r="C361" s="70"/>
      <c r="D361" s="70"/>
      <c r="E361" s="70"/>
      <c r="F361" s="70"/>
      <c r="G361" s="70"/>
      <c r="H361" s="70"/>
      <c r="I361" s="70"/>
      <c r="J361" s="70"/>
      <c r="K361" s="70"/>
      <c r="L361" s="70"/>
      <c r="M361" s="70"/>
    </row>
    <row r="362" spans="1:13" ht="14.25" customHeight="1">
      <c r="A362" s="103"/>
      <c r="B362" s="70"/>
      <c r="C362" s="70"/>
      <c r="D362" s="70"/>
      <c r="E362" s="70"/>
      <c r="F362" s="70"/>
      <c r="G362" s="70"/>
      <c r="H362" s="70"/>
      <c r="I362" s="70"/>
      <c r="J362" s="70"/>
      <c r="K362" s="70"/>
      <c r="L362" s="70"/>
      <c r="M362" s="70"/>
    </row>
    <row r="363" spans="1:13" ht="14.25" customHeight="1">
      <c r="A363" s="103"/>
      <c r="B363" s="70"/>
      <c r="C363" s="70"/>
      <c r="D363" s="70"/>
      <c r="E363" s="70"/>
      <c r="F363" s="70"/>
      <c r="G363" s="70"/>
      <c r="H363" s="70"/>
      <c r="I363" s="70"/>
      <c r="J363" s="70"/>
      <c r="K363" s="70"/>
      <c r="L363" s="70"/>
      <c r="M363" s="70"/>
    </row>
    <row r="364" spans="1:13" ht="14.25" customHeight="1">
      <c r="A364" s="103"/>
      <c r="B364" s="70"/>
      <c r="C364" s="70"/>
      <c r="D364" s="70"/>
      <c r="E364" s="70"/>
      <c r="F364" s="70"/>
      <c r="G364" s="70"/>
      <c r="H364" s="70"/>
      <c r="I364" s="70"/>
      <c r="J364" s="70"/>
      <c r="K364" s="70"/>
      <c r="L364" s="70"/>
      <c r="M364" s="70"/>
    </row>
    <row r="365" spans="1:13" ht="14.25" customHeight="1">
      <c r="A365" s="103"/>
      <c r="B365" s="70"/>
      <c r="C365" s="70"/>
      <c r="D365" s="70"/>
      <c r="E365" s="70"/>
      <c r="F365" s="70"/>
      <c r="G365" s="70"/>
      <c r="H365" s="70"/>
      <c r="I365" s="70"/>
      <c r="J365" s="70"/>
      <c r="K365" s="70"/>
      <c r="L365" s="70"/>
      <c r="M365" s="70"/>
    </row>
    <row r="366" spans="1:13" ht="14.25" customHeight="1">
      <c r="A366" s="103"/>
      <c r="B366" s="70"/>
      <c r="C366" s="70"/>
      <c r="D366" s="70"/>
      <c r="E366" s="70"/>
      <c r="F366" s="70"/>
      <c r="G366" s="70"/>
      <c r="H366" s="70"/>
      <c r="I366" s="70"/>
      <c r="J366" s="70"/>
      <c r="K366" s="70"/>
      <c r="L366" s="70"/>
      <c r="M366" s="70"/>
    </row>
    <row r="367" spans="1:13" ht="14.25" customHeight="1">
      <c r="A367" s="103"/>
      <c r="B367" s="70"/>
      <c r="C367" s="70"/>
      <c r="D367" s="70"/>
      <c r="E367" s="70"/>
      <c r="F367" s="70"/>
      <c r="G367" s="70"/>
      <c r="H367" s="70"/>
      <c r="I367" s="70"/>
      <c r="J367" s="70"/>
      <c r="K367" s="70"/>
      <c r="L367" s="70"/>
      <c r="M367" s="70"/>
    </row>
    <row r="368" spans="1:13" ht="14.25" customHeight="1">
      <c r="A368" s="103"/>
      <c r="B368" s="70"/>
      <c r="C368" s="70"/>
      <c r="D368" s="70"/>
      <c r="E368" s="70"/>
      <c r="F368" s="70"/>
      <c r="G368" s="70"/>
      <c r="H368" s="70"/>
      <c r="I368" s="70"/>
      <c r="J368" s="70"/>
      <c r="K368" s="70"/>
      <c r="L368" s="70"/>
      <c r="M368" s="70"/>
    </row>
    <row r="369" spans="1:13" ht="14.25" customHeight="1">
      <c r="A369" s="103"/>
      <c r="B369" s="70"/>
      <c r="C369" s="70"/>
      <c r="D369" s="70"/>
      <c r="E369" s="70"/>
      <c r="F369" s="70"/>
      <c r="G369" s="70"/>
      <c r="H369" s="70"/>
      <c r="I369" s="70"/>
      <c r="J369" s="70"/>
      <c r="K369" s="70"/>
      <c r="L369" s="70"/>
      <c r="M369" s="70"/>
    </row>
    <row r="370" spans="1:13" ht="14.25" customHeight="1">
      <c r="A370" s="103"/>
      <c r="B370" s="70"/>
      <c r="C370" s="70"/>
      <c r="D370" s="70"/>
      <c r="E370" s="70"/>
      <c r="F370" s="70"/>
      <c r="G370" s="70"/>
      <c r="H370" s="70"/>
      <c r="I370" s="70"/>
      <c r="J370" s="70"/>
      <c r="K370" s="70"/>
      <c r="L370" s="70"/>
      <c r="M370" s="70"/>
    </row>
    <row r="371" spans="1:13" ht="14.25" customHeight="1">
      <c r="A371" s="103"/>
      <c r="B371" s="70"/>
      <c r="C371" s="70"/>
      <c r="D371" s="70"/>
      <c r="E371" s="70"/>
      <c r="F371" s="70"/>
      <c r="G371" s="70"/>
      <c r="H371" s="70"/>
      <c r="I371" s="70"/>
      <c r="J371" s="70"/>
      <c r="K371" s="70"/>
      <c r="L371" s="70"/>
      <c r="M371" s="70"/>
    </row>
    <row r="372" spans="1:13" ht="14.25" customHeight="1">
      <c r="A372" s="103"/>
      <c r="B372" s="70"/>
      <c r="C372" s="70"/>
      <c r="D372" s="70"/>
      <c r="E372" s="70"/>
      <c r="F372" s="70"/>
      <c r="G372" s="70"/>
      <c r="H372" s="70"/>
      <c r="I372" s="70"/>
      <c r="J372" s="70"/>
      <c r="K372" s="70"/>
      <c r="L372" s="70"/>
      <c r="M372" s="70"/>
    </row>
    <row r="373" spans="1:13" ht="14.25" customHeight="1">
      <c r="A373" s="103"/>
      <c r="B373" s="70"/>
      <c r="C373" s="70"/>
      <c r="D373" s="70"/>
      <c r="E373" s="70"/>
      <c r="F373" s="70"/>
      <c r="G373" s="70"/>
      <c r="H373" s="70"/>
      <c r="I373" s="70"/>
      <c r="J373" s="70"/>
      <c r="K373" s="70"/>
      <c r="L373" s="70"/>
      <c r="M373" s="70"/>
    </row>
    <row r="374" spans="1:13" ht="14.25" customHeight="1">
      <c r="A374" s="103"/>
      <c r="B374" s="70"/>
      <c r="C374" s="70"/>
      <c r="D374" s="70"/>
      <c r="E374" s="70"/>
      <c r="F374" s="70"/>
      <c r="G374" s="70"/>
      <c r="H374" s="70"/>
      <c r="I374" s="70"/>
      <c r="J374" s="70"/>
      <c r="K374" s="70"/>
      <c r="L374" s="70"/>
      <c r="M374" s="70"/>
    </row>
    <row r="375" spans="1:13" ht="14.25" customHeight="1">
      <c r="A375" s="103"/>
      <c r="B375" s="70"/>
      <c r="C375" s="70"/>
      <c r="D375" s="70"/>
      <c r="E375" s="70"/>
      <c r="F375" s="70"/>
      <c r="G375" s="70"/>
      <c r="H375" s="70"/>
      <c r="I375" s="70"/>
      <c r="J375" s="70"/>
      <c r="K375" s="70"/>
      <c r="L375" s="70"/>
      <c r="M375" s="70"/>
    </row>
    <row r="376" spans="1:13" ht="14.25" customHeight="1">
      <c r="A376" s="103"/>
      <c r="B376" s="70"/>
      <c r="C376" s="70"/>
      <c r="D376" s="70"/>
      <c r="E376" s="70"/>
      <c r="F376" s="70"/>
      <c r="G376" s="70"/>
      <c r="H376" s="70"/>
      <c r="I376" s="70"/>
      <c r="J376" s="70"/>
      <c r="K376" s="70"/>
      <c r="L376" s="70"/>
      <c r="M376" s="70"/>
    </row>
    <row r="377" spans="1:13" ht="14.25" customHeight="1">
      <c r="A377" s="103"/>
      <c r="B377" s="70"/>
      <c r="C377" s="70"/>
      <c r="D377" s="70"/>
      <c r="E377" s="70"/>
      <c r="F377" s="70"/>
      <c r="G377" s="70"/>
      <c r="H377" s="70"/>
      <c r="I377" s="70"/>
      <c r="J377" s="70"/>
      <c r="K377" s="70"/>
      <c r="L377" s="70"/>
      <c r="M377" s="70"/>
    </row>
    <row r="378" spans="1:13" ht="14.25" customHeight="1">
      <c r="A378" s="103"/>
      <c r="B378" s="70"/>
      <c r="C378" s="70"/>
      <c r="D378" s="70"/>
      <c r="E378" s="70"/>
      <c r="F378" s="70"/>
      <c r="G378" s="70"/>
      <c r="H378" s="70"/>
      <c r="I378" s="70"/>
      <c r="J378" s="70"/>
      <c r="K378" s="70"/>
      <c r="L378" s="70"/>
      <c r="M378" s="70"/>
    </row>
    <row r="379" spans="1:13" ht="14.25" customHeight="1">
      <c r="A379" s="103"/>
      <c r="B379" s="70"/>
      <c r="C379" s="70"/>
      <c r="D379" s="70"/>
      <c r="E379" s="70"/>
      <c r="F379" s="70"/>
      <c r="G379" s="70"/>
      <c r="H379" s="70"/>
      <c r="I379" s="70"/>
      <c r="J379" s="70"/>
      <c r="K379" s="70"/>
      <c r="L379" s="70"/>
      <c r="M379" s="70"/>
    </row>
    <row r="380" spans="1:13" ht="14.25" customHeight="1">
      <c r="A380" s="103"/>
      <c r="B380" s="70"/>
      <c r="C380" s="70"/>
      <c r="D380" s="70"/>
      <c r="E380" s="70"/>
      <c r="F380" s="70"/>
      <c r="G380" s="70"/>
      <c r="H380" s="70"/>
      <c r="I380" s="70"/>
      <c r="J380" s="70"/>
      <c r="K380" s="70"/>
      <c r="L380" s="70"/>
      <c r="M380" s="70"/>
    </row>
    <row r="381" spans="1:13" ht="14.25" customHeight="1">
      <c r="A381" s="103"/>
      <c r="B381" s="70"/>
      <c r="C381" s="70"/>
      <c r="D381" s="70"/>
      <c r="E381" s="70"/>
      <c r="F381" s="70"/>
      <c r="G381" s="70"/>
      <c r="H381" s="70"/>
      <c r="I381" s="70"/>
      <c r="J381" s="70"/>
      <c r="K381" s="70"/>
      <c r="L381" s="70"/>
      <c r="M381" s="70"/>
    </row>
    <row r="382" spans="1:13" ht="14.25" customHeight="1">
      <c r="A382" s="103"/>
      <c r="B382" s="70"/>
      <c r="C382" s="70"/>
      <c r="D382" s="70"/>
      <c r="E382" s="70"/>
      <c r="F382" s="70"/>
      <c r="G382" s="70"/>
      <c r="H382" s="70"/>
      <c r="I382" s="70"/>
      <c r="J382" s="70"/>
      <c r="K382" s="70"/>
      <c r="L382" s="70"/>
      <c r="M382" s="70"/>
    </row>
    <row r="383" spans="1:13" ht="14.25" customHeight="1">
      <c r="A383" s="103"/>
      <c r="B383" s="70"/>
      <c r="C383" s="70"/>
      <c r="D383" s="70"/>
      <c r="E383" s="70"/>
      <c r="F383" s="70"/>
      <c r="G383" s="70"/>
      <c r="H383" s="70"/>
      <c r="I383" s="70"/>
      <c r="J383" s="70"/>
      <c r="K383" s="70"/>
      <c r="L383" s="70"/>
      <c r="M383" s="70"/>
    </row>
    <row r="384" spans="1:13" ht="14.25" customHeight="1">
      <c r="A384" s="103"/>
      <c r="B384" s="70"/>
      <c r="C384" s="70"/>
      <c r="D384" s="70"/>
      <c r="E384" s="70"/>
      <c r="F384" s="70"/>
      <c r="G384" s="70"/>
      <c r="H384" s="70"/>
      <c r="I384" s="70"/>
      <c r="J384" s="70"/>
      <c r="K384" s="70"/>
      <c r="L384" s="70"/>
      <c r="M384" s="70"/>
    </row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</sheetData>
  <sortState xmlns:xlrd2="http://schemas.microsoft.com/office/spreadsheetml/2017/richdata2" ref="F3:P176">
    <sortCondition ref="K3:K176"/>
    <sortCondition descending="1" ref="N3:N176"/>
    <sortCondition descending="1" ref="O3:O176"/>
  </sortState>
  <mergeCells count="1">
    <mergeCell ref="N1:O1"/>
  </mergeCells>
  <pageMargins left="0.75" right="0.75" top="1" bottom="1" header="0" footer="0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Z1000"/>
  <sheetViews>
    <sheetView workbookViewId="0">
      <pane ySplit="1" topLeftCell="A20" activePane="bottomLeft" state="frozen"/>
      <selection pane="bottomLeft" activeCell="A40" sqref="A40:XFD40"/>
    </sheetView>
  </sheetViews>
  <sheetFormatPr defaultColWidth="14.42578125" defaultRowHeight="15" customHeight="1"/>
  <cols>
    <col min="1" max="1" width="20.140625" customWidth="1"/>
    <col min="2" max="24" width="6.7109375" customWidth="1"/>
    <col min="25" max="26" width="11.42578125" customWidth="1"/>
  </cols>
  <sheetData>
    <row r="1" spans="1:26" ht="14.25" customHeight="1">
      <c r="A1" s="90"/>
      <c r="B1" s="72" t="s">
        <v>8</v>
      </c>
      <c r="C1" s="72" t="s">
        <v>15</v>
      </c>
      <c r="D1" s="72" t="s">
        <v>18</v>
      </c>
      <c r="E1" s="73" t="s">
        <v>21</v>
      </c>
      <c r="F1" s="72" t="s">
        <v>24</v>
      </c>
      <c r="G1" s="72" t="s">
        <v>29</v>
      </c>
      <c r="H1" s="72" t="s">
        <v>32</v>
      </c>
      <c r="I1" s="72" t="s">
        <v>35</v>
      </c>
      <c r="J1" s="72" t="s">
        <v>38</v>
      </c>
      <c r="K1" s="72" t="s">
        <v>41</v>
      </c>
      <c r="L1" s="72" t="s">
        <v>44</v>
      </c>
      <c r="M1" s="72" t="s">
        <v>47</v>
      </c>
      <c r="N1" s="72" t="s">
        <v>50</v>
      </c>
      <c r="O1" s="72" t="s">
        <v>53</v>
      </c>
      <c r="P1" s="72" t="s">
        <v>59</v>
      </c>
      <c r="Q1" s="72" t="s">
        <v>62</v>
      </c>
      <c r="R1" s="72" t="s">
        <v>68</v>
      </c>
      <c r="S1" s="72" t="s">
        <v>10</v>
      </c>
      <c r="T1" s="72" t="s">
        <v>73</v>
      </c>
      <c r="U1" s="72" t="s">
        <v>76</v>
      </c>
      <c r="V1" s="72" t="s">
        <v>79</v>
      </c>
      <c r="W1" s="72" t="s">
        <v>82</v>
      </c>
      <c r="X1" s="72" t="s">
        <v>1546</v>
      </c>
      <c r="Y1" s="90"/>
      <c r="Z1" s="90"/>
    </row>
    <row r="2" spans="1:26" ht="14.25" customHeight="1">
      <c r="A2" s="84" t="s">
        <v>1602</v>
      </c>
      <c r="B2" s="64">
        <f>+'100- All'!B161</f>
        <v>0</v>
      </c>
      <c r="C2" s="64">
        <f>+'100- All'!C161</f>
        <v>0</v>
      </c>
      <c r="D2" s="64">
        <f>+'100- All'!D161</f>
        <v>8</v>
      </c>
      <c r="E2" s="64">
        <f>+'100- All'!E161</f>
        <v>0</v>
      </c>
      <c r="F2" s="64">
        <f>+'100- All'!F161</f>
        <v>0</v>
      </c>
      <c r="G2" s="64">
        <f>+'100- All'!G161</f>
        <v>0</v>
      </c>
      <c r="H2" s="64">
        <f>+'100- All'!H161</f>
        <v>0</v>
      </c>
      <c r="I2" s="64">
        <f>+'100- All'!I161</f>
        <v>21</v>
      </c>
      <c r="J2" s="64">
        <f>+'100- All'!J161</f>
        <v>0</v>
      </c>
      <c r="K2" s="64">
        <f>+'100- All'!K161</f>
        <v>0</v>
      </c>
      <c r="L2" s="64">
        <f>+'100- All'!L161</f>
        <v>0</v>
      </c>
      <c r="M2" s="64">
        <f>+'100- All'!M161</f>
        <v>0</v>
      </c>
      <c r="N2" s="64">
        <f>+'100- All'!N161</f>
        <v>0</v>
      </c>
      <c r="O2" s="64">
        <f>+'100- All'!O161</f>
        <v>0</v>
      </c>
      <c r="P2" s="64">
        <f>+'100- All'!P161</f>
        <v>6</v>
      </c>
      <c r="Q2" s="64">
        <f>+'100- All'!Q161</f>
        <v>0</v>
      </c>
      <c r="R2" s="64">
        <f>+'100- All'!R161</f>
        <v>0</v>
      </c>
      <c r="S2" s="64">
        <f>+'100- All'!S161</f>
        <v>0</v>
      </c>
      <c r="T2" s="64">
        <f>+'100- All'!T161</f>
        <v>4</v>
      </c>
      <c r="U2" s="64">
        <f>+'100- All'!U161</f>
        <v>0</v>
      </c>
      <c r="V2" s="64">
        <f>+'100- All'!V161</f>
        <v>0</v>
      </c>
      <c r="W2" s="64">
        <f>+'100- All'!W161</f>
        <v>0</v>
      </c>
      <c r="X2" s="64">
        <f t="shared" ref="X2:X13" si="0">SUM(B2:W2)</f>
        <v>39</v>
      </c>
      <c r="Y2" s="64" t="s">
        <v>1603</v>
      </c>
    </row>
    <row r="3" spans="1:26" ht="14.25" customHeight="1">
      <c r="A3" s="64" t="s">
        <v>1604</v>
      </c>
      <c r="B3" s="64">
        <f>+'200 - All'!B140</f>
        <v>0</v>
      </c>
      <c r="C3" s="64">
        <f>+'200 - All'!C140</f>
        <v>0</v>
      </c>
      <c r="D3" s="64">
        <f>+'200 - All'!D140</f>
        <v>9</v>
      </c>
      <c r="E3" s="64">
        <f>+'200 - All'!E140</f>
        <v>0</v>
      </c>
      <c r="F3" s="64">
        <f>+'200 - All'!F140</f>
        <v>0</v>
      </c>
      <c r="G3" s="64">
        <f>+'200 - All'!G140</f>
        <v>0</v>
      </c>
      <c r="H3" s="64">
        <f>+'200 - All'!H140</f>
        <v>0</v>
      </c>
      <c r="I3" s="64">
        <f>+'200 - All'!I140</f>
        <v>23</v>
      </c>
      <c r="J3" s="64">
        <f>+'200 - All'!J140</f>
        <v>0</v>
      </c>
      <c r="K3" s="64">
        <f>+'200 - All'!K140</f>
        <v>0</v>
      </c>
      <c r="L3" s="64">
        <f>+'200 - All'!L140</f>
        <v>0</v>
      </c>
      <c r="M3" s="64">
        <f>+'200 - All'!M140</f>
        <v>0</v>
      </c>
      <c r="N3" s="64">
        <f>+'200 - All'!N140</f>
        <v>0</v>
      </c>
      <c r="O3" s="64">
        <f>+'200 - All'!O140</f>
        <v>0</v>
      </c>
      <c r="P3" s="64">
        <f>+'200 - All'!P140</f>
        <v>6</v>
      </c>
      <c r="Q3" s="64">
        <f>+'200 - All'!Q140</f>
        <v>0</v>
      </c>
      <c r="R3" s="64">
        <f>+'200 - All'!R140</f>
        <v>0</v>
      </c>
      <c r="S3" s="64">
        <f>+'200 - All'!S140</f>
        <v>0</v>
      </c>
      <c r="T3" s="64">
        <f>+'200 - All'!T140</f>
        <v>1</v>
      </c>
      <c r="U3" s="64">
        <f>+'200 - All'!U140</f>
        <v>0</v>
      </c>
      <c r="V3" s="64">
        <f>+'200 - All'!V140</f>
        <v>0</v>
      </c>
      <c r="W3" s="64">
        <f>+'200 - All'!W140</f>
        <v>0</v>
      </c>
      <c r="X3" s="64">
        <f t="shared" si="0"/>
        <v>39</v>
      </c>
    </row>
    <row r="4" spans="1:26" ht="14.25" customHeight="1">
      <c r="A4" s="64" t="s">
        <v>1605</v>
      </c>
      <c r="B4" s="64">
        <f>+'400 - All'!B90</f>
        <v>3</v>
      </c>
      <c r="C4" s="64">
        <f>+'400 - All'!C90</f>
        <v>0</v>
      </c>
      <c r="D4" s="64">
        <f>+'400 - All'!D90</f>
        <v>0</v>
      </c>
      <c r="E4" s="64">
        <f>+'400 - All'!E90</f>
        <v>0</v>
      </c>
      <c r="F4" s="64">
        <f>+'400 - All'!F90</f>
        <v>0</v>
      </c>
      <c r="G4" s="64">
        <f>+'400 - All'!G90</f>
        <v>21</v>
      </c>
      <c r="H4" s="64">
        <f>+'400 - All'!H90</f>
        <v>0</v>
      </c>
      <c r="I4" s="64">
        <f>+'400 - All'!I90</f>
        <v>0</v>
      </c>
      <c r="J4" s="64">
        <f>+'400 - All'!J90</f>
        <v>0</v>
      </c>
      <c r="K4" s="64">
        <f>+'400 - All'!K90</f>
        <v>0</v>
      </c>
      <c r="L4" s="64">
        <f>+'400 - All'!L90</f>
        <v>0</v>
      </c>
      <c r="M4" s="64">
        <f>+'400 - All'!M90</f>
        <v>0</v>
      </c>
      <c r="N4" s="64">
        <f>+'400 - All'!N90</f>
        <v>0</v>
      </c>
      <c r="O4" s="64">
        <f>+'400 - All'!O90</f>
        <v>0</v>
      </c>
      <c r="P4" s="64">
        <f>+'400 - All'!P90</f>
        <v>4</v>
      </c>
      <c r="Q4" s="64">
        <f>+'400 - All'!Q90</f>
        <v>0</v>
      </c>
      <c r="R4" s="64">
        <f>+'400 - All'!R90</f>
        <v>0</v>
      </c>
      <c r="S4" s="64">
        <f>+'400 - All'!S90</f>
        <v>0</v>
      </c>
      <c r="T4" s="64">
        <f>+'400 - All'!T90</f>
        <v>5</v>
      </c>
      <c r="U4" s="64">
        <f>+'400 - All'!U90</f>
        <v>6</v>
      </c>
      <c r="V4" s="64">
        <f>+'400 - All'!V90</f>
        <v>0</v>
      </c>
      <c r="W4" s="64">
        <f>+'400 - All'!W90</f>
        <v>0</v>
      </c>
      <c r="X4" s="64">
        <f t="shared" si="0"/>
        <v>39</v>
      </c>
    </row>
    <row r="5" spans="1:26" ht="14.25" customHeight="1">
      <c r="A5" s="64" t="s">
        <v>1606</v>
      </c>
      <c r="B5" s="64">
        <f>+'800 - ALL'!B48</f>
        <v>0</v>
      </c>
      <c r="C5" s="64">
        <f>+'800 - ALL'!C48</f>
        <v>0</v>
      </c>
      <c r="D5" s="64">
        <f>+'800 - ALL'!D48</f>
        <v>4</v>
      </c>
      <c r="E5" s="64">
        <f>+'800 - ALL'!E48</f>
        <v>0</v>
      </c>
      <c r="F5" s="64">
        <f>+'800 - ALL'!F48</f>
        <v>0</v>
      </c>
      <c r="G5" s="64">
        <f>+'800 - ALL'!G48</f>
        <v>26</v>
      </c>
      <c r="H5" s="64">
        <f>+'800 - ALL'!H48</f>
        <v>0</v>
      </c>
      <c r="I5" s="64">
        <f>+'800 - ALL'!I48</f>
        <v>7</v>
      </c>
      <c r="J5" s="64">
        <f>+'800 - ALL'!J48</f>
        <v>0</v>
      </c>
      <c r="K5" s="64">
        <f>+'800 - ALL'!K48</f>
        <v>0</v>
      </c>
      <c r="L5" s="64">
        <f>+'800 - ALL'!L48</f>
        <v>0</v>
      </c>
      <c r="M5" s="64">
        <f>+'800 - ALL'!M48</f>
        <v>0</v>
      </c>
      <c r="N5" s="64">
        <f>+'800 - ALL'!N48</f>
        <v>0</v>
      </c>
      <c r="O5" s="64">
        <f>+'800 - ALL'!O48</f>
        <v>0</v>
      </c>
      <c r="P5" s="64">
        <f>+'800 - ALL'!P48</f>
        <v>0</v>
      </c>
      <c r="Q5" s="64">
        <f>+'800 - ALL'!Q48</f>
        <v>0</v>
      </c>
      <c r="R5" s="64">
        <f>+'800 - ALL'!R48</f>
        <v>0</v>
      </c>
      <c r="S5" s="64">
        <f>+'800 - ALL'!S48</f>
        <v>0</v>
      </c>
      <c r="T5" s="64">
        <f>+'800 - ALL'!T48</f>
        <v>2</v>
      </c>
      <c r="U5" s="64">
        <f>+'800 - ALL'!U48</f>
        <v>0</v>
      </c>
      <c r="V5" s="64">
        <f>+'800 - ALL'!V48</f>
        <v>0</v>
      </c>
      <c r="W5" s="64">
        <f>+'800 - ALL'!W48</f>
        <v>0</v>
      </c>
      <c r="X5" s="64">
        <f t="shared" si="0"/>
        <v>39</v>
      </c>
    </row>
    <row r="6" spans="1:26" ht="14.25" customHeight="1">
      <c r="A6" s="64" t="s">
        <v>1607</v>
      </c>
      <c r="B6" s="64">
        <f>+'1600mm - ALL'!B40</f>
        <v>0</v>
      </c>
      <c r="C6" s="64">
        <f>+'1600mm - ALL'!C40</f>
        <v>0</v>
      </c>
      <c r="D6" s="64">
        <f>+'1600mm - ALL'!D40</f>
        <v>0</v>
      </c>
      <c r="E6" s="64">
        <f>+'1600mm - ALL'!E40</f>
        <v>0</v>
      </c>
      <c r="F6" s="64">
        <f>+'1600mm - ALL'!F40</f>
        <v>0</v>
      </c>
      <c r="G6" s="64">
        <f>+'1600mm - ALL'!G40</f>
        <v>18</v>
      </c>
      <c r="H6" s="64">
        <f>+'1600mm - ALL'!H40</f>
        <v>0</v>
      </c>
      <c r="I6" s="64">
        <f>+'1600mm - ALL'!I40</f>
        <v>4</v>
      </c>
      <c r="J6" s="64">
        <f>+'1600mm - ALL'!J40</f>
        <v>0</v>
      </c>
      <c r="K6" s="64">
        <f>+'1600mm - ALL'!K40</f>
        <v>0</v>
      </c>
      <c r="L6" s="64">
        <f>+'1600mm - ALL'!L40</f>
        <v>0</v>
      </c>
      <c r="M6" s="64">
        <f>+'1600mm - ALL'!M40</f>
        <v>10</v>
      </c>
      <c r="N6" s="64">
        <f>+'1600mm - ALL'!N40</f>
        <v>0</v>
      </c>
      <c r="O6" s="64">
        <f>+'1600mm - ALL'!O40</f>
        <v>0</v>
      </c>
      <c r="P6" s="64">
        <f>+'1600mm - ALL'!P40</f>
        <v>0</v>
      </c>
      <c r="Q6" s="64">
        <f>+'1600mm - ALL'!Q40</f>
        <v>0</v>
      </c>
      <c r="R6" s="64">
        <f>+'1600mm - ALL'!R40</f>
        <v>0</v>
      </c>
      <c r="S6" s="64">
        <f>+'1600mm - ALL'!S40</f>
        <v>0</v>
      </c>
      <c r="T6" s="64">
        <f>+'1600mm - ALL'!T40</f>
        <v>6</v>
      </c>
      <c r="U6" s="64">
        <f>+'1600mm - ALL'!U40</f>
        <v>0</v>
      </c>
      <c r="V6" s="64">
        <f>+'1600mm - ALL'!V40</f>
        <v>0</v>
      </c>
      <c r="W6" s="64">
        <f>+'1600mm - ALL'!W40</f>
        <v>0</v>
      </c>
      <c r="X6" s="64">
        <f t="shared" si="0"/>
        <v>38</v>
      </c>
    </row>
    <row r="7" spans="1:26" ht="14.25" customHeight="1">
      <c r="A7" s="64" t="s">
        <v>1608</v>
      </c>
      <c r="B7" s="64">
        <f>+'3200-ALL'!B32</f>
        <v>0</v>
      </c>
      <c r="C7" s="64">
        <f>+'3200-ALL'!C32</f>
        <v>0</v>
      </c>
      <c r="D7" s="64">
        <f>+'3200-ALL'!D32</f>
        <v>0</v>
      </c>
      <c r="E7" s="64">
        <f>+'3200-ALL'!E32</f>
        <v>0</v>
      </c>
      <c r="F7" s="64">
        <f>+'3200-ALL'!F32</f>
        <v>0</v>
      </c>
      <c r="G7" s="64">
        <f>+'3200-ALL'!G32</f>
        <v>16</v>
      </c>
      <c r="H7" s="64">
        <f>+'3200-ALL'!H32</f>
        <v>0</v>
      </c>
      <c r="I7" s="64">
        <f>+'3200-ALL'!I32</f>
        <v>6</v>
      </c>
      <c r="J7" s="64">
        <f>+'3200-ALL'!J32</f>
        <v>0</v>
      </c>
      <c r="K7" s="64">
        <f>+'3200-ALL'!K32</f>
        <v>0</v>
      </c>
      <c r="L7" s="64">
        <f>+'3200-ALL'!L32</f>
        <v>0</v>
      </c>
      <c r="M7" s="64">
        <f>+'3200-ALL'!M32</f>
        <v>11</v>
      </c>
      <c r="N7" s="64">
        <f>+'3200-ALL'!N32</f>
        <v>0</v>
      </c>
      <c r="O7" s="64">
        <f>+'3200-ALL'!O32</f>
        <v>0</v>
      </c>
      <c r="P7" s="64">
        <f>+'3200-ALL'!P32</f>
        <v>0</v>
      </c>
      <c r="Q7" s="64">
        <f>+'3200-ALL'!Q32</f>
        <v>0</v>
      </c>
      <c r="R7" s="64">
        <f>+'3200-ALL'!R32</f>
        <v>0</v>
      </c>
      <c r="S7" s="64">
        <f>+'3200-ALL'!S32</f>
        <v>0</v>
      </c>
      <c r="T7" s="64">
        <f>+'3200-ALL'!T32</f>
        <v>0</v>
      </c>
      <c r="U7" s="64">
        <f>+'3200-ALL'!U32</f>
        <v>5</v>
      </c>
      <c r="V7" s="64">
        <f>+'3200-ALL'!V32</f>
        <v>0</v>
      </c>
      <c r="W7" s="64">
        <f>+'3200-ALL'!W32</f>
        <v>0</v>
      </c>
      <c r="X7" s="64">
        <f t="shared" si="0"/>
        <v>38</v>
      </c>
    </row>
    <row r="8" spans="1:26" ht="14.25" customHeight="1">
      <c r="A8" s="64" t="s">
        <v>1609</v>
      </c>
      <c r="B8" s="64">
        <f>+'4X800r'!B18</f>
        <v>0</v>
      </c>
      <c r="C8" s="64">
        <f>+'4X800r'!C18</f>
        <v>0</v>
      </c>
      <c r="D8" s="64">
        <f>+'4X800r'!D18</f>
        <v>0</v>
      </c>
      <c r="E8" s="64">
        <f>+'4X800r'!E18</f>
        <v>0</v>
      </c>
      <c r="F8" s="64">
        <f>+'4X800r'!F18</f>
        <v>0</v>
      </c>
      <c r="G8" s="64">
        <f>+'4X800r'!G18</f>
        <v>10</v>
      </c>
      <c r="H8" s="64">
        <f>+'4X800r'!H18</f>
        <v>0</v>
      </c>
      <c r="I8" s="64">
        <f>+'4X800r'!I18</f>
        <v>8</v>
      </c>
      <c r="J8" s="64">
        <f>+'4X800r'!J18</f>
        <v>0</v>
      </c>
      <c r="K8" s="64">
        <f>+'4X800r'!K18</f>
        <v>0</v>
      </c>
      <c r="L8" s="64">
        <f>+'4X800r'!L18</f>
        <v>0</v>
      </c>
      <c r="M8" s="64">
        <f>+'4X800r'!M18</f>
        <v>0</v>
      </c>
      <c r="N8" s="64">
        <f>+'4X800r'!N18</f>
        <v>0</v>
      </c>
      <c r="O8" s="64">
        <f>+'4X800r'!O18</f>
        <v>0</v>
      </c>
      <c r="P8" s="64">
        <f>+'4X800r'!P18</f>
        <v>6</v>
      </c>
      <c r="Q8" s="64">
        <f>+'4X800r'!Q18</f>
        <v>0</v>
      </c>
      <c r="R8" s="64">
        <f>+'4X800r'!R18</f>
        <v>0</v>
      </c>
      <c r="S8" s="64">
        <f>+'4X800r'!S18</f>
        <v>0</v>
      </c>
      <c r="T8" s="64">
        <f>+'4X800r'!T18</f>
        <v>0</v>
      </c>
      <c r="U8" s="64">
        <f>+'4X800r'!U18</f>
        <v>0</v>
      </c>
      <c r="V8" s="64">
        <f>+'4X800r'!V18</f>
        <v>0</v>
      </c>
      <c r="W8" s="64">
        <f>+'4X800r'!W18</f>
        <v>0</v>
      </c>
      <c r="X8" s="64">
        <f t="shared" si="0"/>
        <v>24</v>
      </c>
    </row>
    <row r="9" spans="1:26" ht="14.25" customHeight="1">
      <c r="A9" s="64" t="s">
        <v>1610</v>
      </c>
      <c r="B9" s="64">
        <f>+'4x100 - ALL'!B46</f>
        <v>5</v>
      </c>
      <c r="C9" s="64">
        <f>+'4x100 - ALL'!C46</f>
        <v>0</v>
      </c>
      <c r="D9" s="64">
        <f>+'4x100 - ALL'!D46</f>
        <v>6</v>
      </c>
      <c r="E9" s="64">
        <f>+'4x100 - ALL'!E46</f>
        <v>0</v>
      </c>
      <c r="F9" s="64">
        <f>+'4x100 - ALL'!F46</f>
        <v>0</v>
      </c>
      <c r="G9" s="64">
        <f>+'4x100 - ALL'!G46</f>
        <v>3</v>
      </c>
      <c r="H9" s="64">
        <f>+'4x100 - ALL'!H46</f>
        <v>0</v>
      </c>
      <c r="I9" s="64">
        <f>+'4x100 - ALL'!I46</f>
        <v>10</v>
      </c>
      <c r="J9" s="64">
        <f>+'4x100 - ALL'!J46</f>
        <v>0</v>
      </c>
      <c r="K9" s="64">
        <f>+'4x100 - ALL'!K46</f>
        <v>0</v>
      </c>
      <c r="L9" s="64">
        <f>+'4x100 - ALL'!L46</f>
        <v>0</v>
      </c>
      <c r="M9" s="64">
        <f>+'4x100 - ALL'!M46</f>
        <v>4</v>
      </c>
      <c r="N9" s="64">
        <f>+'4x100 - ALL'!N46</f>
        <v>0</v>
      </c>
      <c r="O9" s="64">
        <f>+'4x100 - ALL'!O46</f>
        <v>0</v>
      </c>
      <c r="P9" s="64">
        <f>+'4x100 - ALL'!P46</f>
        <v>8</v>
      </c>
      <c r="Q9" s="64">
        <f>+'4x100 - ALL'!Q46</f>
        <v>0</v>
      </c>
      <c r="R9" s="64">
        <f>+'4x100 - ALL'!R46</f>
        <v>0</v>
      </c>
      <c r="S9" s="64">
        <f>+'4x100 - ALL'!S46</f>
        <v>0</v>
      </c>
      <c r="T9" s="64">
        <f>+'4x100 - ALL'!T46</f>
        <v>0</v>
      </c>
      <c r="U9" s="64">
        <f>+'4x100 - ALL'!U46</f>
        <v>0</v>
      </c>
      <c r="V9" s="64">
        <f>+'4x100 - ALL'!V46</f>
        <v>0</v>
      </c>
      <c r="W9" s="64">
        <f>+'4x100 - ALL'!W46</f>
        <v>0</v>
      </c>
      <c r="X9" s="64">
        <f t="shared" si="0"/>
        <v>36</v>
      </c>
    </row>
    <row r="10" spans="1:26" ht="14.25" customHeight="1">
      <c r="A10" s="64" t="s">
        <v>1611</v>
      </c>
      <c r="B10" s="64">
        <f>+'4x400 - ALL'!B28</f>
        <v>0</v>
      </c>
      <c r="C10" s="64">
        <f>+'4x400 - ALL'!C28</f>
        <v>0</v>
      </c>
      <c r="D10" s="64">
        <f>+'4x400 - ALL'!D28</f>
        <v>5</v>
      </c>
      <c r="E10" s="64">
        <f>+'4x400 - ALL'!E28</f>
        <v>0</v>
      </c>
      <c r="F10" s="64">
        <f>+'4x400 - ALL'!F28</f>
        <v>0</v>
      </c>
      <c r="G10" s="64">
        <f>+'4x400 - ALL'!G28</f>
        <v>10</v>
      </c>
      <c r="H10" s="64">
        <f>+'4x400 - ALL'!H28</f>
        <v>0</v>
      </c>
      <c r="I10" s="64">
        <f>+'4x400 - ALL'!I28</f>
        <v>6</v>
      </c>
      <c r="J10" s="64">
        <f>+'4x400 - ALL'!J28</f>
        <v>0</v>
      </c>
      <c r="K10" s="64">
        <f>+'4x400 - ALL'!K28</f>
        <v>0</v>
      </c>
      <c r="L10" s="64">
        <f>+'4x400 - ALL'!L28</f>
        <v>0</v>
      </c>
      <c r="M10" s="64">
        <f>+'4x400 - ALL'!M28</f>
        <v>3</v>
      </c>
      <c r="N10" s="64">
        <f>+'4x400 - ALL'!N28</f>
        <v>0</v>
      </c>
      <c r="O10" s="64">
        <f>+'4x400 - ALL'!O28</f>
        <v>0</v>
      </c>
      <c r="P10" s="64">
        <f>+'4x400 - ALL'!P28</f>
        <v>8</v>
      </c>
      <c r="Q10" s="64">
        <f>+'4x400 - ALL'!Q28</f>
        <v>0</v>
      </c>
      <c r="R10" s="64">
        <f>+'4x400 - ALL'!R28</f>
        <v>0</v>
      </c>
      <c r="S10" s="64">
        <f>+'4x400 - ALL'!S28</f>
        <v>0</v>
      </c>
      <c r="T10" s="64">
        <f>+'4x400 - ALL'!T28</f>
        <v>4</v>
      </c>
      <c r="U10" s="64">
        <f>+'4x400 - ALL'!U28</f>
        <v>0</v>
      </c>
      <c r="V10" s="64">
        <f>+'4x400 - ALL'!V28</f>
        <v>0</v>
      </c>
      <c r="W10" s="64">
        <f>+'4x400 - ALL'!W28</f>
        <v>0</v>
      </c>
      <c r="X10" s="64">
        <f t="shared" si="0"/>
        <v>36</v>
      </c>
    </row>
    <row r="11" spans="1:26" ht="14.25" customHeight="1">
      <c r="A11" s="64" t="s">
        <v>1612</v>
      </c>
      <c r="B11" s="64">
        <f>+'SHOT PUT'!B84</f>
        <v>12</v>
      </c>
      <c r="C11" s="64">
        <f>+'SHOT PUT'!C84</f>
        <v>0</v>
      </c>
      <c r="D11" s="64">
        <f>+'SHOT PUT'!D84</f>
        <v>0</v>
      </c>
      <c r="E11" s="64">
        <f>+'SHOT PUT'!E84</f>
        <v>0</v>
      </c>
      <c r="F11" s="64">
        <f>+'SHOT PUT'!F84</f>
        <v>0</v>
      </c>
      <c r="G11" s="64">
        <f>+'SHOT PUT'!G84</f>
        <v>8</v>
      </c>
      <c r="H11" s="64">
        <f>+'SHOT PUT'!H84</f>
        <v>0</v>
      </c>
      <c r="I11" s="64">
        <f>+'SHOT PUT'!I84</f>
        <v>1</v>
      </c>
      <c r="J11" s="64">
        <f>+'SHOT PUT'!J84</f>
        <v>0</v>
      </c>
      <c r="K11" s="64">
        <f>+'SHOT PUT'!K84</f>
        <v>0</v>
      </c>
      <c r="L11" s="64">
        <f>+'SHOT PUT'!L84</f>
        <v>0</v>
      </c>
      <c r="M11" s="64">
        <f>+'SHOT PUT'!M84</f>
        <v>0</v>
      </c>
      <c r="N11" s="64">
        <f>+'SHOT PUT'!N84</f>
        <v>0</v>
      </c>
      <c r="O11" s="64">
        <f>+'SHOT PUT'!O84</f>
        <v>0</v>
      </c>
      <c r="P11" s="64">
        <f>+'SHOT PUT'!P84</f>
        <v>18</v>
      </c>
      <c r="Q11" s="64">
        <f>+'SHOT PUT'!Q84</f>
        <v>0</v>
      </c>
      <c r="R11" s="64">
        <f>+'SHOT PUT'!R84</f>
        <v>0</v>
      </c>
      <c r="S11" s="64">
        <f>+'SHOT PUT'!S84</f>
        <v>0</v>
      </c>
      <c r="T11" s="64">
        <f>+'SHOT PUT'!T84</f>
        <v>0</v>
      </c>
      <c r="U11" s="64">
        <f>+'SHOT PUT'!U84</f>
        <v>0</v>
      </c>
      <c r="V11" s="64">
        <f>+'SHOT PUT'!V84</f>
        <v>0</v>
      </c>
      <c r="W11" s="64">
        <f>+'SHOT PUT'!W84</f>
        <v>0</v>
      </c>
      <c r="X11" s="64">
        <f t="shared" si="0"/>
        <v>39</v>
      </c>
    </row>
    <row r="12" spans="1:26" ht="14.25" customHeight="1">
      <c r="A12" s="64" t="s">
        <v>1613</v>
      </c>
      <c r="B12" s="64">
        <f>+'Turbo Jav'!B104</f>
        <v>7</v>
      </c>
      <c r="C12" s="64">
        <f>+'Turbo Jav'!C104</f>
        <v>0</v>
      </c>
      <c r="D12" s="64">
        <f>+'Turbo Jav'!D104</f>
        <v>0</v>
      </c>
      <c r="E12" s="64">
        <f>+'Turbo Jav'!E104</f>
        <v>0</v>
      </c>
      <c r="F12" s="64">
        <f>+'Turbo Jav'!F104</f>
        <v>0</v>
      </c>
      <c r="G12" s="64">
        <f>+'Turbo Jav'!G104</f>
        <v>11</v>
      </c>
      <c r="H12" s="64">
        <f>+'Turbo Jav'!H104</f>
        <v>0</v>
      </c>
      <c r="I12" s="64">
        <f>+'Turbo Jav'!I104</f>
        <v>10</v>
      </c>
      <c r="J12" s="64">
        <f>+'Turbo Jav'!J104</f>
        <v>0</v>
      </c>
      <c r="K12" s="64">
        <f>+'Turbo Jav'!K104</f>
        <v>0</v>
      </c>
      <c r="L12" s="64">
        <f>+'Turbo Jav'!L104</f>
        <v>0</v>
      </c>
      <c r="M12" s="64">
        <f>+'Turbo Jav'!M104</f>
        <v>0</v>
      </c>
      <c r="N12" s="64">
        <f>+'Turbo Jav'!N104</f>
        <v>0</v>
      </c>
      <c r="O12" s="64">
        <f>+'Turbo Jav'!O104</f>
        <v>0</v>
      </c>
      <c r="P12" s="64">
        <f>+'Turbo Jav'!P104</f>
        <v>11</v>
      </c>
      <c r="Q12" s="64">
        <f>+'Turbo Jav'!Q104</f>
        <v>0</v>
      </c>
      <c r="R12" s="64">
        <f>+'Turbo Jav'!R104</f>
        <v>0</v>
      </c>
      <c r="S12" s="64">
        <f>+'Turbo Jav'!S104</f>
        <v>0</v>
      </c>
      <c r="T12" s="64">
        <f>+'Turbo Jav'!T104</f>
        <v>0</v>
      </c>
      <c r="U12" s="64">
        <f>+'Turbo Jav'!U104</f>
        <v>0</v>
      </c>
      <c r="V12" s="64">
        <f>+'Turbo Jav'!V104</f>
        <v>0</v>
      </c>
      <c r="W12" s="64">
        <f>+'Turbo Jav'!W104</f>
        <v>0</v>
      </c>
      <c r="X12" s="64">
        <f t="shared" si="0"/>
        <v>39</v>
      </c>
    </row>
    <row r="13" spans="1:26" ht="14.25" customHeight="1">
      <c r="A13" s="64" t="s">
        <v>1614</v>
      </c>
      <c r="B13" s="64">
        <f>+'LONG JUMP'!B182</f>
        <v>0</v>
      </c>
      <c r="C13" s="64">
        <f>+'LONG JUMP'!C182</f>
        <v>0</v>
      </c>
      <c r="D13" s="64">
        <f>+'LONG JUMP'!D182</f>
        <v>6</v>
      </c>
      <c r="E13" s="64">
        <f>+'LONG JUMP'!E182</f>
        <v>0</v>
      </c>
      <c r="F13" s="64">
        <f>+'LONG JUMP'!F182</f>
        <v>0</v>
      </c>
      <c r="G13" s="64">
        <f>+'LONG JUMP'!G182</f>
        <v>16.5</v>
      </c>
      <c r="H13" s="64">
        <f>+'LONG JUMP'!H182</f>
        <v>0</v>
      </c>
      <c r="I13" s="64">
        <f>+'LONG JUMP'!I182</f>
        <v>13</v>
      </c>
      <c r="J13" s="64">
        <f>+'LONG JUMP'!J182</f>
        <v>0</v>
      </c>
      <c r="K13" s="64">
        <f>+'LONG JUMP'!K182</f>
        <v>0</v>
      </c>
      <c r="L13" s="64">
        <f>+'LONG JUMP'!L182</f>
        <v>0</v>
      </c>
      <c r="M13" s="64">
        <f>+'LONG JUMP'!M182</f>
        <v>0</v>
      </c>
      <c r="N13" s="64">
        <f>+'LONG JUMP'!N182</f>
        <v>0</v>
      </c>
      <c r="O13" s="64">
        <f>+'LONG JUMP'!O182</f>
        <v>0</v>
      </c>
      <c r="P13" s="64">
        <f>+'LONG JUMP'!P182</f>
        <v>3.5</v>
      </c>
      <c r="Q13" s="64">
        <f>+'LONG JUMP'!Q182</f>
        <v>0</v>
      </c>
      <c r="R13" s="64">
        <f>+'LONG JUMP'!R182</f>
        <v>0</v>
      </c>
      <c r="S13" s="64">
        <f>+'LONG JUMP'!S182</f>
        <v>0</v>
      </c>
      <c r="T13" s="64">
        <f>+'LONG JUMP'!T182</f>
        <v>0</v>
      </c>
      <c r="U13" s="64">
        <f>+'LONG JUMP'!U182</f>
        <v>0</v>
      </c>
      <c r="V13" s="64">
        <f>+'LONG JUMP'!V182</f>
        <v>0</v>
      </c>
      <c r="W13" s="64">
        <f>+'LONG JUMP'!W182</f>
        <v>0</v>
      </c>
      <c r="X13" s="64">
        <f t="shared" si="0"/>
        <v>39</v>
      </c>
    </row>
    <row r="14" spans="1:26" ht="14.25" customHeight="1">
      <c r="A14" s="139" t="s">
        <v>1615</v>
      </c>
      <c r="B14" s="140">
        <f t="shared" ref="B14:X14" si="1">SUM(B2:B13)</f>
        <v>27</v>
      </c>
      <c r="C14" s="140">
        <f t="shared" si="1"/>
        <v>0</v>
      </c>
      <c r="D14" s="140">
        <f t="shared" si="1"/>
        <v>38</v>
      </c>
      <c r="E14" s="140">
        <f t="shared" si="1"/>
        <v>0</v>
      </c>
      <c r="F14" s="140">
        <f t="shared" si="1"/>
        <v>0</v>
      </c>
      <c r="G14" s="140">
        <f t="shared" si="1"/>
        <v>139.5</v>
      </c>
      <c r="H14" s="140">
        <f t="shared" si="1"/>
        <v>0</v>
      </c>
      <c r="I14" s="140">
        <f t="shared" si="1"/>
        <v>109</v>
      </c>
      <c r="J14" s="140">
        <f t="shared" si="1"/>
        <v>0</v>
      </c>
      <c r="K14" s="140">
        <f t="shared" si="1"/>
        <v>0</v>
      </c>
      <c r="L14" s="140">
        <f t="shared" si="1"/>
        <v>0</v>
      </c>
      <c r="M14" s="140">
        <f t="shared" si="1"/>
        <v>28</v>
      </c>
      <c r="N14" s="140">
        <f t="shared" si="1"/>
        <v>0</v>
      </c>
      <c r="O14" s="140">
        <f t="shared" si="1"/>
        <v>0</v>
      </c>
      <c r="P14" s="140">
        <f t="shared" si="1"/>
        <v>70.5</v>
      </c>
      <c r="Q14" s="140">
        <f t="shared" si="1"/>
        <v>0</v>
      </c>
      <c r="R14" s="140">
        <f t="shared" si="1"/>
        <v>0</v>
      </c>
      <c r="S14" s="140">
        <f t="shared" si="1"/>
        <v>0</v>
      </c>
      <c r="T14" s="140">
        <f t="shared" si="1"/>
        <v>22</v>
      </c>
      <c r="U14" s="140">
        <f t="shared" si="1"/>
        <v>11</v>
      </c>
      <c r="V14" s="140">
        <f t="shared" si="1"/>
        <v>0</v>
      </c>
      <c r="W14" s="140">
        <f t="shared" si="1"/>
        <v>0</v>
      </c>
      <c r="X14" s="140">
        <f t="shared" si="1"/>
        <v>445</v>
      </c>
    </row>
    <row r="15" spans="1:26" ht="14.25" customHeight="1"/>
    <row r="16" spans="1:26" ht="14.25" customHeight="1">
      <c r="A16" s="64" t="s">
        <v>1616</v>
      </c>
      <c r="B16" s="141">
        <f>+'100- All'!B162</f>
        <v>0</v>
      </c>
      <c r="C16" s="141">
        <f>+'100- All'!C162</f>
        <v>0</v>
      </c>
      <c r="D16" s="141">
        <f>+'100- All'!D162</f>
        <v>0</v>
      </c>
      <c r="E16" s="141">
        <f>+'100- All'!E162</f>
        <v>0</v>
      </c>
      <c r="F16" s="141">
        <f>+'100- All'!F162</f>
        <v>0</v>
      </c>
      <c r="G16" s="141">
        <f>+'100- All'!G162</f>
        <v>8</v>
      </c>
      <c r="H16" s="141">
        <f>+'100- All'!H162</f>
        <v>0</v>
      </c>
      <c r="I16" s="141">
        <f>+'100- All'!I162</f>
        <v>9</v>
      </c>
      <c r="J16" s="141">
        <f>+'100- All'!J162</f>
        <v>0</v>
      </c>
      <c r="K16" s="141">
        <f>+'100- All'!K162</f>
        <v>0</v>
      </c>
      <c r="L16" s="141">
        <f>+'100- All'!L162</f>
        <v>0</v>
      </c>
      <c r="M16" s="141">
        <f>+'100- All'!M162</f>
        <v>0</v>
      </c>
      <c r="N16" s="141">
        <f>+'100- All'!N162</f>
        <v>10</v>
      </c>
      <c r="O16" s="141">
        <f>+'100- All'!O162</f>
        <v>0</v>
      </c>
      <c r="P16" s="141">
        <f>+'100- All'!P162</f>
        <v>5</v>
      </c>
      <c r="Q16" s="141">
        <f>+'100- All'!Q162</f>
        <v>0</v>
      </c>
      <c r="R16" s="141">
        <f>+'100- All'!R162</f>
        <v>0</v>
      </c>
      <c r="S16" s="141">
        <f>+'100- All'!S162</f>
        <v>0</v>
      </c>
      <c r="T16" s="141">
        <f>+'100- All'!T162</f>
        <v>6</v>
      </c>
      <c r="U16" s="141">
        <f>+'100- All'!U162</f>
        <v>1</v>
      </c>
      <c r="V16" s="141">
        <f>+'100- All'!V162</f>
        <v>0</v>
      </c>
      <c r="W16" s="141">
        <f>+'100- All'!W162</f>
        <v>0</v>
      </c>
      <c r="X16" s="141">
        <f t="shared" ref="X16:X27" si="2">SUM(B16:W16)</f>
        <v>39</v>
      </c>
    </row>
    <row r="17" spans="1:24" ht="14.25" customHeight="1">
      <c r="A17" s="64" t="s">
        <v>1617</v>
      </c>
      <c r="B17" s="141">
        <f>+'200 - All'!B141</f>
        <v>2</v>
      </c>
      <c r="C17" s="141">
        <f>+'200 - All'!C141</f>
        <v>0</v>
      </c>
      <c r="D17" s="141">
        <f>+'200 - All'!D141</f>
        <v>0</v>
      </c>
      <c r="E17" s="141">
        <f>+'200 - All'!E141</f>
        <v>0</v>
      </c>
      <c r="F17" s="141">
        <f>+'200 - All'!F141</f>
        <v>0</v>
      </c>
      <c r="G17" s="141">
        <f>+'200 - All'!G141</f>
        <v>0</v>
      </c>
      <c r="H17" s="141">
        <f>+'200 - All'!H141</f>
        <v>0</v>
      </c>
      <c r="I17" s="141">
        <f>+'200 - All'!I141</f>
        <v>9</v>
      </c>
      <c r="J17" s="141">
        <f>+'200 - All'!J141</f>
        <v>0</v>
      </c>
      <c r="K17" s="141">
        <f>+'200 - All'!K141</f>
        <v>0</v>
      </c>
      <c r="L17" s="141">
        <f>+'200 - All'!L141</f>
        <v>0</v>
      </c>
      <c r="M17" s="141">
        <f>+'200 - All'!M141</f>
        <v>0</v>
      </c>
      <c r="N17" s="141">
        <f>+'200 - All'!N141</f>
        <v>11</v>
      </c>
      <c r="O17" s="141">
        <f>+'200 - All'!O141</f>
        <v>0</v>
      </c>
      <c r="P17" s="141">
        <f>+'200 - All'!P141</f>
        <v>5</v>
      </c>
      <c r="Q17" s="141">
        <f>+'200 - All'!Q141</f>
        <v>0</v>
      </c>
      <c r="R17" s="141">
        <f>+'200 - All'!R141</f>
        <v>0</v>
      </c>
      <c r="S17" s="141">
        <f>+'200 - All'!S141</f>
        <v>0</v>
      </c>
      <c r="T17" s="141">
        <f>+'200 - All'!T141</f>
        <v>12</v>
      </c>
      <c r="U17" s="141">
        <f>+'200 - All'!U141</f>
        <v>0</v>
      </c>
      <c r="V17" s="141">
        <f>+'200 - All'!V141</f>
        <v>0</v>
      </c>
      <c r="W17" s="141">
        <f>+'200 - All'!W141</f>
        <v>0</v>
      </c>
      <c r="X17" s="141">
        <f t="shared" si="2"/>
        <v>39</v>
      </c>
    </row>
    <row r="18" spans="1:24" ht="14.25" customHeight="1">
      <c r="A18" s="64" t="s">
        <v>1618</v>
      </c>
      <c r="B18" s="141">
        <f>+'400 - All'!B91</f>
        <v>0</v>
      </c>
      <c r="C18" s="141">
        <f>+'400 - All'!C91</f>
        <v>0</v>
      </c>
      <c r="D18" s="141">
        <f>+'400 - All'!D91</f>
        <v>0</v>
      </c>
      <c r="E18" s="141">
        <f>+'400 - All'!E91</f>
        <v>0</v>
      </c>
      <c r="F18" s="141">
        <f>+'400 - All'!F91</f>
        <v>0</v>
      </c>
      <c r="G18" s="141">
        <f>+'400 - All'!G91</f>
        <v>11</v>
      </c>
      <c r="H18" s="141">
        <f>+'400 - All'!H91</f>
        <v>0</v>
      </c>
      <c r="I18" s="141">
        <f>+'400 - All'!I91</f>
        <v>0</v>
      </c>
      <c r="J18" s="141">
        <f>+'400 - All'!J91</f>
        <v>0</v>
      </c>
      <c r="K18" s="141">
        <f>+'400 - All'!K91</f>
        <v>0</v>
      </c>
      <c r="L18" s="141">
        <f>+'400 - All'!L91</f>
        <v>0</v>
      </c>
      <c r="M18" s="141">
        <f>+'400 - All'!M91</f>
        <v>0</v>
      </c>
      <c r="N18" s="141">
        <f>+'400 - All'!N91</f>
        <v>12</v>
      </c>
      <c r="O18" s="141">
        <f>+'400 - All'!O91</f>
        <v>0</v>
      </c>
      <c r="P18" s="141">
        <f>+'400 - All'!P91</f>
        <v>6</v>
      </c>
      <c r="Q18" s="141">
        <f>+'400 - All'!Q91</f>
        <v>0</v>
      </c>
      <c r="R18" s="141">
        <f>+'400 - All'!R91</f>
        <v>0</v>
      </c>
      <c r="S18" s="141">
        <f>+'400 - All'!S91</f>
        <v>0</v>
      </c>
      <c r="T18" s="141">
        <f>+'400 - All'!T91</f>
        <v>9</v>
      </c>
      <c r="U18" s="141">
        <f>+'400 - All'!U91</f>
        <v>1</v>
      </c>
      <c r="V18" s="141">
        <f>+'400 - All'!V91</f>
        <v>0</v>
      </c>
      <c r="W18" s="141">
        <f>+'400 - All'!W91</f>
        <v>0</v>
      </c>
      <c r="X18" s="141">
        <f t="shared" si="2"/>
        <v>39</v>
      </c>
    </row>
    <row r="19" spans="1:24" ht="14.25" customHeight="1">
      <c r="A19" s="64" t="s">
        <v>1619</v>
      </c>
      <c r="B19" s="141">
        <f>+'800 - ALL'!B49</f>
        <v>0</v>
      </c>
      <c r="C19" s="141">
        <f>+'800 - ALL'!C49</f>
        <v>0</v>
      </c>
      <c r="D19" s="141">
        <f>+'800 - ALL'!D49</f>
        <v>0</v>
      </c>
      <c r="E19" s="141">
        <f>+'800 - ALL'!E49</f>
        <v>0</v>
      </c>
      <c r="F19" s="141">
        <f>+'800 - ALL'!F49</f>
        <v>0</v>
      </c>
      <c r="G19" s="141">
        <f>+'800 - ALL'!G49</f>
        <v>16</v>
      </c>
      <c r="H19" s="141">
        <f>+'800 - ALL'!H49</f>
        <v>0</v>
      </c>
      <c r="I19" s="141">
        <f>+'800 - ALL'!I49</f>
        <v>12</v>
      </c>
      <c r="J19" s="141">
        <f>+'800 - ALL'!J49</f>
        <v>0</v>
      </c>
      <c r="K19" s="141">
        <f>+'800 - ALL'!K49</f>
        <v>0</v>
      </c>
      <c r="L19" s="141">
        <f>+'800 - ALL'!L49</f>
        <v>0</v>
      </c>
      <c r="M19" s="141">
        <f>+'800 - ALL'!M49</f>
        <v>0</v>
      </c>
      <c r="N19" s="141">
        <f>+'800 - ALL'!N49</f>
        <v>0</v>
      </c>
      <c r="O19" s="141">
        <f>+'800 - ALL'!O49</f>
        <v>0</v>
      </c>
      <c r="P19" s="141">
        <f>+'800 - ALL'!P49</f>
        <v>7</v>
      </c>
      <c r="Q19" s="141">
        <f>+'800 - ALL'!Q49</f>
        <v>0</v>
      </c>
      <c r="R19" s="141">
        <f>+'800 - ALL'!R49</f>
        <v>0</v>
      </c>
      <c r="S19" s="141">
        <f>+'800 - ALL'!S49</f>
        <v>0</v>
      </c>
      <c r="T19" s="141">
        <f>+'800 - ALL'!T49</f>
        <v>0</v>
      </c>
      <c r="U19" s="141">
        <f>+'800 - ALL'!U49</f>
        <v>4</v>
      </c>
      <c r="V19" s="141">
        <f>+'800 - ALL'!V49</f>
        <v>0</v>
      </c>
      <c r="W19" s="141">
        <f>+'800 - ALL'!W49</f>
        <v>0</v>
      </c>
      <c r="X19" s="141">
        <f t="shared" si="2"/>
        <v>39</v>
      </c>
    </row>
    <row r="20" spans="1:24" ht="14.25" customHeight="1">
      <c r="A20" s="64" t="s">
        <v>1620</v>
      </c>
      <c r="B20" s="141">
        <f>+'1600mm - ALL'!B41</f>
        <v>0</v>
      </c>
      <c r="C20" s="141">
        <f>+'1600mm - ALL'!C41</f>
        <v>0</v>
      </c>
      <c r="D20" s="141">
        <f>+'1600mm - ALL'!D41</f>
        <v>0</v>
      </c>
      <c r="E20" s="141">
        <f>+'1600mm - ALL'!E41</f>
        <v>0</v>
      </c>
      <c r="F20" s="141">
        <f>+'1600mm - ALL'!F41</f>
        <v>0</v>
      </c>
      <c r="G20" s="141">
        <f>+'1600mm - ALL'!G41</f>
        <v>6</v>
      </c>
      <c r="H20" s="141">
        <f>+'1600mm - ALL'!H41</f>
        <v>0</v>
      </c>
      <c r="I20" s="141">
        <f>+'1600mm - ALL'!I41</f>
        <v>16</v>
      </c>
      <c r="J20" s="141">
        <f>+'1600mm - ALL'!J41</f>
        <v>0</v>
      </c>
      <c r="K20" s="141">
        <f>+'1600mm - ALL'!K41</f>
        <v>0</v>
      </c>
      <c r="L20" s="141">
        <f>+'1600mm - ALL'!L41</f>
        <v>0</v>
      </c>
      <c r="M20" s="141">
        <f>+'1600mm - ALL'!M41</f>
        <v>0</v>
      </c>
      <c r="N20" s="141">
        <f>+'1600mm - ALL'!N41</f>
        <v>0</v>
      </c>
      <c r="O20" s="141">
        <f>+'1600mm - ALL'!O41</f>
        <v>0</v>
      </c>
      <c r="P20" s="141">
        <f>+'1600mm - ALL'!P41</f>
        <v>0</v>
      </c>
      <c r="Q20" s="141">
        <f>+'1600mm - ALL'!Q41</f>
        <v>0</v>
      </c>
      <c r="R20" s="141">
        <f>+'1600mm - ALL'!R41</f>
        <v>0</v>
      </c>
      <c r="S20" s="141">
        <f>+'1600mm - ALL'!S41</f>
        <v>0</v>
      </c>
      <c r="T20" s="141">
        <f>+'1600mm - ALL'!T41</f>
        <v>13</v>
      </c>
      <c r="U20" s="141">
        <f>+'1600mm - ALL'!U41</f>
        <v>3</v>
      </c>
      <c r="V20" s="141">
        <f>+'1600mm - ALL'!V41</f>
        <v>0</v>
      </c>
      <c r="W20" s="141">
        <f>+'1600mm - ALL'!W41</f>
        <v>0</v>
      </c>
      <c r="X20" s="141">
        <f t="shared" si="2"/>
        <v>38</v>
      </c>
    </row>
    <row r="21" spans="1:24" ht="14.25" customHeight="1">
      <c r="A21" s="64" t="s">
        <v>1621</v>
      </c>
      <c r="B21" s="141">
        <f>+'3200-ALL'!B33</f>
        <v>0</v>
      </c>
      <c r="C21" s="141">
        <f>+'3200-ALL'!C33</f>
        <v>0</v>
      </c>
      <c r="D21" s="141">
        <f>+'3200-ALL'!D33</f>
        <v>0</v>
      </c>
      <c r="E21" s="141">
        <f>+'3200-ALL'!E33</f>
        <v>0</v>
      </c>
      <c r="F21" s="141">
        <f>+'3200-ALL'!F33</f>
        <v>0</v>
      </c>
      <c r="G21" s="141">
        <f>+'3200-ALL'!G33</f>
        <v>16</v>
      </c>
      <c r="H21" s="141">
        <f>+'3200-ALL'!H33</f>
        <v>0</v>
      </c>
      <c r="I21" s="141">
        <f>+'3200-ALL'!I33</f>
        <v>8</v>
      </c>
      <c r="J21" s="141">
        <f>+'3200-ALL'!J33</f>
        <v>0</v>
      </c>
      <c r="K21" s="141">
        <f>+'3200-ALL'!K33</f>
        <v>0</v>
      </c>
      <c r="L21" s="141">
        <f>+'3200-ALL'!L33</f>
        <v>0</v>
      </c>
      <c r="M21" s="141">
        <f>+'3200-ALL'!M33</f>
        <v>0</v>
      </c>
      <c r="N21" s="141">
        <f>+'3200-ALL'!N33</f>
        <v>0</v>
      </c>
      <c r="O21" s="141">
        <f>+'3200-ALL'!O33</f>
        <v>0</v>
      </c>
      <c r="P21" s="141">
        <f>+'3200-ALL'!P33</f>
        <v>0</v>
      </c>
      <c r="Q21" s="141">
        <f>+'3200-ALL'!Q33</f>
        <v>0</v>
      </c>
      <c r="R21" s="141">
        <f>+'3200-ALL'!R33</f>
        <v>0</v>
      </c>
      <c r="S21" s="141">
        <f>+'3200-ALL'!S33</f>
        <v>0</v>
      </c>
      <c r="T21" s="141">
        <f>+'3200-ALL'!T33</f>
        <v>5</v>
      </c>
      <c r="U21" s="141">
        <f>+'3200-ALL'!U33</f>
        <v>4</v>
      </c>
      <c r="V21" s="141">
        <f>+'3200-ALL'!V33</f>
        <v>0</v>
      </c>
      <c r="W21" s="141">
        <f>+'3200-ALL'!W33</f>
        <v>0</v>
      </c>
      <c r="X21" s="141">
        <f t="shared" si="2"/>
        <v>33</v>
      </c>
    </row>
    <row r="22" spans="1:24" ht="14.25" customHeight="1">
      <c r="A22" s="64" t="s">
        <v>1622</v>
      </c>
      <c r="B22" s="64">
        <f>+'4X800r'!B19</f>
        <v>0</v>
      </c>
      <c r="C22" s="64">
        <f>+'4X800r'!C19</f>
        <v>0</v>
      </c>
      <c r="D22" s="64">
        <f>+'4X800r'!D19</f>
        <v>0</v>
      </c>
      <c r="E22" s="64">
        <f>+'4X800r'!E19</f>
        <v>0</v>
      </c>
      <c r="F22" s="64">
        <f>+'4X800r'!F19</f>
        <v>0</v>
      </c>
      <c r="G22" s="64">
        <f>+'4X800r'!G19</f>
        <v>10</v>
      </c>
      <c r="H22" s="64">
        <f>+'4X800r'!H19</f>
        <v>0</v>
      </c>
      <c r="I22" s="64">
        <f>+'4X800r'!I19</f>
        <v>8</v>
      </c>
      <c r="J22" s="64">
        <f>+'4X800r'!J19</f>
        <v>0</v>
      </c>
      <c r="K22" s="64">
        <f>+'4X800r'!K19</f>
        <v>0</v>
      </c>
      <c r="L22" s="64">
        <f>+'4X800r'!L19</f>
        <v>0</v>
      </c>
      <c r="M22" s="64">
        <f>+'4X800r'!M19</f>
        <v>0</v>
      </c>
      <c r="N22" s="64">
        <f>+'4X800r'!N19</f>
        <v>0</v>
      </c>
      <c r="O22" s="64">
        <f>+'4X800r'!O19</f>
        <v>0</v>
      </c>
      <c r="P22" s="64">
        <f>+'4X800r'!P19</f>
        <v>0</v>
      </c>
      <c r="Q22" s="64">
        <f>+'4X800r'!Q19</f>
        <v>0</v>
      </c>
      <c r="R22" s="64">
        <f>+'4X800r'!R19</f>
        <v>0</v>
      </c>
      <c r="S22" s="64">
        <f>+'4X800r'!S19</f>
        <v>0</v>
      </c>
      <c r="T22" s="64">
        <f>+'4X800r'!T19</f>
        <v>0</v>
      </c>
      <c r="U22" s="64">
        <f>+'4X800r'!U19</f>
        <v>0</v>
      </c>
      <c r="V22" s="64">
        <f>+'4X800r'!V19</f>
        <v>0</v>
      </c>
      <c r="W22" s="64">
        <f>+'4X800r'!W19</f>
        <v>0</v>
      </c>
      <c r="X22" s="64">
        <f t="shared" si="2"/>
        <v>18</v>
      </c>
    </row>
    <row r="23" spans="1:24" ht="14.25" customHeight="1">
      <c r="A23" s="64" t="s">
        <v>1623</v>
      </c>
      <c r="B23" s="141">
        <f>+'4x100 - ALL'!B47</f>
        <v>0</v>
      </c>
      <c r="C23" s="141">
        <f>+'4x100 - ALL'!C47</f>
        <v>0</v>
      </c>
      <c r="D23" s="141">
        <f>+'4x100 - ALL'!D47</f>
        <v>0</v>
      </c>
      <c r="E23" s="141">
        <f>+'4x100 - ALL'!E47</f>
        <v>0</v>
      </c>
      <c r="F23" s="141">
        <f>+'4x100 - ALL'!F47</f>
        <v>0</v>
      </c>
      <c r="G23" s="141">
        <f>+'4x100 - ALL'!G47</f>
        <v>5</v>
      </c>
      <c r="H23" s="141">
        <f>+'4x100 - ALL'!H47</f>
        <v>0</v>
      </c>
      <c r="I23" s="141">
        <f>+'4x100 - ALL'!I47</f>
        <v>10</v>
      </c>
      <c r="J23" s="141">
        <f>+'4x100 - ALL'!J47</f>
        <v>0</v>
      </c>
      <c r="K23" s="141">
        <f>+'4x100 - ALL'!K47</f>
        <v>0</v>
      </c>
      <c r="L23" s="141">
        <f>+'4x100 - ALL'!L47</f>
        <v>0</v>
      </c>
      <c r="M23" s="141">
        <f>+'4x100 - ALL'!M47</f>
        <v>0</v>
      </c>
      <c r="N23" s="141">
        <f>+'4x100 - ALL'!N47</f>
        <v>0</v>
      </c>
      <c r="O23" s="141">
        <f>+'4x100 - ALL'!O47</f>
        <v>0</v>
      </c>
      <c r="P23" s="141">
        <f>+'4x100 - ALL'!P47</f>
        <v>6</v>
      </c>
      <c r="Q23" s="141">
        <f>+'4x100 - ALL'!Q47</f>
        <v>0</v>
      </c>
      <c r="R23" s="141">
        <f>+'4x100 - ALL'!R47</f>
        <v>0</v>
      </c>
      <c r="S23" s="141">
        <f>+'4x100 - ALL'!S47</f>
        <v>0</v>
      </c>
      <c r="T23" s="141">
        <f>+'4x100 - ALL'!T47</f>
        <v>8</v>
      </c>
      <c r="U23" s="141">
        <f>+'4x100 - ALL'!U47</f>
        <v>0</v>
      </c>
      <c r="V23" s="141">
        <f>+'4x100 - ALL'!V47</f>
        <v>0</v>
      </c>
      <c r="W23" s="141">
        <f>+'4x100 - ALL'!W47</f>
        <v>0</v>
      </c>
      <c r="X23" s="141">
        <f t="shared" si="2"/>
        <v>29</v>
      </c>
    </row>
    <row r="24" spans="1:24" ht="14.25" customHeight="1">
      <c r="A24" s="64" t="s">
        <v>1624</v>
      </c>
      <c r="B24" s="141">
        <f>+'4x400 - ALL'!B29</f>
        <v>0</v>
      </c>
      <c r="C24" s="141">
        <f>+'4x400 - ALL'!C29</f>
        <v>0</v>
      </c>
      <c r="D24" s="141">
        <f>+'4x400 - ALL'!D29</f>
        <v>0</v>
      </c>
      <c r="E24" s="141">
        <f>+'4x400 - ALL'!E29</f>
        <v>0</v>
      </c>
      <c r="F24" s="141">
        <f>+'4x400 - ALL'!F29</f>
        <v>0</v>
      </c>
      <c r="G24" s="141">
        <f>+'4x400 - ALL'!G29</f>
        <v>10</v>
      </c>
      <c r="H24" s="141">
        <f>+'4x400 - ALL'!H29</f>
        <v>0</v>
      </c>
      <c r="I24" s="141">
        <f>+'4x400 - ALL'!I29</f>
        <v>6</v>
      </c>
      <c r="J24" s="141">
        <f>+'4x400 - ALL'!J29</f>
        <v>0</v>
      </c>
      <c r="K24" s="141">
        <f>+'4x400 - ALL'!K29</f>
        <v>0</v>
      </c>
      <c r="L24" s="141">
        <f>+'4x400 - ALL'!L29</f>
        <v>0</v>
      </c>
      <c r="M24" s="141">
        <f>+'4x400 - ALL'!M29</f>
        <v>0</v>
      </c>
      <c r="N24" s="141">
        <f>+'4x400 - ALL'!N29</f>
        <v>0</v>
      </c>
      <c r="O24" s="141">
        <f>+'4x400 - ALL'!O29</f>
        <v>0</v>
      </c>
      <c r="P24" s="141">
        <f>+'4x400 - ALL'!P29</f>
        <v>8</v>
      </c>
      <c r="Q24" s="141">
        <f>+'4x400 - ALL'!Q29</f>
        <v>0</v>
      </c>
      <c r="R24" s="141">
        <f>+'4x400 - ALL'!R29</f>
        <v>0</v>
      </c>
      <c r="S24" s="141">
        <f>+'4x400 - ALL'!S29</f>
        <v>0</v>
      </c>
      <c r="T24" s="141">
        <f>+'4x400 - ALL'!T29</f>
        <v>0</v>
      </c>
      <c r="U24" s="141">
        <f>+'4x400 - ALL'!U29</f>
        <v>0</v>
      </c>
      <c r="V24" s="141">
        <f>+'4x400 - ALL'!V29</f>
        <v>0</v>
      </c>
      <c r="W24" s="141">
        <f>+'4x400 - ALL'!W29</f>
        <v>0</v>
      </c>
      <c r="X24" s="141">
        <f t="shared" si="2"/>
        <v>24</v>
      </c>
    </row>
    <row r="25" spans="1:24" ht="14.25" customHeight="1">
      <c r="A25" s="64" t="s">
        <v>1625</v>
      </c>
      <c r="B25" s="141">
        <f>+'SHOT PUT'!B85</f>
        <v>0</v>
      </c>
      <c r="C25" s="141">
        <f>+'SHOT PUT'!C85</f>
        <v>0</v>
      </c>
      <c r="D25" s="141">
        <f>+'SHOT PUT'!D85</f>
        <v>0</v>
      </c>
      <c r="E25" s="141">
        <f>+'SHOT PUT'!E85</f>
        <v>0</v>
      </c>
      <c r="F25" s="141">
        <f>+'SHOT PUT'!F85</f>
        <v>0</v>
      </c>
      <c r="G25" s="141">
        <f>+'SHOT PUT'!G85</f>
        <v>3.5</v>
      </c>
      <c r="H25" s="141">
        <f>+'SHOT PUT'!H85</f>
        <v>0</v>
      </c>
      <c r="I25" s="141">
        <f>+'SHOT PUT'!I85</f>
        <v>8</v>
      </c>
      <c r="J25" s="141">
        <f>+'SHOT PUT'!J85</f>
        <v>0</v>
      </c>
      <c r="K25" s="141">
        <f>+'SHOT PUT'!K85</f>
        <v>0</v>
      </c>
      <c r="L25" s="141">
        <f>+'SHOT PUT'!L85</f>
        <v>0</v>
      </c>
      <c r="M25" s="141">
        <f>+'SHOT PUT'!M85</f>
        <v>0</v>
      </c>
      <c r="N25" s="141">
        <f>+'SHOT PUT'!N85</f>
        <v>0</v>
      </c>
      <c r="O25" s="141">
        <f>+'SHOT PUT'!O85</f>
        <v>0</v>
      </c>
      <c r="P25" s="141">
        <f>+'SHOT PUT'!P85</f>
        <v>17.5</v>
      </c>
      <c r="Q25" s="141">
        <f>+'SHOT PUT'!Q85</f>
        <v>0</v>
      </c>
      <c r="R25" s="141">
        <f>+'SHOT PUT'!R85</f>
        <v>0</v>
      </c>
      <c r="S25" s="141">
        <f>+'SHOT PUT'!S85</f>
        <v>0</v>
      </c>
      <c r="T25" s="141">
        <f>+'SHOT PUT'!T85</f>
        <v>0</v>
      </c>
      <c r="U25" s="141">
        <f>+'SHOT PUT'!U85</f>
        <v>0</v>
      </c>
      <c r="V25" s="141">
        <f>+'SHOT PUT'!V85</f>
        <v>0</v>
      </c>
      <c r="W25" s="141">
        <f>+'SHOT PUT'!W85</f>
        <v>10</v>
      </c>
      <c r="X25" s="141">
        <f t="shared" si="2"/>
        <v>39</v>
      </c>
    </row>
    <row r="26" spans="1:24" ht="14.25" customHeight="1">
      <c r="A26" s="64" t="s">
        <v>1626</v>
      </c>
      <c r="B26" s="141">
        <f>+'Turbo Jav'!B105</f>
        <v>0</v>
      </c>
      <c r="C26" s="141">
        <f>+'Turbo Jav'!C105</f>
        <v>0</v>
      </c>
      <c r="D26" s="141">
        <f>+'Turbo Jav'!D105</f>
        <v>0</v>
      </c>
      <c r="E26" s="141">
        <f>+'Turbo Jav'!E105</f>
        <v>0</v>
      </c>
      <c r="F26" s="141">
        <f>+'Turbo Jav'!F105</f>
        <v>0</v>
      </c>
      <c r="G26" s="141">
        <f>+'Turbo Jav'!G105</f>
        <v>23</v>
      </c>
      <c r="H26" s="141">
        <f>+'Turbo Jav'!H105</f>
        <v>0</v>
      </c>
      <c r="I26" s="141">
        <f>+'Turbo Jav'!I105</f>
        <v>2</v>
      </c>
      <c r="J26" s="141">
        <f>+'Turbo Jav'!J105</f>
        <v>0</v>
      </c>
      <c r="K26" s="141">
        <f>+'Turbo Jav'!K105</f>
        <v>0</v>
      </c>
      <c r="L26" s="141">
        <f>+'Turbo Jav'!L105</f>
        <v>0</v>
      </c>
      <c r="M26" s="141">
        <f>+'Turbo Jav'!M105</f>
        <v>0</v>
      </c>
      <c r="N26" s="141">
        <f>+'Turbo Jav'!N105</f>
        <v>6</v>
      </c>
      <c r="O26" s="141">
        <f>+'Turbo Jav'!O105</f>
        <v>0</v>
      </c>
      <c r="P26" s="141">
        <f>+'Turbo Jav'!P105</f>
        <v>4</v>
      </c>
      <c r="Q26" s="141">
        <f>+'Turbo Jav'!Q105</f>
        <v>0</v>
      </c>
      <c r="R26" s="141">
        <f>+'Turbo Jav'!R105</f>
        <v>0</v>
      </c>
      <c r="S26" s="141">
        <f>+'Turbo Jav'!S105</f>
        <v>0</v>
      </c>
      <c r="T26" s="141">
        <f>+'Turbo Jav'!T105</f>
        <v>0</v>
      </c>
      <c r="U26" s="141">
        <f>+'Turbo Jav'!U105</f>
        <v>0</v>
      </c>
      <c r="V26" s="141">
        <f>+'Turbo Jav'!V105</f>
        <v>0</v>
      </c>
      <c r="W26" s="141">
        <f>+'Turbo Jav'!W105</f>
        <v>4</v>
      </c>
      <c r="X26" s="141">
        <f t="shared" si="2"/>
        <v>39</v>
      </c>
    </row>
    <row r="27" spans="1:24" ht="14.25" customHeight="1">
      <c r="A27" s="64" t="s">
        <v>1627</v>
      </c>
      <c r="B27" s="64">
        <f>+'LONG JUMP'!B183</f>
        <v>6</v>
      </c>
      <c r="C27" s="64">
        <f>+'LONG JUMP'!C183</f>
        <v>0</v>
      </c>
      <c r="D27" s="64">
        <f>+'LONG JUMP'!D183</f>
        <v>0</v>
      </c>
      <c r="E27" s="64">
        <f>+'LONG JUMP'!E183</f>
        <v>0</v>
      </c>
      <c r="F27" s="64">
        <f>+'LONG JUMP'!F183</f>
        <v>0</v>
      </c>
      <c r="G27" s="64">
        <f>+'LONG JUMP'!G183</f>
        <v>13</v>
      </c>
      <c r="H27" s="64">
        <f>+'LONG JUMP'!H183</f>
        <v>0</v>
      </c>
      <c r="I27" s="64">
        <f>+'LONG JUMP'!I183</f>
        <v>2.5</v>
      </c>
      <c r="J27" s="64">
        <f>+'LONG JUMP'!J183</f>
        <v>0</v>
      </c>
      <c r="K27" s="64">
        <f>+'LONG JUMP'!K183</f>
        <v>0</v>
      </c>
      <c r="L27" s="64">
        <f>+'LONG JUMP'!L183</f>
        <v>0</v>
      </c>
      <c r="M27" s="64">
        <f>+'LONG JUMP'!M183</f>
        <v>0</v>
      </c>
      <c r="N27" s="64">
        <f>+'LONG JUMP'!N183</f>
        <v>10</v>
      </c>
      <c r="O27" s="64">
        <f>+'LONG JUMP'!O183</f>
        <v>0</v>
      </c>
      <c r="P27" s="64">
        <f>+'LONG JUMP'!P183</f>
        <v>1</v>
      </c>
      <c r="Q27" s="64">
        <f>+'LONG JUMP'!Q183</f>
        <v>0</v>
      </c>
      <c r="R27" s="64">
        <f>+'LONG JUMP'!R183</f>
        <v>0</v>
      </c>
      <c r="S27" s="64">
        <f>+'LONG JUMP'!S183</f>
        <v>0</v>
      </c>
      <c r="T27" s="64">
        <f>+'LONG JUMP'!T183</f>
        <v>0</v>
      </c>
      <c r="U27" s="64">
        <f>+'LONG JUMP'!U183</f>
        <v>6.5</v>
      </c>
      <c r="V27" s="64">
        <f>+'LONG JUMP'!V183</f>
        <v>0</v>
      </c>
      <c r="W27" s="64">
        <f>+'LONG JUMP'!W183</f>
        <v>0</v>
      </c>
      <c r="X27" s="141">
        <f t="shared" si="2"/>
        <v>39</v>
      </c>
    </row>
    <row r="28" spans="1:24" ht="14.25" customHeight="1">
      <c r="A28" s="139" t="s">
        <v>1628</v>
      </c>
      <c r="B28" s="140">
        <f t="shared" ref="B28:X28" si="3">SUM(B16:B27)</f>
        <v>8</v>
      </c>
      <c r="C28" s="140">
        <f t="shared" si="3"/>
        <v>0</v>
      </c>
      <c r="D28" s="140">
        <f t="shared" si="3"/>
        <v>0</v>
      </c>
      <c r="E28" s="140">
        <f t="shared" si="3"/>
        <v>0</v>
      </c>
      <c r="F28" s="140">
        <f t="shared" si="3"/>
        <v>0</v>
      </c>
      <c r="G28" s="140">
        <f t="shared" si="3"/>
        <v>121.5</v>
      </c>
      <c r="H28" s="140">
        <f t="shared" si="3"/>
        <v>0</v>
      </c>
      <c r="I28" s="140">
        <f t="shared" si="3"/>
        <v>90.5</v>
      </c>
      <c r="J28" s="140">
        <f t="shared" si="3"/>
        <v>0</v>
      </c>
      <c r="K28" s="140">
        <f t="shared" si="3"/>
        <v>0</v>
      </c>
      <c r="L28" s="140">
        <f t="shared" si="3"/>
        <v>0</v>
      </c>
      <c r="M28" s="140">
        <f t="shared" si="3"/>
        <v>0</v>
      </c>
      <c r="N28" s="140">
        <f t="shared" si="3"/>
        <v>49</v>
      </c>
      <c r="O28" s="140">
        <f t="shared" si="3"/>
        <v>0</v>
      </c>
      <c r="P28" s="140">
        <f t="shared" si="3"/>
        <v>59.5</v>
      </c>
      <c r="Q28" s="140">
        <f t="shared" si="3"/>
        <v>0</v>
      </c>
      <c r="R28" s="140">
        <f t="shared" si="3"/>
        <v>0</v>
      </c>
      <c r="S28" s="140">
        <f t="shared" si="3"/>
        <v>0</v>
      </c>
      <c r="T28" s="140">
        <f t="shared" si="3"/>
        <v>53</v>
      </c>
      <c r="U28" s="140">
        <f t="shared" si="3"/>
        <v>19.5</v>
      </c>
      <c r="V28" s="140">
        <f t="shared" si="3"/>
        <v>0</v>
      </c>
      <c r="W28" s="140">
        <f t="shared" si="3"/>
        <v>14</v>
      </c>
      <c r="X28" s="140">
        <f t="shared" si="3"/>
        <v>415</v>
      </c>
    </row>
    <row r="29" spans="1:24" ht="14.25" customHeight="1"/>
    <row r="30" spans="1:24" ht="14.25" customHeight="1">
      <c r="A30" s="142" t="s">
        <v>1629</v>
      </c>
      <c r="B30" s="64">
        <f>+'100m hurdles'!B35</f>
        <v>5</v>
      </c>
      <c r="C30" s="64">
        <f>+'100m hurdles'!C35</f>
        <v>0</v>
      </c>
      <c r="D30" s="64">
        <f>+'100m hurdles'!D35</f>
        <v>0</v>
      </c>
      <c r="E30" s="64">
        <f>+'100m hurdles'!E35</f>
        <v>0</v>
      </c>
      <c r="F30" s="64">
        <f>+'100m hurdles'!F35</f>
        <v>0</v>
      </c>
      <c r="G30" s="64">
        <f>+'100m hurdles'!G35</f>
        <v>10</v>
      </c>
      <c r="H30" s="64">
        <f>+'100m hurdles'!H35</f>
        <v>0</v>
      </c>
      <c r="I30" s="64">
        <f>+'100m hurdles'!I35</f>
        <v>19</v>
      </c>
      <c r="J30" s="64">
        <f>+'100m hurdles'!J35</f>
        <v>0</v>
      </c>
      <c r="K30" s="64">
        <f>+'100m hurdles'!K35</f>
        <v>0</v>
      </c>
      <c r="L30" s="64">
        <f>+'100m hurdles'!L35</f>
        <v>0</v>
      </c>
      <c r="M30" s="64">
        <f>+'100m hurdles'!M35</f>
        <v>0</v>
      </c>
      <c r="N30" s="64">
        <f>+'100m hurdles'!N35</f>
        <v>0</v>
      </c>
      <c r="O30" s="64">
        <f>+'100m hurdles'!O35</f>
        <v>0</v>
      </c>
      <c r="P30" s="64">
        <f>+'100m hurdles'!P35</f>
        <v>0</v>
      </c>
      <c r="Q30" s="64">
        <f>+'100m hurdles'!Q35</f>
        <v>0</v>
      </c>
      <c r="R30" s="64">
        <f>+'100m hurdles'!R35</f>
        <v>0</v>
      </c>
      <c r="S30" s="64">
        <f>+'100m hurdles'!S35</f>
        <v>0</v>
      </c>
      <c r="T30" s="64">
        <f>+'100m hurdles'!T35</f>
        <v>0</v>
      </c>
      <c r="U30" s="64">
        <f>+'100m hurdles'!U35</f>
        <v>5</v>
      </c>
      <c r="V30" s="64">
        <f>+'100m hurdles'!V35</f>
        <v>0</v>
      </c>
      <c r="W30" s="64">
        <f>+'100m hurdles'!W35</f>
        <v>0</v>
      </c>
      <c r="X30" s="64">
        <f t="shared" ref="X30:X44" si="4">SUM(B30:W30)</f>
        <v>39</v>
      </c>
    </row>
    <row r="31" spans="1:24" ht="14.25" customHeight="1">
      <c r="A31" s="64" t="s">
        <v>1630</v>
      </c>
      <c r="B31" s="64">
        <f>+'100- All'!B163</f>
        <v>9</v>
      </c>
      <c r="C31" s="64">
        <f>+'100- All'!C163</f>
        <v>0</v>
      </c>
      <c r="D31" s="64">
        <f>+'100- All'!D163</f>
        <v>1</v>
      </c>
      <c r="E31" s="64">
        <f>+'100- All'!E163</f>
        <v>0</v>
      </c>
      <c r="F31" s="64">
        <f>+'100- All'!F163</f>
        <v>0</v>
      </c>
      <c r="G31" s="64">
        <f>+'100- All'!G163</f>
        <v>20</v>
      </c>
      <c r="H31" s="64">
        <f>+'100- All'!H163</f>
        <v>0</v>
      </c>
      <c r="I31" s="64">
        <f>+'100- All'!I163</f>
        <v>9</v>
      </c>
      <c r="J31" s="64">
        <f>+'100- All'!J163</f>
        <v>0</v>
      </c>
      <c r="K31" s="64">
        <f>+'100- All'!K163</f>
        <v>0</v>
      </c>
      <c r="L31" s="64">
        <f>+'100- All'!L163</f>
        <v>0</v>
      </c>
      <c r="M31" s="64">
        <f>+'100- All'!M163</f>
        <v>0</v>
      </c>
      <c r="N31" s="64">
        <f>+'100- All'!N163</f>
        <v>0</v>
      </c>
      <c r="O31" s="64">
        <f>+'100- All'!O163</f>
        <v>0</v>
      </c>
      <c r="P31" s="64">
        <f>+'100- All'!P163</f>
        <v>0</v>
      </c>
      <c r="Q31" s="64">
        <f>+'100- All'!Q163</f>
        <v>0</v>
      </c>
      <c r="R31" s="64">
        <f>+'100- All'!R163</f>
        <v>0</v>
      </c>
      <c r="S31" s="64">
        <f>+'100- All'!S163</f>
        <v>0</v>
      </c>
      <c r="T31" s="64">
        <f>+'100- All'!T163</f>
        <v>0</v>
      </c>
      <c r="U31" s="64">
        <f>+'100- All'!U163</f>
        <v>0</v>
      </c>
      <c r="V31" s="64">
        <f>+'100- All'!V163</f>
        <v>0</v>
      </c>
      <c r="W31" s="64">
        <f>+'100- All'!W163</f>
        <v>0</v>
      </c>
      <c r="X31" s="64">
        <f t="shared" si="4"/>
        <v>39</v>
      </c>
    </row>
    <row r="32" spans="1:24" ht="14.25" customHeight="1">
      <c r="A32" s="64" t="s">
        <v>1631</v>
      </c>
      <c r="B32" s="64">
        <f>+'200 - All'!B142</f>
        <v>0</v>
      </c>
      <c r="C32" s="64">
        <f>+'200 - All'!C142</f>
        <v>0</v>
      </c>
      <c r="D32" s="64">
        <f>+'200 - All'!D142</f>
        <v>9</v>
      </c>
      <c r="E32" s="64">
        <f>+'200 - All'!E142</f>
        <v>0</v>
      </c>
      <c r="F32" s="64">
        <f>+'200 - All'!F142</f>
        <v>0</v>
      </c>
      <c r="G32" s="64">
        <f>+'200 - All'!G142</f>
        <v>10</v>
      </c>
      <c r="H32" s="64">
        <f>+'200 - All'!H142</f>
        <v>0</v>
      </c>
      <c r="I32" s="64">
        <f>+'200 - All'!I142</f>
        <v>15</v>
      </c>
      <c r="J32" s="64">
        <f>+'200 - All'!J142</f>
        <v>0</v>
      </c>
      <c r="K32" s="64">
        <f>+'200 - All'!K142</f>
        <v>0</v>
      </c>
      <c r="L32" s="64">
        <f>+'200 - All'!L142</f>
        <v>0</v>
      </c>
      <c r="M32" s="64">
        <f>+'200 - All'!M142</f>
        <v>2</v>
      </c>
      <c r="N32" s="64">
        <f>+'200 - All'!N142</f>
        <v>0</v>
      </c>
      <c r="O32" s="64">
        <f>+'200 - All'!O142</f>
        <v>0</v>
      </c>
      <c r="P32" s="64">
        <f>+'200 - All'!P142</f>
        <v>3</v>
      </c>
      <c r="Q32" s="64">
        <f>+'200 - All'!Q142</f>
        <v>0</v>
      </c>
      <c r="R32" s="64">
        <f>+'200 - All'!R142</f>
        <v>0</v>
      </c>
      <c r="S32" s="64">
        <f>+'200 - All'!S142</f>
        <v>0</v>
      </c>
      <c r="T32" s="64">
        <f>+'200 - All'!T142</f>
        <v>0</v>
      </c>
      <c r="U32" s="64">
        <f>+'200 - All'!U142</f>
        <v>0</v>
      </c>
      <c r="V32" s="64">
        <f>+'200 - All'!V142</f>
        <v>0</v>
      </c>
      <c r="W32" s="64">
        <f>+'200 - All'!W142</f>
        <v>0</v>
      </c>
      <c r="X32" s="64">
        <f t="shared" si="4"/>
        <v>39</v>
      </c>
    </row>
    <row r="33" spans="1:24" ht="14.25" customHeight="1">
      <c r="A33" s="64" t="s">
        <v>1632</v>
      </c>
      <c r="B33" s="64">
        <f>+'400 - All'!B92</f>
        <v>8</v>
      </c>
      <c r="C33" s="64">
        <f>+'400 - All'!C92</f>
        <v>0</v>
      </c>
      <c r="D33" s="64">
        <f>+'400 - All'!D92</f>
        <v>0</v>
      </c>
      <c r="E33" s="64">
        <f>+'400 - All'!E92</f>
        <v>0</v>
      </c>
      <c r="F33" s="64">
        <f>+'400 - All'!F92</f>
        <v>0</v>
      </c>
      <c r="G33" s="64">
        <f>+'400 - All'!G92</f>
        <v>10</v>
      </c>
      <c r="H33" s="64">
        <f>+'400 - All'!H92</f>
        <v>0</v>
      </c>
      <c r="I33" s="64">
        <f>+'400 - All'!I92</f>
        <v>18</v>
      </c>
      <c r="J33" s="64">
        <f>+'400 - All'!J92</f>
        <v>0</v>
      </c>
      <c r="K33" s="64">
        <f>+'400 - All'!K92</f>
        <v>0</v>
      </c>
      <c r="L33" s="64">
        <f>+'400 - All'!L92</f>
        <v>0</v>
      </c>
      <c r="M33" s="64">
        <f>+'400 - All'!M92</f>
        <v>0</v>
      </c>
      <c r="N33" s="64">
        <f>+'400 - All'!N92</f>
        <v>0</v>
      </c>
      <c r="O33" s="64">
        <f>+'400 - All'!O92</f>
        <v>0</v>
      </c>
      <c r="P33" s="64">
        <f>+'400 - All'!P92</f>
        <v>1</v>
      </c>
      <c r="Q33" s="64">
        <f>+'400 - All'!Q92</f>
        <v>0</v>
      </c>
      <c r="R33" s="64">
        <f>+'400 - All'!R92</f>
        <v>0</v>
      </c>
      <c r="S33" s="64">
        <f>+'400 - All'!S92</f>
        <v>0</v>
      </c>
      <c r="T33" s="64">
        <f>+'400 - All'!T92</f>
        <v>2</v>
      </c>
      <c r="U33" s="64">
        <f>+'400 - All'!U92</f>
        <v>0</v>
      </c>
      <c r="V33" s="64">
        <f>+'400 - All'!V92</f>
        <v>0</v>
      </c>
      <c r="W33" s="64">
        <f>+'400 - All'!W92</f>
        <v>0</v>
      </c>
      <c r="X33" s="64">
        <f t="shared" si="4"/>
        <v>39</v>
      </c>
    </row>
    <row r="34" spans="1:24" ht="14.25" customHeight="1">
      <c r="A34" s="64" t="s">
        <v>1633</v>
      </c>
      <c r="B34" s="64">
        <f>+'800 - ALL'!B50</f>
        <v>6</v>
      </c>
      <c r="C34" s="64">
        <f>+'800 - ALL'!C50</f>
        <v>0</v>
      </c>
      <c r="D34" s="64">
        <f>+'800 - ALL'!D50</f>
        <v>0</v>
      </c>
      <c r="E34" s="64">
        <f>+'800 - ALL'!E50</f>
        <v>0</v>
      </c>
      <c r="F34" s="64">
        <f>+'800 - ALL'!F50</f>
        <v>0</v>
      </c>
      <c r="G34" s="64">
        <f>+'800 - ALL'!G50</f>
        <v>0</v>
      </c>
      <c r="H34" s="64">
        <f>+'800 - ALL'!H50</f>
        <v>0</v>
      </c>
      <c r="I34" s="64">
        <f>+'800 - ALL'!I50</f>
        <v>13</v>
      </c>
      <c r="J34" s="64">
        <f>+'800 - ALL'!J50</f>
        <v>0</v>
      </c>
      <c r="K34" s="64">
        <f>+'800 - ALL'!K50</f>
        <v>0</v>
      </c>
      <c r="L34" s="64">
        <f>+'800 - ALL'!L50</f>
        <v>0</v>
      </c>
      <c r="M34" s="64">
        <f>+'800 - ALL'!M50</f>
        <v>0</v>
      </c>
      <c r="N34" s="64">
        <f>+'800 - ALL'!N50</f>
        <v>0</v>
      </c>
      <c r="O34" s="64">
        <f>+'800 - ALL'!O50</f>
        <v>0</v>
      </c>
      <c r="P34" s="64">
        <f>+'800 - ALL'!P50</f>
        <v>16</v>
      </c>
      <c r="Q34" s="64">
        <f>+'800 - ALL'!Q50</f>
        <v>0</v>
      </c>
      <c r="R34" s="64">
        <f>+'800 - ALL'!R50</f>
        <v>0</v>
      </c>
      <c r="S34" s="64">
        <f>+'800 - ALL'!S50</f>
        <v>0</v>
      </c>
      <c r="T34" s="64">
        <f>+'800 - ALL'!T50</f>
        <v>4</v>
      </c>
      <c r="U34" s="64">
        <f>+'800 - ALL'!U50</f>
        <v>0</v>
      </c>
      <c r="V34" s="64">
        <f>+'800 - ALL'!V50</f>
        <v>0</v>
      </c>
      <c r="W34" s="64">
        <f>+'800 - ALL'!W50</f>
        <v>0</v>
      </c>
      <c r="X34" s="64">
        <f t="shared" si="4"/>
        <v>39</v>
      </c>
    </row>
    <row r="35" spans="1:24" ht="14.25" customHeight="1">
      <c r="A35" s="64" t="s">
        <v>1634</v>
      </c>
      <c r="B35" s="64">
        <f>+'1600mm - ALL'!B42</f>
        <v>0</v>
      </c>
      <c r="C35" s="64">
        <f>+'1600mm - ALL'!C42</f>
        <v>0</v>
      </c>
      <c r="D35" s="64">
        <f>+'1600mm - ALL'!D42</f>
        <v>0</v>
      </c>
      <c r="E35" s="64">
        <f>+'1600mm - ALL'!E42</f>
        <v>0</v>
      </c>
      <c r="F35" s="64">
        <f>+'1600mm - ALL'!F42</f>
        <v>0</v>
      </c>
      <c r="G35" s="64">
        <f>+'1600mm - ALL'!G42</f>
        <v>0</v>
      </c>
      <c r="H35" s="64">
        <f>+'1600mm - ALL'!H42</f>
        <v>0</v>
      </c>
      <c r="I35" s="64">
        <f>+'1600mm - ALL'!I42</f>
        <v>17</v>
      </c>
      <c r="J35" s="64">
        <f>+'1600mm - ALL'!J42</f>
        <v>0</v>
      </c>
      <c r="K35" s="64">
        <f>+'1600mm - ALL'!K42</f>
        <v>0</v>
      </c>
      <c r="L35" s="64">
        <f>+'1600mm - ALL'!L42</f>
        <v>0</v>
      </c>
      <c r="M35" s="64">
        <f>+'1600mm - ALL'!M42</f>
        <v>0</v>
      </c>
      <c r="N35" s="64">
        <f>+'1600mm - ALL'!N42</f>
        <v>0</v>
      </c>
      <c r="O35" s="64">
        <f>+'1600mm - ALL'!O42</f>
        <v>0</v>
      </c>
      <c r="P35" s="64">
        <f>+'1600mm - ALL'!P42</f>
        <v>19</v>
      </c>
      <c r="Q35" s="64">
        <f>+'1600mm - ALL'!Q42</f>
        <v>0</v>
      </c>
      <c r="R35" s="64">
        <f>+'1600mm - ALL'!R42</f>
        <v>0</v>
      </c>
      <c r="S35" s="64">
        <f>+'1600mm - ALL'!S42</f>
        <v>0</v>
      </c>
      <c r="T35" s="64">
        <f>+'1600mm - ALL'!T42</f>
        <v>0</v>
      </c>
      <c r="U35" s="64">
        <f>+'1600mm - ALL'!U42</f>
        <v>0</v>
      </c>
      <c r="V35" s="64">
        <f>+'1600mm - ALL'!V42</f>
        <v>0</v>
      </c>
      <c r="W35" s="64">
        <f>+'1600mm - ALL'!W42</f>
        <v>0</v>
      </c>
      <c r="X35" s="64">
        <f t="shared" si="4"/>
        <v>36</v>
      </c>
    </row>
    <row r="36" spans="1:24" ht="14.25" customHeight="1">
      <c r="A36" s="64" t="s">
        <v>1635</v>
      </c>
      <c r="B36" s="64">
        <f>+'3200-ALL'!B34</f>
        <v>0</v>
      </c>
      <c r="C36" s="64">
        <f>+'3200-ALL'!C34</f>
        <v>0</v>
      </c>
      <c r="D36" s="64">
        <f>+'3200-ALL'!D34</f>
        <v>0</v>
      </c>
      <c r="E36" s="64">
        <f>+'3200-ALL'!E34</f>
        <v>0</v>
      </c>
      <c r="F36" s="64">
        <f>+'3200-ALL'!F34</f>
        <v>0</v>
      </c>
      <c r="G36" s="64">
        <f>+'3200-ALL'!G34</f>
        <v>0</v>
      </c>
      <c r="H36" s="64">
        <f>+'3200-ALL'!H34</f>
        <v>0</v>
      </c>
      <c r="I36" s="64">
        <f>+'3200-ALL'!I34</f>
        <v>21</v>
      </c>
      <c r="J36" s="64">
        <f>+'3200-ALL'!J34</f>
        <v>0</v>
      </c>
      <c r="K36" s="64">
        <f>+'3200-ALL'!K34</f>
        <v>0</v>
      </c>
      <c r="L36" s="64">
        <f>+'3200-ALL'!L34</f>
        <v>0</v>
      </c>
      <c r="M36" s="64">
        <f>+'3200-ALL'!M34</f>
        <v>0</v>
      </c>
      <c r="N36" s="64">
        <f>+'3200-ALL'!N34</f>
        <v>0</v>
      </c>
      <c r="O36" s="64">
        <f>+'3200-ALL'!O34</f>
        <v>0</v>
      </c>
      <c r="P36" s="64">
        <f>+'3200-ALL'!P34</f>
        <v>0</v>
      </c>
      <c r="Q36" s="64">
        <f>+'3200-ALL'!Q34</f>
        <v>0</v>
      </c>
      <c r="R36" s="64">
        <f>+'3200-ALL'!R34</f>
        <v>0</v>
      </c>
      <c r="S36" s="64">
        <f>+'3200-ALL'!S34</f>
        <v>0</v>
      </c>
      <c r="T36" s="64">
        <f>+'3200-ALL'!T34</f>
        <v>8</v>
      </c>
      <c r="U36" s="64">
        <f>+'3200-ALL'!U34</f>
        <v>0</v>
      </c>
      <c r="V36" s="64">
        <f>+'3200-ALL'!V34</f>
        <v>0</v>
      </c>
      <c r="W36" s="64">
        <f>+'3200-ALL'!W34</f>
        <v>0</v>
      </c>
      <c r="X36" s="64">
        <f t="shared" si="4"/>
        <v>29</v>
      </c>
    </row>
    <row r="37" spans="1:24" ht="14.25" customHeight="1">
      <c r="A37" s="64" t="s">
        <v>1636</v>
      </c>
      <c r="B37" s="64">
        <f>+'4X800r'!B20</f>
        <v>0</v>
      </c>
      <c r="C37" s="64">
        <f>+'4X800r'!C20</f>
        <v>0</v>
      </c>
      <c r="D37" s="64">
        <f>+'4X800r'!D20</f>
        <v>0</v>
      </c>
      <c r="E37" s="64">
        <f>+'4X800r'!E20</f>
        <v>0</v>
      </c>
      <c r="F37" s="64">
        <f>+'4X800r'!F20</f>
        <v>0</v>
      </c>
      <c r="G37" s="64">
        <f>+'4X800r'!G20</f>
        <v>0</v>
      </c>
      <c r="H37" s="64">
        <f>+'4X800r'!H20</f>
        <v>0</v>
      </c>
      <c r="I37" s="64">
        <f>+'4X800r'!I20</f>
        <v>10</v>
      </c>
      <c r="J37" s="64">
        <f>+'4X800r'!J20</f>
        <v>0</v>
      </c>
      <c r="K37" s="64">
        <f>+'4X800r'!K20</f>
        <v>0</v>
      </c>
      <c r="L37" s="64">
        <f>+'4X800r'!L20</f>
        <v>0</v>
      </c>
      <c r="M37" s="64">
        <f>+'4X800r'!M20</f>
        <v>0</v>
      </c>
      <c r="N37" s="64">
        <f>+'4X800r'!N20</f>
        <v>0</v>
      </c>
      <c r="O37" s="64">
        <f>+'4X800r'!O20</f>
        <v>0</v>
      </c>
      <c r="P37" s="64">
        <f>+'4X800r'!P20</f>
        <v>0</v>
      </c>
      <c r="Q37" s="64">
        <f>+'4X800r'!Q20</f>
        <v>0</v>
      </c>
      <c r="R37" s="64">
        <f>+'4X800r'!R20</f>
        <v>0</v>
      </c>
      <c r="S37" s="64">
        <f>+'4X800r'!S20</f>
        <v>0</v>
      </c>
      <c r="T37" s="64">
        <f>+'4X800r'!T20</f>
        <v>0</v>
      </c>
      <c r="U37" s="64">
        <f>+'4X800r'!U20</f>
        <v>0</v>
      </c>
      <c r="V37" s="64">
        <f>+'4X800r'!V20</f>
        <v>0</v>
      </c>
      <c r="W37" s="64">
        <f>+'4X800r'!W20</f>
        <v>0</v>
      </c>
      <c r="X37" s="64">
        <f t="shared" si="4"/>
        <v>10</v>
      </c>
    </row>
    <row r="38" spans="1:24" ht="14.25" customHeight="1">
      <c r="A38" s="64" t="s">
        <v>1637</v>
      </c>
      <c r="B38" s="64">
        <f>+'4x100 - ALL'!B48</f>
        <v>6</v>
      </c>
      <c r="C38" s="64">
        <f>+'4x100 - ALL'!C48</f>
        <v>0</v>
      </c>
      <c r="D38" s="64">
        <f>+'4x100 - ALL'!D48</f>
        <v>2</v>
      </c>
      <c r="E38" s="64">
        <f>+'4x100 - ALL'!E48</f>
        <v>0</v>
      </c>
      <c r="F38" s="64">
        <f>+'4x100 - ALL'!F48</f>
        <v>0</v>
      </c>
      <c r="G38" s="64">
        <f>+'4x100 - ALL'!G48</f>
        <v>5</v>
      </c>
      <c r="H38" s="64">
        <f>+'4x100 - ALL'!H48</f>
        <v>0</v>
      </c>
      <c r="I38" s="64">
        <f>+'4x100 - ALL'!I48</f>
        <v>10</v>
      </c>
      <c r="J38" s="64">
        <f>+'4x100 - ALL'!J48</f>
        <v>0</v>
      </c>
      <c r="K38" s="64">
        <f>+'4x100 - ALL'!K48</f>
        <v>0</v>
      </c>
      <c r="L38" s="64">
        <f>+'4x100 - ALL'!L48</f>
        <v>0</v>
      </c>
      <c r="M38" s="64">
        <f>+'4x100 - ALL'!M48</f>
        <v>0</v>
      </c>
      <c r="N38" s="64">
        <f>+'4x100 - ALL'!N48</f>
        <v>4</v>
      </c>
      <c r="O38" s="64">
        <f>+'4x100 - ALL'!O48</f>
        <v>0</v>
      </c>
      <c r="P38" s="64">
        <f>+'4x100 - ALL'!P48</f>
        <v>3</v>
      </c>
      <c r="Q38" s="64">
        <f>+'4x100 - ALL'!Q48</f>
        <v>0</v>
      </c>
      <c r="R38" s="64">
        <f>+'4x100 - ALL'!R48</f>
        <v>0</v>
      </c>
      <c r="S38" s="64">
        <f>+'4x100 - ALL'!S48</f>
        <v>0</v>
      </c>
      <c r="T38" s="64">
        <f>+'4x100 - ALL'!T48</f>
        <v>0</v>
      </c>
      <c r="U38" s="64">
        <f>+'4x100 - ALL'!U48</f>
        <v>1</v>
      </c>
      <c r="V38" s="64">
        <f>+'4x100 - ALL'!V48</f>
        <v>0</v>
      </c>
      <c r="W38" s="64">
        <f>+'4x100 - ALL'!W48</f>
        <v>8</v>
      </c>
      <c r="X38" s="64">
        <f t="shared" si="4"/>
        <v>39</v>
      </c>
    </row>
    <row r="39" spans="1:24" ht="15" customHeight="1">
      <c r="A39" s="64" t="s">
        <v>1638</v>
      </c>
      <c r="B39" s="64">
        <f>+'4x400 - ALL'!B30</f>
        <v>10</v>
      </c>
      <c r="C39" s="64">
        <f>+'4x400 - ALL'!C30</f>
        <v>0</v>
      </c>
      <c r="D39" s="64">
        <f>+'4x400 - ALL'!D30</f>
        <v>0</v>
      </c>
      <c r="E39" s="64">
        <f>+'4x400 - ALL'!E30</f>
        <v>0</v>
      </c>
      <c r="F39" s="64">
        <f>+'4x400 - ALL'!F30</f>
        <v>0</v>
      </c>
      <c r="G39" s="64">
        <f>+'4x400 - ALL'!G30</f>
        <v>6</v>
      </c>
      <c r="H39" s="64">
        <f>+'4x400 - ALL'!H30</f>
        <v>0</v>
      </c>
      <c r="I39" s="64">
        <f>+'4x400 - ALL'!I30</f>
        <v>8</v>
      </c>
      <c r="J39" s="64">
        <f>+'4x400 - ALL'!J30</f>
        <v>0</v>
      </c>
      <c r="K39" s="64">
        <f>+'4x400 - ALL'!K30</f>
        <v>0</v>
      </c>
      <c r="L39" s="64">
        <f>+'4x400 - ALL'!L30</f>
        <v>0</v>
      </c>
      <c r="M39" s="64">
        <f>+'4x400 - ALL'!M30</f>
        <v>0</v>
      </c>
      <c r="N39" s="64">
        <f>+'4x400 - ALL'!N30</f>
        <v>0</v>
      </c>
      <c r="O39" s="64">
        <f>+'4x400 - ALL'!O30</f>
        <v>0</v>
      </c>
      <c r="P39" s="64">
        <f>+'4x400 - ALL'!P30</f>
        <v>5</v>
      </c>
      <c r="Q39" s="64">
        <f>+'4x400 - ALL'!Q30</f>
        <v>0</v>
      </c>
      <c r="R39" s="64">
        <f>+'4x400 - ALL'!R30</f>
        <v>0</v>
      </c>
      <c r="S39" s="64">
        <f>+'4x400 - ALL'!S30</f>
        <v>0</v>
      </c>
      <c r="T39" s="64">
        <f>+'4x400 - ALL'!T30</f>
        <v>0</v>
      </c>
      <c r="U39" s="64">
        <f>+'4x400 - ALL'!U30</f>
        <v>0</v>
      </c>
      <c r="V39" s="64">
        <f>+'4x400 - ALL'!V30</f>
        <v>0</v>
      </c>
      <c r="W39" s="64">
        <f>+'4x400 - ALL'!W30</f>
        <v>0</v>
      </c>
      <c r="X39" s="64">
        <f t="shared" si="4"/>
        <v>29</v>
      </c>
    </row>
    <row r="40" spans="1:24" ht="14.25" customHeight="1">
      <c r="A40" s="64" t="s">
        <v>1639</v>
      </c>
      <c r="B40" s="64">
        <f>+'TRIPLE JUMP'!B24</f>
        <v>4</v>
      </c>
      <c r="C40" s="64">
        <f>+'TRIPLE JUMP'!C24</f>
        <v>0</v>
      </c>
      <c r="D40" s="64">
        <f>+'TRIPLE JUMP'!D24</f>
        <v>0</v>
      </c>
      <c r="E40" s="64">
        <f>+'TRIPLE JUMP'!E24</f>
        <v>0</v>
      </c>
      <c r="F40" s="64">
        <f>+'TRIPLE JUMP'!F24</f>
        <v>0</v>
      </c>
      <c r="G40" s="64">
        <f>+'TRIPLE JUMP'!G24</f>
        <v>5</v>
      </c>
      <c r="H40" s="64">
        <f>+'TRIPLE JUMP'!H24</f>
        <v>0</v>
      </c>
      <c r="I40" s="64">
        <f>+'TRIPLE JUMP'!I24</f>
        <v>0</v>
      </c>
      <c r="J40" s="64">
        <f>+'TRIPLE JUMP'!J24</f>
        <v>0</v>
      </c>
      <c r="K40" s="64">
        <f>+'TRIPLE JUMP'!K24</f>
        <v>0</v>
      </c>
      <c r="L40" s="64">
        <f>+'TRIPLE JUMP'!L24</f>
        <v>0</v>
      </c>
      <c r="M40" s="64">
        <f>+'TRIPLE JUMP'!M24</f>
        <v>0</v>
      </c>
      <c r="N40" s="64">
        <f>+'TRIPLE JUMP'!N24</f>
        <v>0</v>
      </c>
      <c r="O40" s="64">
        <f>+'TRIPLE JUMP'!O24</f>
        <v>0</v>
      </c>
      <c r="P40" s="64">
        <f>+'TRIPLE JUMP'!P24</f>
        <v>0</v>
      </c>
      <c r="Q40" s="64">
        <f>+'TRIPLE JUMP'!Q24</f>
        <v>0</v>
      </c>
      <c r="R40" s="64">
        <f>+'TRIPLE JUMP'!R24</f>
        <v>0</v>
      </c>
      <c r="S40" s="64">
        <f>+'TRIPLE JUMP'!S24</f>
        <v>0</v>
      </c>
      <c r="T40" s="64">
        <f>+'TRIPLE JUMP'!T24</f>
        <v>0</v>
      </c>
      <c r="U40" s="64">
        <f>+'TRIPLE JUMP'!U24</f>
        <v>0</v>
      </c>
      <c r="V40" s="64">
        <f>+'TRIPLE JUMP'!V24</f>
        <v>0</v>
      </c>
      <c r="W40" s="64">
        <f>+'TRIPLE JUMP'!W24</f>
        <v>24</v>
      </c>
      <c r="X40" s="64">
        <f t="shared" si="4"/>
        <v>33</v>
      </c>
    </row>
    <row r="41" spans="1:24" ht="14.25" customHeight="1">
      <c r="A41" s="64" t="s">
        <v>1640</v>
      </c>
      <c r="B41" s="64">
        <f>+'SHOT PUT'!B86</f>
        <v>10</v>
      </c>
      <c r="C41" s="64">
        <f>+'SHOT PUT'!C86</f>
        <v>0</v>
      </c>
      <c r="D41" s="64">
        <f>+'SHOT PUT'!D86</f>
        <v>0</v>
      </c>
      <c r="E41" s="64">
        <f>+'SHOT PUT'!E86</f>
        <v>0</v>
      </c>
      <c r="F41" s="64">
        <f>+'SHOT PUT'!F86</f>
        <v>0</v>
      </c>
      <c r="G41" s="64">
        <f>+'SHOT PUT'!G86</f>
        <v>16</v>
      </c>
      <c r="H41" s="64">
        <f>+'SHOT PUT'!H86</f>
        <v>0</v>
      </c>
      <c r="I41" s="64">
        <f>+'SHOT PUT'!I86</f>
        <v>0</v>
      </c>
      <c r="J41" s="64">
        <f>+'SHOT PUT'!J86</f>
        <v>0</v>
      </c>
      <c r="K41" s="64">
        <f>+'SHOT PUT'!K86</f>
        <v>0</v>
      </c>
      <c r="L41" s="64">
        <f>+'SHOT PUT'!L86</f>
        <v>0</v>
      </c>
      <c r="M41" s="64">
        <f>+'SHOT PUT'!M86</f>
        <v>8</v>
      </c>
      <c r="N41" s="64">
        <f>+'SHOT PUT'!N86</f>
        <v>5</v>
      </c>
      <c r="O41" s="64">
        <f>+'SHOT PUT'!O86</f>
        <v>0</v>
      </c>
      <c r="P41" s="64">
        <f>+'SHOT PUT'!P86</f>
        <v>0</v>
      </c>
      <c r="Q41" s="64">
        <f>+'SHOT PUT'!Q86</f>
        <v>0</v>
      </c>
      <c r="R41" s="64">
        <f>+'SHOT PUT'!R86</f>
        <v>0</v>
      </c>
      <c r="S41" s="64">
        <f>+'SHOT PUT'!S86</f>
        <v>0</v>
      </c>
      <c r="T41" s="64">
        <f>+'SHOT PUT'!T86</f>
        <v>0</v>
      </c>
      <c r="U41" s="64">
        <f>+'SHOT PUT'!U86</f>
        <v>0</v>
      </c>
      <c r="V41" s="64">
        <f>+'SHOT PUT'!V86</f>
        <v>0</v>
      </c>
      <c r="W41" s="64">
        <f>+'SHOT PUT'!W86</f>
        <v>0</v>
      </c>
      <c r="X41" s="64">
        <f t="shared" si="4"/>
        <v>39</v>
      </c>
    </row>
    <row r="42" spans="1:24" ht="14.25" customHeight="1">
      <c r="A42" s="64" t="s">
        <v>1641</v>
      </c>
      <c r="B42" s="64">
        <f>+DISCUS!B43</f>
        <v>8</v>
      </c>
      <c r="C42" s="64">
        <f>+DISCUS!C43</f>
        <v>0</v>
      </c>
      <c r="D42" s="64">
        <f>+DISCUS!D43</f>
        <v>0</v>
      </c>
      <c r="E42" s="64">
        <f>+DISCUS!E43</f>
        <v>0</v>
      </c>
      <c r="F42" s="64">
        <f>+DISCUS!F43</f>
        <v>0</v>
      </c>
      <c r="G42" s="64">
        <f>+DISCUS!G43</f>
        <v>22</v>
      </c>
      <c r="H42" s="64">
        <f>+DISCUS!H43</f>
        <v>0</v>
      </c>
      <c r="I42" s="64">
        <f>+DISCUS!I43</f>
        <v>3</v>
      </c>
      <c r="J42" s="64">
        <f>+DISCUS!J43</f>
        <v>0</v>
      </c>
      <c r="K42" s="64">
        <f>+DISCUS!K43</f>
        <v>0</v>
      </c>
      <c r="L42" s="64">
        <f>+DISCUS!L43</f>
        <v>0</v>
      </c>
      <c r="M42" s="64">
        <f>+DISCUS!M43</f>
        <v>0</v>
      </c>
      <c r="N42" s="64">
        <f>+DISCUS!N43</f>
        <v>0</v>
      </c>
      <c r="O42" s="64">
        <f>+DISCUS!O43</f>
        <v>0</v>
      </c>
      <c r="P42" s="64">
        <f>+DISCUS!P43</f>
        <v>6</v>
      </c>
      <c r="Q42" s="64">
        <f>+DISCUS!Q43</f>
        <v>0</v>
      </c>
      <c r="R42" s="64">
        <f>+DISCUS!R43</f>
        <v>0</v>
      </c>
      <c r="S42" s="64">
        <f>+DISCUS!S43</f>
        <v>0</v>
      </c>
      <c r="T42" s="64">
        <f>+DISCUS!T43</f>
        <v>0</v>
      </c>
      <c r="U42" s="64">
        <f>+DISCUS!U43</f>
        <v>0</v>
      </c>
      <c r="V42" s="64">
        <f>+DISCUS!V43</f>
        <v>0</v>
      </c>
      <c r="W42" s="64">
        <f>+DISCUS!W43</f>
        <v>0</v>
      </c>
      <c r="X42" s="64">
        <f t="shared" si="4"/>
        <v>39</v>
      </c>
    </row>
    <row r="43" spans="1:24" ht="14.25" customHeight="1">
      <c r="A43" s="64" t="s">
        <v>1642</v>
      </c>
      <c r="B43" s="64">
        <f>+'Turbo Jav'!B106</f>
        <v>5</v>
      </c>
      <c r="C43" s="64">
        <f>+'Turbo Jav'!C106</f>
        <v>0</v>
      </c>
      <c r="D43" s="64">
        <f>+'Turbo Jav'!D106</f>
        <v>0</v>
      </c>
      <c r="E43" s="64">
        <f>+'Turbo Jav'!E106</f>
        <v>0</v>
      </c>
      <c r="F43" s="64">
        <f>+'Turbo Jav'!F106</f>
        <v>0</v>
      </c>
      <c r="G43" s="64">
        <f>+'Turbo Jav'!G106</f>
        <v>24</v>
      </c>
      <c r="H43" s="64">
        <f>+'Turbo Jav'!H106</f>
        <v>0</v>
      </c>
      <c r="I43" s="64">
        <f>+'Turbo Jav'!I106</f>
        <v>4</v>
      </c>
      <c r="J43" s="64">
        <f>+'Turbo Jav'!J106</f>
        <v>0</v>
      </c>
      <c r="K43" s="64">
        <f>+'Turbo Jav'!K106</f>
        <v>0</v>
      </c>
      <c r="L43" s="64">
        <f>+'Turbo Jav'!L106</f>
        <v>0</v>
      </c>
      <c r="M43" s="64">
        <f>+'Turbo Jav'!M106</f>
        <v>2</v>
      </c>
      <c r="N43" s="64">
        <f>+'Turbo Jav'!N106</f>
        <v>0</v>
      </c>
      <c r="O43" s="64">
        <f>+'Turbo Jav'!O106</f>
        <v>0</v>
      </c>
      <c r="P43" s="64">
        <f>+'Turbo Jav'!P106</f>
        <v>4</v>
      </c>
      <c r="Q43" s="64">
        <f>+'Turbo Jav'!Q106</f>
        <v>0</v>
      </c>
      <c r="R43" s="64">
        <f>+'Turbo Jav'!R106</f>
        <v>0</v>
      </c>
      <c r="S43" s="64">
        <f>+'Turbo Jav'!S106</f>
        <v>0</v>
      </c>
      <c r="T43" s="64">
        <f>+'Turbo Jav'!T106</f>
        <v>0</v>
      </c>
      <c r="U43" s="64">
        <f>+'Turbo Jav'!U106</f>
        <v>0</v>
      </c>
      <c r="V43" s="64">
        <f>+'Turbo Jav'!V106</f>
        <v>0</v>
      </c>
      <c r="W43" s="64">
        <f>+'Turbo Jav'!W106</f>
        <v>0</v>
      </c>
      <c r="X43" s="64">
        <f t="shared" si="4"/>
        <v>39</v>
      </c>
    </row>
    <row r="44" spans="1:24" ht="14.25" customHeight="1">
      <c r="A44" s="64" t="s">
        <v>1643</v>
      </c>
      <c r="B44" s="64">
        <f>+'LONG JUMP'!B184</f>
        <v>8</v>
      </c>
      <c r="C44" s="64">
        <f>+'LONG JUMP'!C184</f>
        <v>0</v>
      </c>
      <c r="D44" s="64">
        <f>+'LONG JUMP'!D184</f>
        <v>3</v>
      </c>
      <c r="E44" s="64">
        <f>+'LONG JUMP'!E184</f>
        <v>0</v>
      </c>
      <c r="F44" s="64">
        <f>+'LONG JUMP'!F184</f>
        <v>0</v>
      </c>
      <c r="G44" s="64">
        <f>+'LONG JUMP'!G184</f>
        <v>16</v>
      </c>
      <c r="H44" s="64">
        <f>+'LONG JUMP'!H184</f>
        <v>0</v>
      </c>
      <c r="I44" s="64">
        <f>+'LONG JUMP'!I184</f>
        <v>5</v>
      </c>
      <c r="J44" s="64">
        <f>+'LONG JUMP'!J184</f>
        <v>0</v>
      </c>
      <c r="K44" s="64">
        <f>+'LONG JUMP'!K184</f>
        <v>0</v>
      </c>
      <c r="L44" s="64">
        <f>+'LONG JUMP'!L184</f>
        <v>0</v>
      </c>
      <c r="M44" s="64">
        <f>+'LONG JUMP'!M184</f>
        <v>6.5</v>
      </c>
      <c r="N44" s="64">
        <f>+'LONG JUMP'!N184</f>
        <v>0</v>
      </c>
      <c r="O44" s="64">
        <f>+'LONG JUMP'!O184</f>
        <v>0</v>
      </c>
      <c r="P44" s="64">
        <f>+'LONG JUMP'!P184</f>
        <v>0</v>
      </c>
      <c r="Q44" s="64">
        <f>+'LONG JUMP'!Q184</f>
        <v>0</v>
      </c>
      <c r="R44" s="64">
        <f>+'LONG JUMP'!R184</f>
        <v>0</v>
      </c>
      <c r="S44" s="64">
        <f>+'LONG JUMP'!S184</f>
        <v>0</v>
      </c>
      <c r="T44" s="64">
        <f>+'LONG JUMP'!T184</f>
        <v>0</v>
      </c>
      <c r="U44" s="64">
        <f>+'LONG JUMP'!U184</f>
        <v>0.5</v>
      </c>
      <c r="V44" s="64">
        <f>+'LONG JUMP'!V184</f>
        <v>0</v>
      </c>
      <c r="W44" s="64">
        <f>+'LONG JUMP'!W184</f>
        <v>0</v>
      </c>
      <c r="X44" s="64">
        <f t="shared" si="4"/>
        <v>39</v>
      </c>
    </row>
    <row r="45" spans="1:24" ht="14.25" customHeight="1">
      <c r="A45" s="139" t="s">
        <v>1644</v>
      </c>
      <c r="B45" s="143">
        <f t="shared" ref="B45:W45" si="5">SUM(B31:B44)</f>
        <v>74</v>
      </c>
      <c r="C45" s="143">
        <f t="shared" si="5"/>
        <v>0</v>
      </c>
      <c r="D45" s="143">
        <f t="shared" si="5"/>
        <v>15</v>
      </c>
      <c r="E45" s="143">
        <f t="shared" si="5"/>
        <v>0</v>
      </c>
      <c r="F45" s="143">
        <f t="shared" si="5"/>
        <v>0</v>
      </c>
      <c r="G45" s="143">
        <f t="shared" si="5"/>
        <v>134</v>
      </c>
      <c r="H45" s="143">
        <f t="shared" si="5"/>
        <v>0</v>
      </c>
      <c r="I45" s="143">
        <f t="shared" si="5"/>
        <v>133</v>
      </c>
      <c r="J45" s="143">
        <f t="shared" si="5"/>
        <v>0</v>
      </c>
      <c r="K45" s="143">
        <f t="shared" si="5"/>
        <v>0</v>
      </c>
      <c r="L45" s="143">
        <f t="shared" si="5"/>
        <v>0</v>
      </c>
      <c r="M45" s="143">
        <f t="shared" si="5"/>
        <v>18.5</v>
      </c>
      <c r="N45" s="143">
        <f t="shared" si="5"/>
        <v>9</v>
      </c>
      <c r="O45" s="143">
        <f t="shared" si="5"/>
        <v>0</v>
      </c>
      <c r="P45" s="143">
        <f t="shared" si="5"/>
        <v>57</v>
      </c>
      <c r="Q45" s="143">
        <f t="shared" si="5"/>
        <v>0</v>
      </c>
      <c r="R45" s="143">
        <f t="shared" si="5"/>
        <v>0</v>
      </c>
      <c r="S45" s="143">
        <f t="shared" si="5"/>
        <v>0</v>
      </c>
      <c r="T45" s="143">
        <f t="shared" si="5"/>
        <v>14</v>
      </c>
      <c r="U45" s="143">
        <f t="shared" si="5"/>
        <v>1.5</v>
      </c>
      <c r="V45" s="143">
        <f t="shared" si="5"/>
        <v>0</v>
      </c>
      <c r="W45" s="143">
        <f t="shared" si="5"/>
        <v>32</v>
      </c>
      <c r="X45" s="143">
        <f>SUM(X30:X44)</f>
        <v>527</v>
      </c>
    </row>
    <row r="46" spans="1:24" ht="14.25" customHeight="1"/>
    <row r="47" spans="1:24" ht="14.25" customHeight="1">
      <c r="A47" s="142" t="s">
        <v>1645</v>
      </c>
      <c r="B47" s="64">
        <f>+'100m hurdles'!B36</f>
        <v>22</v>
      </c>
      <c r="C47" s="64">
        <f>+'100m hurdles'!C36</f>
        <v>0</v>
      </c>
      <c r="D47" s="64">
        <f>+'100m hurdles'!D36</f>
        <v>3</v>
      </c>
      <c r="E47" s="64">
        <f>+'100m hurdles'!E36</f>
        <v>0</v>
      </c>
      <c r="F47" s="64">
        <f>+'100m hurdles'!F36</f>
        <v>0</v>
      </c>
      <c r="G47" s="64">
        <f>+'100m hurdles'!G36</f>
        <v>4</v>
      </c>
      <c r="H47" s="64">
        <f>+'100m hurdles'!H36</f>
        <v>0</v>
      </c>
      <c r="I47" s="64">
        <f>+'100m hurdles'!I36</f>
        <v>0</v>
      </c>
      <c r="J47" s="64">
        <f>+'100m hurdles'!J36</f>
        <v>0</v>
      </c>
      <c r="K47" s="64">
        <f>+'100m hurdles'!K36</f>
        <v>0</v>
      </c>
      <c r="L47" s="64">
        <f>+'100m hurdles'!L36</f>
        <v>0</v>
      </c>
      <c r="M47" s="64">
        <f>+'100m hurdles'!M36</f>
        <v>2</v>
      </c>
      <c r="N47" s="64">
        <f>+'100m hurdles'!N36</f>
        <v>0</v>
      </c>
      <c r="O47" s="64">
        <f>+'100m hurdles'!O36</f>
        <v>0</v>
      </c>
      <c r="P47" s="64">
        <f>+'100m hurdles'!P36</f>
        <v>0</v>
      </c>
      <c r="Q47" s="64">
        <f>+'100m hurdles'!Q36</f>
        <v>0</v>
      </c>
      <c r="R47" s="64">
        <f>+'100m hurdles'!R36</f>
        <v>0</v>
      </c>
      <c r="S47" s="64">
        <f>+'100m hurdles'!S36</f>
        <v>0</v>
      </c>
      <c r="T47" s="64">
        <f>+'100m hurdles'!T36</f>
        <v>0</v>
      </c>
      <c r="U47" s="64">
        <f>+'100m hurdles'!U36</f>
        <v>8</v>
      </c>
      <c r="V47" s="64">
        <f>+'100m hurdles'!V36</f>
        <v>0</v>
      </c>
      <c r="W47" s="64">
        <f>+'100m hurdles'!W36</f>
        <v>0</v>
      </c>
      <c r="X47" s="64">
        <f t="shared" ref="X47:X61" si="6">SUM(B47:W47)</f>
        <v>39</v>
      </c>
    </row>
    <row r="48" spans="1:24" ht="14.25" customHeight="1">
      <c r="A48" s="64" t="s">
        <v>1646</v>
      </c>
      <c r="B48" s="64">
        <f>+'100- All'!B164</f>
        <v>14</v>
      </c>
      <c r="C48" s="64">
        <f>+'100- All'!C164</f>
        <v>0</v>
      </c>
      <c r="D48" s="64">
        <f>+'100- All'!D164</f>
        <v>0</v>
      </c>
      <c r="E48" s="64">
        <f>+'100- All'!E164</f>
        <v>0</v>
      </c>
      <c r="F48" s="64">
        <f>+'100- All'!F164</f>
        <v>0</v>
      </c>
      <c r="G48" s="64">
        <f>+'100- All'!G164</f>
        <v>10</v>
      </c>
      <c r="H48" s="64">
        <f>+'100- All'!H164</f>
        <v>0</v>
      </c>
      <c r="I48" s="64">
        <f>+'100- All'!I164</f>
        <v>4</v>
      </c>
      <c r="J48" s="64">
        <f>+'100- All'!J164</f>
        <v>0</v>
      </c>
      <c r="K48" s="64">
        <f>+'100- All'!K164</f>
        <v>0</v>
      </c>
      <c r="L48" s="64">
        <f>+'100- All'!L164</f>
        <v>0</v>
      </c>
      <c r="M48" s="64">
        <f>+'100- All'!M164</f>
        <v>6</v>
      </c>
      <c r="N48" s="64">
        <f>+'100- All'!N164</f>
        <v>0</v>
      </c>
      <c r="O48" s="64">
        <f>+'100- All'!O164</f>
        <v>0</v>
      </c>
      <c r="P48" s="64">
        <f>+'100- All'!P164</f>
        <v>3</v>
      </c>
      <c r="Q48" s="64">
        <f>+'100- All'!Q164</f>
        <v>0</v>
      </c>
      <c r="R48" s="64">
        <f>+'100- All'!R164</f>
        <v>0</v>
      </c>
      <c r="S48" s="64">
        <f>+'100- All'!S164</f>
        <v>0</v>
      </c>
      <c r="T48" s="64">
        <f>+'100- All'!T164</f>
        <v>0</v>
      </c>
      <c r="U48" s="64">
        <f>+'100- All'!U164</f>
        <v>0</v>
      </c>
      <c r="V48" s="64">
        <f>+'100- All'!V164</f>
        <v>0</v>
      </c>
      <c r="W48" s="64">
        <f>+'100- All'!W164</f>
        <v>2</v>
      </c>
      <c r="X48" s="64">
        <f t="shared" si="6"/>
        <v>39</v>
      </c>
    </row>
    <row r="49" spans="1:24" ht="14.25" customHeight="1">
      <c r="A49" s="64" t="s">
        <v>1647</v>
      </c>
      <c r="B49" s="64">
        <f>+'200 - All'!B143</f>
        <v>17</v>
      </c>
      <c r="C49" s="64">
        <f>+'200 - All'!C143</f>
        <v>0</v>
      </c>
      <c r="D49" s="64">
        <f>+'200 - All'!D143</f>
        <v>0</v>
      </c>
      <c r="E49" s="64">
        <f>+'200 - All'!E143</f>
        <v>0</v>
      </c>
      <c r="F49" s="64">
        <f>+'200 - All'!F143</f>
        <v>0</v>
      </c>
      <c r="G49" s="64">
        <f>+'200 - All'!G143</f>
        <v>10</v>
      </c>
      <c r="H49" s="64">
        <f>+'200 - All'!H143</f>
        <v>0</v>
      </c>
      <c r="I49" s="64">
        <f>+'200 - All'!I143</f>
        <v>6</v>
      </c>
      <c r="J49" s="64">
        <f>+'200 - All'!J143</f>
        <v>0</v>
      </c>
      <c r="K49" s="64">
        <f>+'200 - All'!K143</f>
        <v>0</v>
      </c>
      <c r="L49" s="64">
        <f>+'200 - All'!L143</f>
        <v>0</v>
      </c>
      <c r="M49" s="64">
        <f>+'200 - All'!M143</f>
        <v>3</v>
      </c>
      <c r="N49" s="64">
        <f>+'200 - All'!N143</f>
        <v>0</v>
      </c>
      <c r="O49" s="64">
        <f>+'200 - All'!O143</f>
        <v>0</v>
      </c>
      <c r="P49" s="64">
        <f>+'200 - All'!P143</f>
        <v>0</v>
      </c>
      <c r="Q49" s="64">
        <f>+'200 - All'!Q143</f>
        <v>0</v>
      </c>
      <c r="R49" s="64">
        <f>+'200 - All'!R143</f>
        <v>0</v>
      </c>
      <c r="S49" s="64">
        <f>+'200 - All'!S143</f>
        <v>0</v>
      </c>
      <c r="T49" s="64">
        <f>+'200 - All'!T143</f>
        <v>0</v>
      </c>
      <c r="U49" s="64">
        <f>+'200 - All'!U143</f>
        <v>0</v>
      </c>
      <c r="V49" s="64">
        <f>+'200 - All'!V143</f>
        <v>0</v>
      </c>
      <c r="W49" s="64">
        <f>+'200 - All'!W143</f>
        <v>3</v>
      </c>
      <c r="X49" s="64">
        <f t="shared" si="6"/>
        <v>39</v>
      </c>
    </row>
    <row r="50" spans="1:24" ht="14.25" customHeight="1">
      <c r="A50" s="64" t="s">
        <v>1648</v>
      </c>
      <c r="B50" s="64">
        <f>+'400 - All'!B93</f>
        <v>8</v>
      </c>
      <c r="C50" s="64">
        <f>+'400 - All'!C93</f>
        <v>0</v>
      </c>
      <c r="D50" s="64">
        <f>+'400 - All'!D93</f>
        <v>5</v>
      </c>
      <c r="E50" s="64">
        <f>+'400 - All'!E93</f>
        <v>0</v>
      </c>
      <c r="F50" s="64">
        <f>+'400 - All'!F93</f>
        <v>0</v>
      </c>
      <c r="G50" s="64">
        <f>+'400 - All'!G93</f>
        <v>10</v>
      </c>
      <c r="H50" s="64">
        <f>+'400 - All'!H93</f>
        <v>0</v>
      </c>
      <c r="I50" s="64">
        <f>+'400 - All'!I93</f>
        <v>4</v>
      </c>
      <c r="J50" s="64">
        <f>+'400 - All'!J93</f>
        <v>0</v>
      </c>
      <c r="K50" s="64">
        <f>+'400 - All'!K93</f>
        <v>0</v>
      </c>
      <c r="L50" s="64">
        <f>+'400 - All'!L93</f>
        <v>0</v>
      </c>
      <c r="M50" s="64">
        <f>+'400 - All'!M93</f>
        <v>0</v>
      </c>
      <c r="N50" s="64">
        <f>+'400 - All'!N93</f>
        <v>0</v>
      </c>
      <c r="O50" s="64">
        <f>+'400 - All'!O93</f>
        <v>0</v>
      </c>
      <c r="P50" s="64">
        <f>+'400 - All'!P93</f>
        <v>1</v>
      </c>
      <c r="Q50" s="64">
        <f>+'400 - All'!Q93</f>
        <v>0</v>
      </c>
      <c r="R50" s="64">
        <f>+'400 - All'!R93</f>
        <v>0</v>
      </c>
      <c r="S50" s="64">
        <f>+'400 - All'!S93</f>
        <v>0</v>
      </c>
      <c r="T50" s="64">
        <f>+'400 - All'!T93</f>
        <v>0</v>
      </c>
      <c r="U50" s="64">
        <f>+'400 - All'!U93</f>
        <v>5</v>
      </c>
      <c r="V50" s="64">
        <f>+'400 - All'!V93</f>
        <v>0</v>
      </c>
      <c r="W50" s="64">
        <f>+'400 - All'!W93</f>
        <v>6</v>
      </c>
      <c r="X50" s="64">
        <f t="shared" si="6"/>
        <v>39</v>
      </c>
    </row>
    <row r="51" spans="1:24" ht="14.25" customHeight="1">
      <c r="A51" s="64" t="s">
        <v>1649</v>
      </c>
      <c r="B51" s="64">
        <f>+'800 - ALL'!B51</f>
        <v>4</v>
      </c>
      <c r="C51" s="64">
        <f>+'800 - ALL'!C51</f>
        <v>0</v>
      </c>
      <c r="D51" s="64">
        <f>+'800 - ALL'!D51</f>
        <v>0</v>
      </c>
      <c r="E51" s="64">
        <f>+'800 - ALL'!E51</f>
        <v>0</v>
      </c>
      <c r="F51" s="64">
        <f>+'800 - ALL'!F51</f>
        <v>0</v>
      </c>
      <c r="G51" s="64">
        <f>+'800 - ALL'!G51</f>
        <v>7</v>
      </c>
      <c r="H51" s="64">
        <f>+'800 - ALL'!H51</f>
        <v>0</v>
      </c>
      <c r="I51" s="64">
        <f>+'800 - ALL'!I51</f>
        <v>1</v>
      </c>
      <c r="J51" s="64">
        <f>+'800 - ALL'!J51</f>
        <v>0</v>
      </c>
      <c r="K51" s="64">
        <f>+'800 - ALL'!K51</f>
        <v>0</v>
      </c>
      <c r="L51" s="64">
        <f>+'800 - ALL'!L51</f>
        <v>0</v>
      </c>
      <c r="M51" s="64">
        <f>+'800 - ALL'!M51</f>
        <v>3</v>
      </c>
      <c r="N51" s="64">
        <f>+'800 - ALL'!N51</f>
        <v>0</v>
      </c>
      <c r="O51" s="64">
        <f>+'800 - ALL'!O51</f>
        <v>0</v>
      </c>
      <c r="P51" s="64">
        <f>+'800 - ALL'!P51</f>
        <v>10</v>
      </c>
      <c r="Q51" s="64">
        <f>+'800 - ALL'!Q51</f>
        <v>0</v>
      </c>
      <c r="R51" s="64">
        <f>+'800 - ALL'!R51</f>
        <v>0</v>
      </c>
      <c r="S51" s="64">
        <f>+'800 - ALL'!S51</f>
        <v>0</v>
      </c>
      <c r="T51" s="64">
        <f>+'800 - ALL'!T51</f>
        <v>0</v>
      </c>
      <c r="U51" s="64">
        <f>+'800 - ALL'!U51</f>
        <v>8</v>
      </c>
      <c r="V51" s="64">
        <f>+'800 - ALL'!V51</f>
        <v>0</v>
      </c>
      <c r="W51" s="64">
        <f>+'800 - ALL'!W51</f>
        <v>6</v>
      </c>
      <c r="X51" s="64">
        <f t="shared" si="6"/>
        <v>39</v>
      </c>
    </row>
    <row r="52" spans="1:24" ht="14.25" customHeight="1">
      <c r="A52" s="64" t="s">
        <v>1650</v>
      </c>
      <c r="B52" s="64">
        <f>+'1600mm - ALL'!B43</f>
        <v>0</v>
      </c>
      <c r="C52" s="64">
        <f>+'1600mm - ALL'!C43</f>
        <v>0</v>
      </c>
      <c r="D52" s="64">
        <f>+'1600mm - ALL'!D43</f>
        <v>0</v>
      </c>
      <c r="E52" s="64">
        <f>+'1600mm - ALL'!E43</f>
        <v>0</v>
      </c>
      <c r="F52" s="64">
        <f>+'1600mm - ALL'!F43</f>
        <v>0</v>
      </c>
      <c r="G52" s="64">
        <f>+'1600mm - ALL'!G43</f>
        <v>1</v>
      </c>
      <c r="H52" s="64">
        <f>+'1600mm - ALL'!H43</f>
        <v>0</v>
      </c>
      <c r="I52" s="64">
        <f>+'1600mm - ALL'!I43</f>
        <v>9</v>
      </c>
      <c r="J52" s="64">
        <f>+'1600mm - ALL'!J43</f>
        <v>0</v>
      </c>
      <c r="K52" s="64">
        <f>+'1600mm - ALL'!K43</f>
        <v>0</v>
      </c>
      <c r="L52" s="64">
        <f>+'1600mm - ALL'!L43</f>
        <v>0</v>
      </c>
      <c r="M52" s="64">
        <f>+'1600mm - ALL'!M43</f>
        <v>2</v>
      </c>
      <c r="N52" s="64">
        <f>+'1600mm - ALL'!N43</f>
        <v>4</v>
      </c>
      <c r="O52" s="64">
        <f>+'1600mm - ALL'!O43</f>
        <v>0</v>
      </c>
      <c r="P52" s="64">
        <f>+'1600mm - ALL'!P43</f>
        <v>15</v>
      </c>
      <c r="Q52" s="64">
        <f>+'1600mm - ALL'!Q43</f>
        <v>0</v>
      </c>
      <c r="R52" s="64">
        <f>+'1600mm - ALL'!R43</f>
        <v>0</v>
      </c>
      <c r="S52" s="64">
        <f>+'1600mm - ALL'!S43</f>
        <v>0</v>
      </c>
      <c r="T52" s="64">
        <f>+'1600mm - ALL'!T43</f>
        <v>0</v>
      </c>
      <c r="U52" s="64">
        <f>+'1600mm - ALL'!U43</f>
        <v>8</v>
      </c>
      <c r="V52" s="64">
        <f>+'1600mm - ALL'!V43</f>
        <v>0</v>
      </c>
      <c r="W52" s="64">
        <f>+'1600mm - ALL'!W43</f>
        <v>0</v>
      </c>
      <c r="X52" s="64">
        <f t="shared" si="6"/>
        <v>39</v>
      </c>
    </row>
    <row r="53" spans="1:24" ht="14.25" customHeight="1">
      <c r="A53" s="64" t="s">
        <v>1651</v>
      </c>
      <c r="B53" s="64">
        <f>+'3200-ALL'!B35</f>
        <v>0</v>
      </c>
      <c r="C53" s="64">
        <f>+'3200-ALL'!C35</f>
        <v>0</v>
      </c>
      <c r="D53" s="64">
        <f>+'3200-ALL'!D35</f>
        <v>0</v>
      </c>
      <c r="E53" s="64">
        <f>+'3200-ALL'!E35</f>
        <v>0</v>
      </c>
      <c r="F53" s="64">
        <f>+'3200-ALL'!F35</f>
        <v>0</v>
      </c>
      <c r="G53" s="64">
        <f>+'3200-ALL'!G35</f>
        <v>8</v>
      </c>
      <c r="H53" s="64">
        <f>+'3200-ALL'!H35</f>
        <v>0</v>
      </c>
      <c r="I53" s="64">
        <f>+'3200-ALL'!I35</f>
        <v>9</v>
      </c>
      <c r="J53" s="64">
        <f>+'3200-ALL'!J35</f>
        <v>0</v>
      </c>
      <c r="K53" s="64">
        <f>+'3200-ALL'!K35</f>
        <v>0</v>
      </c>
      <c r="L53" s="64">
        <f>+'3200-ALL'!L35</f>
        <v>0</v>
      </c>
      <c r="M53" s="64">
        <f>+'3200-ALL'!M35</f>
        <v>0</v>
      </c>
      <c r="N53" s="64">
        <f>+'3200-ALL'!N35</f>
        <v>0</v>
      </c>
      <c r="O53" s="64">
        <f>+'3200-ALL'!O35</f>
        <v>0</v>
      </c>
      <c r="P53" s="64">
        <f>+'3200-ALL'!P35</f>
        <v>10</v>
      </c>
      <c r="Q53" s="64">
        <f>+'3200-ALL'!Q35</f>
        <v>0</v>
      </c>
      <c r="R53" s="64">
        <f>+'3200-ALL'!R35</f>
        <v>0</v>
      </c>
      <c r="S53" s="64">
        <f>+'3200-ALL'!S35</f>
        <v>0</v>
      </c>
      <c r="T53" s="64">
        <f>+'3200-ALL'!T35</f>
        <v>0</v>
      </c>
      <c r="U53" s="64">
        <f>+'3200-ALL'!U35</f>
        <v>6</v>
      </c>
      <c r="V53" s="64">
        <f>+'3200-ALL'!V35</f>
        <v>0</v>
      </c>
      <c r="W53" s="64">
        <f>+'3200-ALL'!W35</f>
        <v>0</v>
      </c>
      <c r="X53" s="64">
        <f t="shared" si="6"/>
        <v>33</v>
      </c>
    </row>
    <row r="54" spans="1:24" ht="14.25" customHeight="1">
      <c r="A54" s="64" t="s">
        <v>1636</v>
      </c>
      <c r="B54" s="64">
        <f>+'4X800r'!B21</f>
        <v>0</v>
      </c>
      <c r="C54" s="64">
        <f>+'4X800r'!C21</f>
        <v>0</v>
      </c>
      <c r="D54" s="64">
        <f>+'4X800r'!D21</f>
        <v>0</v>
      </c>
      <c r="E54" s="64">
        <f>+'4X800r'!E21</f>
        <v>0</v>
      </c>
      <c r="F54" s="64">
        <f>+'4X800r'!F21</f>
        <v>0</v>
      </c>
      <c r="G54" s="64">
        <f>+'4X800r'!G21</f>
        <v>10</v>
      </c>
      <c r="H54" s="64">
        <f>+'4X800r'!H21</f>
        <v>0</v>
      </c>
      <c r="I54" s="64">
        <f>+'4X800r'!I21</f>
        <v>8</v>
      </c>
      <c r="J54" s="64">
        <f>+'4X800r'!J21</f>
        <v>0</v>
      </c>
      <c r="K54" s="64">
        <f>+'4X800r'!K21</f>
        <v>0</v>
      </c>
      <c r="L54" s="64">
        <f>+'4X800r'!L21</f>
        <v>0</v>
      </c>
      <c r="M54" s="64">
        <f>+'4X800r'!M21</f>
        <v>0</v>
      </c>
      <c r="N54" s="64">
        <f>+'4X800r'!N21</f>
        <v>0</v>
      </c>
      <c r="O54" s="64">
        <f>+'4X800r'!O21</f>
        <v>0</v>
      </c>
      <c r="P54" s="64">
        <f>+'4X800r'!P21</f>
        <v>0</v>
      </c>
      <c r="Q54" s="64">
        <f>+'4X800r'!Q21</f>
        <v>0</v>
      </c>
      <c r="R54" s="64">
        <f>+'4X800r'!R21</f>
        <v>0</v>
      </c>
      <c r="S54" s="64">
        <f>+'4X800r'!S21</f>
        <v>0</v>
      </c>
      <c r="T54" s="64">
        <f>+'4X800r'!T21</f>
        <v>0</v>
      </c>
      <c r="U54" s="64">
        <f>+'4X800r'!U21</f>
        <v>0</v>
      </c>
      <c r="V54" s="64">
        <f>+'4X800r'!V21</f>
        <v>0</v>
      </c>
      <c r="W54" s="64">
        <f>+'4X800r'!W21</f>
        <v>0</v>
      </c>
      <c r="X54" s="64">
        <f t="shared" si="6"/>
        <v>18</v>
      </c>
    </row>
    <row r="55" spans="1:24" ht="14.25" customHeight="1">
      <c r="A55" s="64" t="s">
        <v>1652</v>
      </c>
      <c r="B55" s="64">
        <f>+'4x100 - ALL'!B49</f>
        <v>10</v>
      </c>
      <c r="C55" s="64">
        <f>+'4x100 - ALL'!C49</f>
        <v>0</v>
      </c>
      <c r="D55" s="64">
        <f>+'4x100 - ALL'!D49</f>
        <v>3</v>
      </c>
      <c r="E55" s="64">
        <f>+'4x100 - ALL'!E49</f>
        <v>0</v>
      </c>
      <c r="F55" s="64">
        <f>+'4x100 - ALL'!F49</f>
        <v>0</v>
      </c>
      <c r="G55" s="64">
        <f>+'4x100 - ALL'!G49</f>
        <v>6</v>
      </c>
      <c r="H55" s="64">
        <f>+'4x100 - ALL'!H49</f>
        <v>0</v>
      </c>
      <c r="I55" s="64">
        <f>+'4x100 - ALL'!I49</f>
        <v>8</v>
      </c>
      <c r="J55" s="64">
        <f>+'4x100 - ALL'!J49</f>
        <v>0</v>
      </c>
      <c r="K55" s="64">
        <f>+'4x100 - ALL'!K49</f>
        <v>0</v>
      </c>
      <c r="L55" s="64">
        <f>+'4x100 - ALL'!L49</f>
        <v>0</v>
      </c>
      <c r="M55" s="64">
        <f>+'4x100 - ALL'!M49</f>
        <v>0</v>
      </c>
      <c r="N55" s="64">
        <f>+'4x100 - ALL'!N49</f>
        <v>0</v>
      </c>
      <c r="O55" s="64">
        <f>+'4x100 - ALL'!O49</f>
        <v>0</v>
      </c>
      <c r="P55" s="64">
        <f>+'4x100 - ALL'!P49</f>
        <v>5</v>
      </c>
      <c r="Q55" s="64">
        <f>+'4x100 - ALL'!Q49</f>
        <v>0</v>
      </c>
      <c r="R55" s="64">
        <f>+'4x100 - ALL'!R49</f>
        <v>0</v>
      </c>
      <c r="S55" s="64">
        <f>+'4x100 - ALL'!S49</f>
        <v>0</v>
      </c>
      <c r="T55" s="64">
        <f>+'4x100 - ALL'!T49</f>
        <v>0</v>
      </c>
      <c r="U55" s="64">
        <f>+'4x100 - ALL'!U49</f>
        <v>0</v>
      </c>
      <c r="V55" s="64">
        <f>+'4x100 - ALL'!V49</f>
        <v>0</v>
      </c>
      <c r="W55" s="64">
        <f>+'4x100 - ALL'!W49</f>
        <v>4</v>
      </c>
      <c r="X55" s="64">
        <f t="shared" si="6"/>
        <v>36</v>
      </c>
    </row>
    <row r="56" spans="1:24" ht="14.25" customHeight="1">
      <c r="A56" s="64" t="s">
        <v>1653</v>
      </c>
      <c r="B56" s="64">
        <f>+'4x400 - ALL'!B31</f>
        <v>6</v>
      </c>
      <c r="C56" s="64">
        <f>+'4x400 - ALL'!C31</f>
        <v>0</v>
      </c>
      <c r="D56" s="64">
        <f>+'4x400 - ALL'!D31</f>
        <v>0</v>
      </c>
      <c r="E56" s="64">
        <f>+'4x400 - ALL'!E31</f>
        <v>0</v>
      </c>
      <c r="F56" s="64">
        <f>+'4x400 - ALL'!F31</f>
        <v>0</v>
      </c>
      <c r="G56" s="64">
        <f>+'4x400 - ALL'!G31</f>
        <v>10</v>
      </c>
      <c r="H56" s="64">
        <f>+'4x400 - ALL'!H31</f>
        <v>0</v>
      </c>
      <c r="I56" s="64">
        <f>+'4x400 - ALL'!I31</f>
        <v>5</v>
      </c>
      <c r="J56" s="64">
        <f>+'4x400 - ALL'!J31</f>
        <v>0</v>
      </c>
      <c r="K56" s="64">
        <f>+'4x400 - ALL'!K31</f>
        <v>0</v>
      </c>
      <c r="L56" s="64">
        <f>+'4x400 - ALL'!L31</f>
        <v>0</v>
      </c>
      <c r="M56" s="64">
        <f>+'4x400 - ALL'!M31</f>
        <v>0</v>
      </c>
      <c r="N56" s="64">
        <f>+'4x400 - ALL'!N31</f>
        <v>0</v>
      </c>
      <c r="O56" s="64">
        <f>+'4x400 - ALL'!O31</f>
        <v>0</v>
      </c>
      <c r="P56" s="64">
        <f>+'4x400 - ALL'!P31</f>
        <v>8</v>
      </c>
      <c r="Q56" s="64">
        <f>+'4x400 - ALL'!Q31</f>
        <v>0</v>
      </c>
      <c r="R56" s="64">
        <f>+'4x400 - ALL'!R31</f>
        <v>0</v>
      </c>
      <c r="S56" s="64">
        <f>+'4x400 - ALL'!S31</f>
        <v>0</v>
      </c>
      <c r="T56" s="64">
        <f>+'4x400 - ALL'!T31</f>
        <v>0</v>
      </c>
      <c r="U56" s="64">
        <f>+'4x400 - ALL'!U31</f>
        <v>0</v>
      </c>
      <c r="V56" s="64">
        <f>+'4x400 - ALL'!V31</f>
        <v>0</v>
      </c>
      <c r="W56" s="64">
        <f>+'4x400 - ALL'!W31</f>
        <v>0</v>
      </c>
      <c r="X56" s="64">
        <f t="shared" si="6"/>
        <v>29</v>
      </c>
    </row>
    <row r="57" spans="1:24" ht="14.25" customHeight="1">
      <c r="A57" s="64" t="s">
        <v>1654</v>
      </c>
      <c r="B57" s="64">
        <f>+'TRIPLE JUMP'!B25</f>
        <v>18.5</v>
      </c>
      <c r="C57" s="64">
        <f>+'TRIPLE JUMP'!C25</f>
        <v>0</v>
      </c>
      <c r="D57" s="64">
        <f>+'TRIPLE JUMP'!D25</f>
        <v>3</v>
      </c>
      <c r="E57" s="64">
        <f>+'TRIPLE JUMP'!E25</f>
        <v>0</v>
      </c>
      <c r="F57" s="64">
        <f>+'TRIPLE JUMP'!F25</f>
        <v>0</v>
      </c>
      <c r="G57" s="64">
        <f>+'TRIPLE JUMP'!G25</f>
        <v>6</v>
      </c>
      <c r="H57" s="64">
        <f>+'TRIPLE JUMP'!H25</f>
        <v>0</v>
      </c>
      <c r="I57" s="64">
        <f>+'TRIPLE JUMP'!I25</f>
        <v>0</v>
      </c>
      <c r="J57" s="64">
        <f>+'TRIPLE JUMP'!J25</f>
        <v>0</v>
      </c>
      <c r="K57" s="64">
        <f>+'TRIPLE JUMP'!K25</f>
        <v>0</v>
      </c>
      <c r="L57" s="64">
        <f>+'TRIPLE JUMP'!L25</f>
        <v>0</v>
      </c>
      <c r="M57" s="64">
        <f>+'TRIPLE JUMP'!M25</f>
        <v>10</v>
      </c>
      <c r="N57" s="64">
        <f>+'TRIPLE JUMP'!N25</f>
        <v>0</v>
      </c>
      <c r="O57" s="64">
        <f>+'TRIPLE JUMP'!O25</f>
        <v>0</v>
      </c>
      <c r="P57" s="64">
        <f>+'TRIPLE JUMP'!P25</f>
        <v>1.5</v>
      </c>
      <c r="Q57" s="64">
        <f>+'TRIPLE JUMP'!Q25</f>
        <v>0</v>
      </c>
      <c r="R57" s="64">
        <f>+'TRIPLE JUMP'!R25</f>
        <v>0</v>
      </c>
      <c r="S57" s="64">
        <f>+'TRIPLE JUMP'!S25</f>
        <v>0</v>
      </c>
      <c r="T57" s="64">
        <f>+'TRIPLE JUMP'!T25</f>
        <v>0</v>
      </c>
      <c r="U57" s="64">
        <f>+'TRIPLE JUMP'!U25</f>
        <v>0</v>
      </c>
      <c r="V57" s="64">
        <f>+'TRIPLE JUMP'!V25</f>
        <v>0</v>
      </c>
      <c r="W57" s="64">
        <f>+'TRIPLE JUMP'!W25</f>
        <v>0</v>
      </c>
      <c r="X57" s="64">
        <f t="shared" si="6"/>
        <v>39</v>
      </c>
    </row>
    <row r="58" spans="1:24" ht="14.25" customHeight="1">
      <c r="A58" s="64" t="s">
        <v>1655</v>
      </c>
      <c r="B58" s="64">
        <f>+'SHOT PUT'!B87</f>
        <v>14</v>
      </c>
      <c r="C58" s="64">
        <f>+'SHOT PUT'!C87</f>
        <v>0</v>
      </c>
      <c r="D58" s="64">
        <f>+'SHOT PUT'!D87</f>
        <v>5</v>
      </c>
      <c r="E58" s="64">
        <f>+'SHOT PUT'!E87</f>
        <v>0</v>
      </c>
      <c r="F58" s="64">
        <f>+'SHOT PUT'!F87</f>
        <v>0</v>
      </c>
      <c r="G58" s="64">
        <f>+'SHOT PUT'!G87</f>
        <v>10</v>
      </c>
      <c r="H58" s="64">
        <f>+'SHOT PUT'!H87</f>
        <v>0</v>
      </c>
      <c r="I58" s="64">
        <f>+'SHOT PUT'!I87</f>
        <v>3</v>
      </c>
      <c r="J58" s="64">
        <f>+'SHOT PUT'!J87</f>
        <v>0</v>
      </c>
      <c r="K58" s="64">
        <f>+'SHOT PUT'!K87</f>
        <v>0</v>
      </c>
      <c r="L58" s="64">
        <f>+'SHOT PUT'!L87</f>
        <v>0</v>
      </c>
      <c r="M58" s="64">
        <f>+'SHOT PUT'!M87</f>
        <v>0</v>
      </c>
      <c r="N58" s="64">
        <f>+'SHOT PUT'!N87</f>
        <v>0</v>
      </c>
      <c r="O58" s="64">
        <f>+'SHOT PUT'!O87</f>
        <v>0</v>
      </c>
      <c r="P58" s="64">
        <f>+'SHOT PUT'!P87</f>
        <v>7</v>
      </c>
      <c r="Q58" s="64">
        <f>+'SHOT PUT'!Q87</f>
        <v>0</v>
      </c>
      <c r="R58" s="64">
        <f>+'SHOT PUT'!R87</f>
        <v>0</v>
      </c>
      <c r="S58" s="64">
        <f>+'SHOT PUT'!S87</f>
        <v>0</v>
      </c>
      <c r="T58" s="64">
        <f>+'SHOT PUT'!T87</f>
        <v>0</v>
      </c>
      <c r="U58" s="64">
        <f>+'SHOT PUT'!U87</f>
        <v>0</v>
      </c>
      <c r="V58" s="64">
        <f>+'SHOT PUT'!V87</f>
        <v>0</v>
      </c>
      <c r="W58" s="64">
        <f>+'SHOT PUT'!W87</f>
        <v>0</v>
      </c>
      <c r="X58" s="64">
        <f t="shared" si="6"/>
        <v>39</v>
      </c>
    </row>
    <row r="59" spans="1:24" ht="14.25" customHeight="1">
      <c r="A59" s="64" t="s">
        <v>1656</v>
      </c>
      <c r="B59" s="64">
        <f>+DISCUS!B44</f>
        <v>12</v>
      </c>
      <c r="C59" s="64">
        <f>+DISCUS!C44</f>
        <v>0</v>
      </c>
      <c r="D59" s="64">
        <f>+DISCUS!D44</f>
        <v>6</v>
      </c>
      <c r="E59" s="64">
        <f>+DISCUS!E44</f>
        <v>0</v>
      </c>
      <c r="F59" s="64">
        <f>+DISCUS!F44</f>
        <v>0</v>
      </c>
      <c r="G59" s="64">
        <f>+DISCUS!G44</f>
        <v>10</v>
      </c>
      <c r="H59" s="64">
        <f>+DISCUS!H44</f>
        <v>0</v>
      </c>
      <c r="I59" s="64">
        <f>+DISCUS!I44</f>
        <v>0</v>
      </c>
      <c r="J59" s="64">
        <f>+DISCUS!J44</f>
        <v>0</v>
      </c>
      <c r="K59" s="64">
        <f>+DISCUS!K44</f>
        <v>0</v>
      </c>
      <c r="L59" s="64">
        <f>+DISCUS!L44</f>
        <v>0</v>
      </c>
      <c r="M59" s="64">
        <f>+DISCUS!M44</f>
        <v>0</v>
      </c>
      <c r="N59" s="64">
        <f>+DISCUS!N44</f>
        <v>0</v>
      </c>
      <c r="O59" s="64">
        <f>+DISCUS!O44</f>
        <v>0</v>
      </c>
      <c r="P59" s="64">
        <f>+DISCUS!P44</f>
        <v>5</v>
      </c>
      <c r="Q59" s="64">
        <f>+DISCUS!Q44</f>
        <v>0</v>
      </c>
      <c r="R59" s="64">
        <f>+DISCUS!R44</f>
        <v>0</v>
      </c>
      <c r="S59" s="64">
        <f>+DISCUS!S44</f>
        <v>0</v>
      </c>
      <c r="T59" s="64">
        <f>+DISCUS!T44</f>
        <v>0</v>
      </c>
      <c r="U59" s="64">
        <f>+DISCUS!U44</f>
        <v>0</v>
      </c>
      <c r="V59" s="64">
        <f>+DISCUS!V44</f>
        <v>0</v>
      </c>
      <c r="W59" s="64">
        <f>+DISCUS!W44</f>
        <v>6</v>
      </c>
      <c r="X59" s="64">
        <f t="shared" si="6"/>
        <v>39</v>
      </c>
    </row>
    <row r="60" spans="1:24" ht="14.25" customHeight="1">
      <c r="A60" s="64" t="s">
        <v>1657</v>
      </c>
      <c r="B60" s="64">
        <f>+'Turbo Jav'!B107</f>
        <v>9</v>
      </c>
      <c r="C60" s="64">
        <f>+'Turbo Jav'!C107</f>
        <v>0</v>
      </c>
      <c r="D60" s="64">
        <f>+'Turbo Jav'!D107</f>
        <v>0</v>
      </c>
      <c r="E60" s="64">
        <f>+'Turbo Jav'!E107</f>
        <v>0</v>
      </c>
      <c r="F60" s="64">
        <f>+'Turbo Jav'!F107</f>
        <v>0</v>
      </c>
      <c r="G60" s="64">
        <f>+'Turbo Jav'!G107</f>
        <v>17</v>
      </c>
      <c r="H60" s="64">
        <f>+'Turbo Jav'!H107</f>
        <v>0</v>
      </c>
      <c r="I60" s="64">
        <f>+'Turbo Jav'!I107</f>
        <v>0</v>
      </c>
      <c r="J60" s="64">
        <f>+'Turbo Jav'!J107</f>
        <v>0</v>
      </c>
      <c r="K60" s="64">
        <f>+'Turbo Jav'!K107</f>
        <v>0</v>
      </c>
      <c r="L60" s="64">
        <f>+'Turbo Jav'!L107</f>
        <v>0</v>
      </c>
      <c r="M60" s="64">
        <f>+'Turbo Jav'!M107</f>
        <v>2</v>
      </c>
      <c r="N60" s="64">
        <f>+'Turbo Jav'!N107</f>
        <v>0</v>
      </c>
      <c r="O60" s="64">
        <f>+'Turbo Jav'!O107</f>
        <v>0</v>
      </c>
      <c r="P60" s="64">
        <f>+'Turbo Jav'!P107</f>
        <v>10</v>
      </c>
      <c r="Q60" s="64">
        <f>+'Turbo Jav'!Q107</f>
        <v>0</v>
      </c>
      <c r="R60" s="64">
        <f>+'Turbo Jav'!R107</f>
        <v>0</v>
      </c>
      <c r="S60" s="64">
        <f>+'Turbo Jav'!S107</f>
        <v>0</v>
      </c>
      <c r="T60" s="64">
        <f>+'Turbo Jav'!T107</f>
        <v>0</v>
      </c>
      <c r="U60" s="64">
        <f>+'Turbo Jav'!U107</f>
        <v>0</v>
      </c>
      <c r="V60" s="64">
        <f>+'Turbo Jav'!V107</f>
        <v>0</v>
      </c>
      <c r="W60" s="64">
        <f>+'Turbo Jav'!W107</f>
        <v>1</v>
      </c>
      <c r="X60" s="64">
        <f t="shared" si="6"/>
        <v>39</v>
      </c>
    </row>
    <row r="61" spans="1:24" ht="14.25" customHeight="1">
      <c r="A61" s="64" t="s">
        <v>1658</v>
      </c>
      <c r="B61" s="64">
        <f>+'LONG JUMP'!B185</f>
        <v>2</v>
      </c>
      <c r="C61" s="64">
        <f>+'LONG JUMP'!C185</f>
        <v>0</v>
      </c>
      <c r="D61" s="64">
        <f>+'LONG JUMP'!D185</f>
        <v>0</v>
      </c>
      <c r="E61" s="64">
        <f>+'LONG JUMP'!E185</f>
        <v>0</v>
      </c>
      <c r="F61" s="64">
        <f>+'LONG JUMP'!F185</f>
        <v>0</v>
      </c>
      <c r="G61" s="64">
        <f>+'LONG JUMP'!G185</f>
        <v>6</v>
      </c>
      <c r="H61" s="64">
        <f>+'LONG JUMP'!H185</f>
        <v>0</v>
      </c>
      <c r="I61" s="64">
        <f>+'LONG JUMP'!I185</f>
        <v>18</v>
      </c>
      <c r="J61" s="64">
        <f>+'LONG JUMP'!J185</f>
        <v>0</v>
      </c>
      <c r="K61" s="64">
        <f>+'LONG JUMP'!K185</f>
        <v>0</v>
      </c>
      <c r="L61" s="64">
        <f>+'LONG JUMP'!L185</f>
        <v>0</v>
      </c>
      <c r="M61" s="64">
        <f>+'LONG JUMP'!M185</f>
        <v>6</v>
      </c>
      <c r="N61" s="64">
        <f>+'LONG JUMP'!N185</f>
        <v>0</v>
      </c>
      <c r="O61" s="64">
        <f>+'LONG JUMP'!O185</f>
        <v>0</v>
      </c>
      <c r="P61" s="64">
        <f>+'LONG JUMP'!P185</f>
        <v>4</v>
      </c>
      <c r="Q61" s="64">
        <f>+'LONG JUMP'!Q185</f>
        <v>0</v>
      </c>
      <c r="R61" s="64">
        <f>+'LONG JUMP'!R185</f>
        <v>0</v>
      </c>
      <c r="S61" s="64">
        <f>+'LONG JUMP'!S185</f>
        <v>0</v>
      </c>
      <c r="T61" s="64">
        <f>+'LONG JUMP'!T185</f>
        <v>0</v>
      </c>
      <c r="U61" s="64">
        <f>+'LONG JUMP'!U185</f>
        <v>3</v>
      </c>
      <c r="V61" s="64">
        <f>+'LONG JUMP'!V185</f>
        <v>0</v>
      </c>
      <c r="W61" s="64">
        <f>+'LONG JUMP'!W185</f>
        <v>0</v>
      </c>
      <c r="X61" s="64">
        <f t="shared" si="6"/>
        <v>39</v>
      </c>
    </row>
    <row r="62" spans="1:24" ht="14.25" customHeight="1">
      <c r="A62" s="139" t="s">
        <v>1659</v>
      </c>
      <c r="B62" s="143">
        <f t="shared" ref="B62:W62" si="7">SUM(B48:B61)</f>
        <v>114.5</v>
      </c>
      <c r="C62" s="143">
        <f t="shared" si="7"/>
        <v>0</v>
      </c>
      <c r="D62" s="143">
        <f t="shared" si="7"/>
        <v>22</v>
      </c>
      <c r="E62" s="143">
        <f t="shared" si="7"/>
        <v>0</v>
      </c>
      <c r="F62" s="143">
        <f t="shared" si="7"/>
        <v>0</v>
      </c>
      <c r="G62" s="143">
        <f t="shared" si="7"/>
        <v>121</v>
      </c>
      <c r="H62" s="143">
        <f t="shared" si="7"/>
        <v>0</v>
      </c>
      <c r="I62" s="143">
        <f t="shared" si="7"/>
        <v>75</v>
      </c>
      <c r="J62" s="143">
        <f t="shared" si="7"/>
        <v>0</v>
      </c>
      <c r="K62" s="143">
        <f t="shared" si="7"/>
        <v>0</v>
      </c>
      <c r="L62" s="143">
        <f t="shared" si="7"/>
        <v>0</v>
      </c>
      <c r="M62" s="143">
        <f t="shared" si="7"/>
        <v>32</v>
      </c>
      <c r="N62" s="143">
        <f t="shared" si="7"/>
        <v>4</v>
      </c>
      <c r="O62" s="143">
        <f t="shared" si="7"/>
        <v>0</v>
      </c>
      <c r="P62" s="143">
        <f t="shared" si="7"/>
        <v>79.5</v>
      </c>
      <c r="Q62" s="143">
        <f t="shared" si="7"/>
        <v>0</v>
      </c>
      <c r="R62" s="143">
        <f t="shared" si="7"/>
        <v>0</v>
      </c>
      <c r="S62" s="143">
        <f t="shared" si="7"/>
        <v>0</v>
      </c>
      <c r="T62" s="143">
        <f t="shared" si="7"/>
        <v>0</v>
      </c>
      <c r="U62" s="143">
        <f t="shared" si="7"/>
        <v>30</v>
      </c>
      <c r="V62" s="143">
        <f t="shared" si="7"/>
        <v>0</v>
      </c>
      <c r="W62" s="143">
        <f t="shared" si="7"/>
        <v>28</v>
      </c>
      <c r="X62" s="143">
        <f>SUM(X47:X61)</f>
        <v>545</v>
      </c>
    </row>
    <row r="63" spans="1:24" ht="14.25" customHeight="1"/>
    <row r="64" spans="1:2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5" right="0.75" top="1" bottom="1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947"/>
  <sheetViews>
    <sheetView workbookViewId="0">
      <selection activeCell="A31" sqref="A31"/>
    </sheetView>
  </sheetViews>
  <sheetFormatPr defaultColWidth="14.42578125" defaultRowHeight="15" customHeight="1"/>
  <cols>
    <col min="1" max="1" width="12" customWidth="1"/>
    <col min="2" max="2" width="13.28515625" customWidth="1"/>
    <col min="3" max="4" width="8.42578125" customWidth="1"/>
    <col min="5" max="5" width="9.7109375" customWidth="1"/>
    <col min="6" max="6" width="22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3" width="8.42578125" customWidth="1"/>
    <col min="14" max="14" width="15.7109375" customWidth="1"/>
    <col min="15" max="15" width="8.42578125" customWidth="1"/>
    <col min="16" max="16" width="12.42578125" customWidth="1"/>
    <col min="17" max="17" width="8.42578125" customWidth="1"/>
    <col min="18" max="18" width="12.140625" customWidth="1"/>
    <col min="19" max="19" width="8.42578125" customWidth="1"/>
    <col min="20" max="20" width="11.7109375" customWidth="1"/>
    <col min="21" max="21" width="8.42578125" customWidth="1"/>
    <col min="22" max="22" width="13.7109375" customWidth="1"/>
    <col min="23" max="26" width="8.42578125" customWidth="1"/>
  </cols>
  <sheetData>
    <row r="1" spans="1:26" ht="14.25" customHeight="1">
      <c r="A1" s="46" t="s">
        <v>1531</v>
      </c>
      <c r="B1" s="47"/>
      <c r="C1" s="48"/>
      <c r="D1" s="47"/>
      <c r="E1" s="47"/>
      <c r="F1" s="47"/>
      <c r="G1" s="47"/>
      <c r="H1" s="47"/>
      <c r="I1" s="47"/>
      <c r="J1" s="47"/>
      <c r="K1" s="49"/>
      <c r="L1" s="49"/>
      <c r="M1" s="47"/>
      <c r="N1" s="50"/>
    </row>
    <row r="2" spans="1:26" ht="14.25" customHeight="1">
      <c r="A2" s="51"/>
      <c r="B2" s="51"/>
      <c r="C2" s="52" t="s">
        <v>1532</v>
      </c>
      <c r="D2" s="51" t="s">
        <v>1533</v>
      </c>
      <c r="E2" s="51" t="s">
        <v>1534</v>
      </c>
      <c r="F2" s="51" t="s">
        <v>1535</v>
      </c>
      <c r="G2" s="51" t="s">
        <v>3</v>
      </c>
      <c r="H2" s="51" t="s">
        <v>1536</v>
      </c>
      <c r="I2" s="51" t="s">
        <v>2</v>
      </c>
      <c r="J2" s="51" t="s">
        <v>5</v>
      </c>
      <c r="K2" s="53" t="s">
        <v>1537</v>
      </c>
      <c r="L2" s="53" t="s">
        <v>1538</v>
      </c>
      <c r="M2" s="51" t="s">
        <v>1539</v>
      </c>
      <c r="N2" s="51" t="s">
        <v>1540</v>
      </c>
      <c r="O2" s="54" t="s">
        <v>1541</v>
      </c>
      <c r="P2" s="54" t="s">
        <v>1535</v>
      </c>
      <c r="Q2" s="54" t="s">
        <v>1542</v>
      </c>
      <c r="R2" s="54" t="s">
        <v>1535</v>
      </c>
      <c r="S2" s="54" t="s">
        <v>1543</v>
      </c>
      <c r="T2" s="54" t="s">
        <v>1535</v>
      </c>
      <c r="U2" s="54" t="s">
        <v>1544</v>
      </c>
      <c r="V2" s="54" t="s">
        <v>1535</v>
      </c>
      <c r="W2" s="55"/>
      <c r="X2" s="55"/>
      <c r="Y2" s="55"/>
      <c r="Z2" s="55"/>
    </row>
    <row r="3" spans="1:26" ht="14.25" customHeight="1">
      <c r="A3" s="56"/>
      <c r="B3" s="57" t="s">
        <v>1545</v>
      </c>
      <c r="C3" s="58">
        <v>1</v>
      </c>
      <c r="D3" s="59"/>
      <c r="E3" s="59">
        <v>597</v>
      </c>
      <c r="F3" s="59" t="str">
        <f>+VLOOKUP(E3,Participants!$A$1:$F$1600,2,FALSE)</f>
        <v>Rylan Greene</v>
      </c>
      <c r="G3" s="59" t="str">
        <f>+VLOOKUP(E3,Participants!$A$1:$F$1600,4,FALSE)</f>
        <v>BFS</v>
      </c>
      <c r="H3" s="59" t="str">
        <f>+VLOOKUP(E3,Participants!$A$1:$F$1600,5,FALSE)</f>
        <v>M</v>
      </c>
      <c r="I3" s="59">
        <f>+VLOOKUP(E3,Participants!$A$1:$F$1600,3,FALSE)</f>
        <v>6</v>
      </c>
      <c r="J3" s="59" t="str">
        <f>+VLOOKUP(E3,Participants!$A$1:$G$1600,7,FALSE)</f>
        <v>JV BOYS</v>
      </c>
      <c r="K3" s="61" t="s">
        <v>1861</v>
      </c>
      <c r="L3" s="62">
        <v>1</v>
      </c>
      <c r="M3" s="59">
        <v>10</v>
      </c>
      <c r="N3" s="56" t="str">
        <f t="shared" ref="N3:N13" si="0">+J3</f>
        <v>JV BOYS</v>
      </c>
      <c r="O3" s="63"/>
      <c r="P3" s="63" t="e">
        <f>+VLOOKUP(O3,Participants!$A$1:$F$802,2,FALSE)</f>
        <v>#N/A</v>
      </c>
      <c r="Q3" s="63"/>
      <c r="R3" s="63" t="e">
        <f>+VLOOKUP(Q3,Participants!$A$1:$F$802,2,FALSE)</f>
        <v>#N/A</v>
      </c>
      <c r="S3" s="63"/>
      <c r="T3" s="63" t="e">
        <f>+VLOOKUP(S3,Participants!$A$1:$F$802,2,FALSE)</f>
        <v>#N/A</v>
      </c>
      <c r="U3" s="63"/>
      <c r="V3" s="63" t="e">
        <f>+VLOOKUP(U3,Participants!$A$1:$F$802,2,FALSE)</f>
        <v>#N/A</v>
      </c>
    </row>
    <row r="4" spans="1:26" ht="14.25" customHeight="1">
      <c r="A4" s="56"/>
      <c r="B4" s="57" t="s">
        <v>1545</v>
      </c>
      <c r="C4" s="58">
        <v>1</v>
      </c>
      <c r="D4" s="59"/>
      <c r="E4" s="59">
        <v>1050</v>
      </c>
      <c r="F4" s="59" t="str">
        <f>+VLOOKUP(E4,Participants!$A$1:$F$1600,2,FALSE)</f>
        <v>Jack Croft</v>
      </c>
      <c r="G4" s="59" t="str">
        <f>+VLOOKUP(E4,Participants!$A$1:$F$1600,4,FALSE)</f>
        <v>KIL</v>
      </c>
      <c r="H4" s="59" t="str">
        <f>+VLOOKUP(E4,Participants!$A$1:$F$1600,5,FALSE)</f>
        <v>M</v>
      </c>
      <c r="I4" s="59">
        <f>+VLOOKUP(E4,Participants!$A$1:$F$1600,3,FALSE)</f>
        <v>5</v>
      </c>
      <c r="J4" s="59" t="str">
        <f>+VLOOKUP(E4,Participants!$A$1:$G$1600,7,FALSE)</f>
        <v>JV BOYS</v>
      </c>
      <c r="K4" s="61" t="s">
        <v>1865</v>
      </c>
      <c r="L4" s="62">
        <v>2</v>
      </c>
      <c r="M4" s="59">
        <v>8</v>
      </c>
      <c r="N4" s="56" t="str">
        <f t="shared" si="0"/>
        <v>JV BOYS</v>
      </c>
      <c r="O4" s="63"/>
      <c r="P4" s="63" t="e">
        <f>+VLOOKUP(O4,Participants!$A$1:$F$802,2,FALSE)</f>
        <v>#N/A</v>
      </c>
      <c r="Q4" s="63"/>
      <c r="R4" s="63" t="e">
        <f>+VLOOKUP(Q4,Participants!$A$1:$F$802,2,FALSE)</f>
        <v>#N/A</v>
      </c>
      <c r="S4" s="63"/>
      <c r="T4" s="63" t="e">
        <f>+VLOOKUP(S4,Participants!$A$1:$F$802,2,FALSE)</f>
        <v>#N/A</v>
      </c>
      <c r="U4" s="63"/>
      <c r="V4" s="63" t="e">
        <f>+VLOOKUP(U4,Participants!$A$1:$F$802,2,FALSE)</f>
        <v>#N/A</v>
      </c>
    </row>
    <row r="5" spans="1:26" ht="14.25" customHeight="1">
      <c r="A5" s="157"/>
      <c r="B5" s="159"/>
      <c r="C5" s="58"/>
      <c r="D5" s="59"/>
      <c r="E5" s="59"/>
      <c r="F5" s="59"/>
      <c r="G5" s="59"/>
      <c r="H5" s="59"/>
      <c r="I5" s="59"/>
      <c r="J5" s="59"/>
      <c r="K5" s="154"/>
      <c r="L5" s="62"/>
      <c r="M5" s="59"/>
      <c r="N5" s="157"/>
      <c r="O5" s="63"/>
      <c r="P5" s="63"/>
      <c r="Q5" s="63"/>
      <c r="R5" s="63"/>
      <c r="S5" s="63"/>
      <c r="T5" s="63"/>
      <c r="U5" s="63"/>
      <c r="V5" s="63"/>
    </row>
    <row r="6" spans="1:26" ht="14.25" customHeight="1">
      <c r="A6" s="56"/>
      <c r="B6" s="57" t="s">
        <v>1545</v>
      </c>
      <c r="C6" s="58">
        <v>1</v>
      </c>
      <c r="D6" s="59"/>
      <c r="E6" s="59">
        <v>587</v>
      </c>
      <c r="F6" s="59" t="str">
        <f>+VLOOKUP(E6,Participants!$A$1:$F$1600,2,FALSE)</f>
        <v>Caroline Sell</v>
      </c>
      <c r="G6" s="59" t="str">
        <f>+VLOOKUP(E6,Participants!$A$1:$F$1600,4,FALSE)</f>
        <v>BFS</v>
      </c>
      <c r="H6" s="59" t="str">
        <f>+VLOOKUP(E6,Participants!$A$1:$F$1600,5,FALSE)</f>
        <v>F</v>
      </c>
      <c r="I6" s="59">
        <f>+VLOOKUP(E6,Participants!$A$1:$F$1600,3,FALSE)</f>
        <v>6</v>
      </c>
      <c r="J6" s="59" t="str">
        <f>+VLOOKUP(E6,Participants!$A$1:$G$1600,7,FALSE)</f>
        <v>JV GIRLS</v>
      </c>
      <c r="K6" s="61" t="s">
        <v>1863</v>
      </c>
      <c r="L6" s="62">
        <v>1</v>
      </c>
      <c r="M6" s="59">
        <v>10</v>
      </c>
      <c r="N6" s="56" t="str">
        <f t="shared" si="0"/>
        <v>JV GIRLS</v>
      </c>
      <c r="O6" s="63"/>
      <c r="P6" s="63" t="e">
        <f>+VLOOKUP(O6,Participants!$A$1:$F$802,2,FALSE)</f>
        <v>#N/A</v>
      </c>
      <c r="Q6" s="63"/>
      <c r="R6" s="63" t="e">
        <f>+VLOOKUP(Q6,Participants!$A$1:$F$802,2,FALSE)</f>
        <v>#N/A</v>
      </c>
      <c r="S6" s="63"/>
      <c r="T6" s="63" t="e">
        <f>+VLOOKUP(S6,Participants!$A$1:$F$802,2,FALSE)</f>
        <v>#N/A</v>
      </c>
      <c r="U6" s="63"/>
      <c r="V6" s="63" t="e">
        <f>+VLOOKUP(U6,Participants!$A$1:$F$802,2,FALSE)</f>
        <v>#N/A</v>
      </c>
    </row>
    <row r="7" spans="1:26" ht="14.25" customHeight="1">
      <c r="A7" s="56"/>
      <c r="B7" s="57" t="s">
        <v>1545</v>
      </c>
      <c r="C7" s="58">
        <v>1</v>
      </c>
      <c r="D7" s="59"/>
      <c r="E7" s="59">
        <v>1041</v>
      </c>
      <c r="F7" s="59" t="str">
        <f>+VLOOKUP(E7,Participants!$A$1:$F$1600,2,FALSE)</f>
        <v>Anna Morris</v>
      </c>
      <c r="G7" s="59" t="str">
        <f>+VLOOKUP(E7,Participants!$A$1:$F$1600,4,FALSE)</f>
        <v>KIL</v>
      </c>
      <c r="H7" s="59" t="str">
        <f>+VLOOKUP(E7,Participants!$A$1:$F$1600,5,FALSE)</f>
        <v>F</v>
      </c>
      <c r="I7" s="59">
        <f>+VLOOKUP(E7,Participants!$A$1:$F$1600,3,FALSE)</f>
        <v>6</v>
      </c>
      <c r="J7" s="59" t="str">
        <f>+VLOOKUP(E7,Participants!$A$1:$G$1600,7,FALSE)</f>
        <v>JV GIRLS</v>
      </c>
      <c r="K7" s="61" t="s">
        <v>1866</v>
      </c>
      <c r="L7" s="62">
        <v>2</v>
      </c>
      <c r="M7" s="59">
        <v>8</v>
      </c>
      <c r="N7" s="56" t="str">
        <f t="shared" si="0"/>
        <v>JV GIRLS</v>
      </c>
      <c r="O7" s="63"/>
      <c r="P7" s="63" t="e">
        <f>+VLOOKUP(O7,Participants!$A$1:$F$802,2,FALSE)</f>
        <v>#N/A</v>
      </c>
      <c r="Q7" s="63"/>
      <c r="R7" s="63" t="e">
        <f>+VLOOKUP(Q7,Participants!$A$1:$F$802,2,FALSE)</f>
        <v>#N/A</v>
      </c>
      <c r="S7" s="63"/>
      <c r="T7" s="63" t="e">
        <f>+VLOOKUP(S7,Participants!$A$1:$F$802,2,FALSE)</f>
        <v>#N/A</v>
      </c>
      <c r="U7" s="63"/>
      <c r="V7" s="63" t="e">
        <f>+VLOOKUP(U7,Participants!$A$1:$F$802,2,FALSE)</f>
        <v>#N/A</v>
      </c>
    </row>
    <row r="8" spans="1:26" ht="14.25" customHeight="1">
      <c r="A8" s="56"/>
      <c r="B8" s="57" t="s">
        <v>1545</v>
      </c>
      <c r="C8" s="58">
        <v>1</v>
      </c>
      <c r="D8" s="59"/>
      <c r="E8" s="60">
        <v>219</v>
      </c>
      <c r="F8" s="59" t="str">
        <f>+VLOOKUP(E8,Participants!$A$1:$F$1600,2,FALSE)</f>
        <v>Fiona O'Neill</v>
      </c>
      <c r="G8" s="59" t="str">
        <f>+VLOOKUP(E8,Participants!$A$1:$F$1600,4,FALSE)</f>
        <v>AMA</v>
      </c>
      <c r="H8" s="59" t="str">
        <f>+VLOOKUP(E8,Participants!$A$1:$F$1600,5,FALSE)</f>
        <v>F</v>
      </c>
      <c r="I8" s="59">
        <f>+VLOOKUP(E8,Participants!$A$1:$F$1600,3,FALSE)</f>
        <v>6</v>
      </c>
      <c r="J8" s="59" t="str">
        <f>+VLOOKUP(E8,Participants!$A$1:$G$1600,7,FALSE)</f>
        <v>JV GIRLS</v>
      </c>
      <c r="K8" s="61" t="s">
        <v>1867</v>
      </c>
      <c r="L8" s="62">
        <v>3</v>
      </c>
      <c r="M8" s="59">
        <v>6</v>
      </c>
      <c r="N8" s="56" t="str">
        <f t="shared" si="0"/>
        <v>JV GIRLS</v>
      </c>
      <c r="O8" s="63"/>
      <c r="P8" s="63" t="e">
        <f>+VLOOKUP(O8,Participants!$A$1:$F$802,2,FALSE)</f>
        <v>#N/A</v>
      </c>
      <c r="Q8" s="63"/>
      <c r="R8" s="63" t="e">
        <f>+VLOOKUP(Q8,Participants!$A$1:$F$802,2,FALSE)</f>
        <v>#N/A</v>
      </c>
      <c r="S8" s="63"/>
      <c r="T8" s="63" t="e">
        <f>+VLOOKUP(S8,Participants!$A$1:$F$802,2,FALSE)</f>
        <v>#N/A</v>
      </c>
      <c r="U8" s="63"/>
      <c r="V8" s="63" t="e">
        <f>+VLOOKUP(U8,Participants!$A$1:$F$802,2,FALSE)</f>
        <v>#N/A</v>
      </c>
    </row>
    <row r="9" spans="1:26" ht="14.25" customHeight="1">
      <c r="A9" s="157"/>
      <c r="B9" s="159"/>
      <c r="C9" s="58"/>
      <c r="D9" s="59"/>
      <c r="E9" s="60"/>
      <c r="F9" s="59"/>
      <c r="G9" s="59"/>
      <c r="H9" s="59"/>
      <c r="I9" s="59"/>
      <c r="J9" s="59"/>
      <c r="K9" s="154"/>
      <c r="L9" s="62"/>
      <c r="M9" s="59"/>
      <c r="N9" s="157"/>
      <c r="O9" s="63"/>
      <c r="P9" s="63"/>
      <c r="Q9" s="63"/>
      <c r="R9" s="63"/>
      <c r="S9" s="63"/>
      <c r="T9" s="63"/>
      <c r="U9" s="63"/>
      <c r="V9" s="63"/>
    </row>
    <row r="10" spans="1:26" ht="14.25" customHeight="1">
      <c r="A10" s="56"/>
      <c r="B10" s="57" t="s">
        <v>1545</v>
      </c>
      <c r="C10" s="58">
        <v>1</v>
      </c>
      <c r="D10" s="59"/>
      <c r="E10" s="59">
        <v>615</v>
      </c>
      <c r="F10" s="59" t="str">
        <f>+VLOOKUP(E10,Participants!$A$1:$F$1600,2,FALSE)</f>
        <v>Justin Peoples</v>
      </c>
      <c r="G10" s="59" t="str">
        <f>+VLOOKUP(E10,Participants!$A$1:$F$1600,4,FALSE)</f>
        <v>BFS</v>
      </c>
      <c r="H10" s="59" t="str">
        <f>+VLOOKUP(E10,Participants!$A$1:$F$1600,5,FALSE)</f>
        <v>M</v>
      </c>
      <c r="I10" s="59">
        <f>+VLOOKUP(E10,Participants!$A$1:$F$1600,3,FALSE)</f>
        <v>8</v>
      </c>
      <c r="J10" s="59" t="str">
        <f>+VLOOKUP(E10,Participants!$A$1:$G$1600,7,FALSE)</f>
        <v>VARSITY BOYS</v>
      </c>
      <c r="K10" s="61" t="s">
        <v>1860</v>
      </c>
      <c r="L10" s="62">
        <v>1</v>
      </c>
      <c r="M10" s="59">
        <v>10</v>
      </c>
      <c r="N10" s="56" t="str">
        <f t="shared" si="0"/>
        <v>VARSITY BOYS</v>
      </c>
      <c r="O10" s="63"/>
      <c r="P10" s="63" t="e">
        <f>+VLOOKUP(O10,Participants!$A$1:$F$802,2,FALSE)</f>
        <v>#N/A</v>
      </c>
      <c r="Q10" s="63"/>
      <c r="R10" s="63" t="e">
        <f>+VLOOKUP(Q10,Participants!$A$1:$F$802,2,FALSE)</f>
        <v>#N/A</v>
      </c>
      <c r="S10" s="63"/>
      <c r="T10" s="63" t="e">
        <f>+VLOOKUP(S10,Participants!$A$1:$F$802,2,FALSE)</f>
        <v>#N/A</v>
      </c>
      <c r="U10" s="63"/>
      <c r="V10" s="63" t="e">
        <f>+VLOOKUP(U10,Participants!$A$1:$F$802,2,FALSE)</f>
        <v>#N/A</v>
      </c>
    </row>
    <row r="11" spans="1:26" ht="14.25" customHeight="1">
      <c r="A11" s="56"/>
      <c r="B11" s="57" t="s">
        <v>1545</v>
      </c>
      <c r="C11" s="58">
        <v>1</v>
      </c>
      <c r="D11" s="59"/>
      <c r="E11" s="59">
        <v>1085</v>
      </c>
      <c r="F11" s="59" t="str">
        <f>+VLOOKUP(E11,Participants!$A$1:$F$1600,2,FALSE)</f>
        <v>James Baker</v>
      </c>
      <c r="G11" s="59" t="str">
        <f>+VLOOKUP(E11,Participants!$A$1:$F$1600,4,FALSE)</f>
        <v>KIL</v>
      </c>
      <c r="H11" s="59" t="str">
        <f>+VLOOKUP(E11,Participants!$A$1:$F$1600,5,FALSE)</f>
        <v>M</v>
      </c>
      <c r="I11" s="59">
        <f>+VLOOKUP(E11,Participants!$A$1:$F$1600,3,FALSE)</f>
        <v>8</v>
      </c>
      <c r="J11" s="59" t="str">
        <f>+VLOOKUP(E11,Participants!$A$1:$G$1600,7,FALSE)</f>
        <v>VARSITY BOYS</v>
      </c>
      <c r="K11" s="61" t="s">
        <v>1862</v>
      </c>
      <c r="L11" s="62">
        <v>1</v>
      </c>
      <c r="M11" s="59">
        <v>8</v>
      </c>
      <c r="N11" s="56" t="str">
        <f t="shared" si="0"/>
        <v>VARSITY BOYS</v>
      </c>
      <c r="O11" s="63"/>
      <c r="P11" s="63" t="e">
        <f>+VLOOKUP(O11,Participants!$A$1:$F$802,2,FALSE)</f>
        <v>#N/A</v>
      </c>
      <c r="Q11" s="63"/>
      <c r="R11" s="63" t="e">
        <f>+VLOOKUP(Q11,Participants!$A$1:$F$802,2,FALSE)</f>
        <v>#N/A</v>
      </c>
      <c r="S11" s="63"/>
      <c r="T11" s="63" t="e">
        <f>+VLOOKUP(S11,Participants!$A$1:$F$802,2,FALSE)</f>
        <v>#N/A</v>
      </c>
      <c r="U11" s="63"/>
      <c r="V11" s="63" t="e">
        <f>+VLOOKUP(U11,Participants!$A$1:$F$802,2,FALSE)</f>
        <v>#N/A</v>
      </c>
    </row>
    <row r="12" spans="1:26" ht="14.25" customHeight="1">
      <c r="A12" s="157"/>
      <c r="B12" s="159"/>
      <c r="C12" s="58"/>
      <c r="D12" s="59"/>
      <c r="E12" s="59"/>
      <c r="F12" s="59"/>
      <c r="G12" s="59"/>
      <c r="H12" s="59"/>
      <c r="I12" s="59"/>
      <c r="J12" s="59"/>
      <c r="K12" s="154"/>
      <c r="L12" s="62"/>
      <c r="M12" s="59"/>
      <c r="N12" s="157"/>
      <c r="O12" s="63"/>
      <c r="P12" s="63"/>
      <c r="Q12" s="63"/>
      <c r="R12" s="63"/>
      <c r="S12" s="63"/>
      <c r="T12" s="63"/>
      <c r="U12" s="63"/>
      <c r="V12" s="63"/>
    </row>
    <row r="13" spans="1:26" ht="14.25" customHeight="1">
      <c r="A13" s="56"/>
      <c r="B13" s="57" t="s">
        <v>1545</v>
      </c>
      <c r="C13" s="58">
        <v>1</v>
      </c>
      <c r="D13" s="59"/>
      <c r="E13" s="59">
        <v>1054</v>
      </c>
      <c r="F13" s="59" t="str">
        <f>+VLOOKUP(E13,Participants!$A$1:$F$1600,2,FALSE)</f>
        <v>Anna Scaltz</v>
      </c>
      <c r="G13" s="59" t="str">
        <f>+VLOOKUP(E13,Participants!$A$1:$F$1600,4,FALSE)</f>
        <v>KIL</v>
      </c>
      <c r="H13" s="59" t="str">
        <f>+VLOOKUP(E13,Participants!$A$1:$F$1600,5,FALSE)</f>
        <v>F</v>
      </c>
      <c r="I13" s="59">
        <f>+VLOOKUP(E13,Participants!$A$1:$F$1600,3,FALSE)</f>
        <v>7</v>
      </c>
      <c r="J13" s="59" t="str">
        <f>+VLOOKUP(E13,Participants!$A$1:$G$1600,7,FALSE)</f>
        <v>VARSITY GIRLS</v>
      </c>
      <c r="K13" s="61" t="s">
        <v>1864</v>
      </c>
      <c r="L13" s="62">
        <v>2</v>
      </c>
      <c r="M13" s="59">
        <v>10</v>
      </c>
      <c r="N13" s="56" t="str">
        <f t="shared" si="0"/>
        <v>VARSITY GIRLS</v>
      </c>
      <c r="O13" s="63"/>
      <c r="P13" s="63" t="e">
        <f>+VLOOKUP(O13,Participants!$A$1:$F$802,2,FALSE)</f>
        <v>#N/A</v>
      </c>
      <c r="Q13" s="63"/>
      <c r="R13" s="63" t="e">
        <f>+VLOOKUP(Q13,Participants!$A$1:$F$802,2,FALSE)</f>
        <v>#N/A</v>
      </c>
      <c r="S13" s="63"/>
      <c r="T13" s="63" t="e">
        <f>+VLOOKUP(S13,Participants!$A$1:$F$802,2,FALSE)</f>
        <v>#N/A</v>
      </c>
      <c r="U13" s="63"/>
      <c r="V13" s="63" t="e">
        <f>+VLOOKUP(U13,Participants!$A$1:$F$802,2,FALSE)</f>
        <v>#N/A</v>
      </c>
    </row>
    <row r="14" spans="1:26" ht="14.25" customHeight="1">
      <c r="C14" s="70"/>
      <c r="K14" s="71"/>
      <c r="L14" s="71"/>
    </row>
    <row r="15" spans="1:26" ht="14.25" customHeight="1">
      <c r="C15" s="70"/>
      <c r="K15" s="71"/>
      <c r="L15" s="71"/>
    </row>
    <row r="16" spans="1:26" ht="14.25" customHeight="1">
      <c r="C16" s="70"/>
      <c r="K16" s="71"/>
      <c r="L16" s="71"/>
    </row>
    <row r="17" spans="1:24" ht="14.25" customHeight="1">
      <c r="B17" s="72" t="s">
        <v>8</v>
      </c>
      <c r="C17" s="72" t="s">
        <v>15</v>
      </c>
      <c r="D17" s="72" t="s">
        <v>18</v>
      </c>
      <c r="E17" s="73" t="s">
        <v>21</v>
      </c>
      <c r="F17" s="72" t="s">
        <v>24</v>
      </c>
      <c r="G17" s="72" t="s">
        <v>29</v>
      </c>
      <c r="H17" s="72" t="s">
        <v>32</v>
      </c>
      <c r="I17" s="72" t="s">
        <v>35</v>
      </c>
      <c r="J17" s="72" t="s">
        <v>38</v>
      </c>
      <c r="K17" s="72" t="s">
        <v>41</v>
      </c>
      <c r="L17" s="72" t="s">
        <v>44</v>
      </c>
      <c r="M17" s="72" t="s">
        <v>47</v>
      </c>
      <c r="N17" s="72" t="s">
        <v>50</v>
      </c>
      <c r="O17" s="72" t="s">
        <v>53</v>
      </c>
      <c r="P17" s="72" t="s">
        <v>59</v>
      </c>
      <c r="Q17" s="72" t="s">
        <v>62</v>
      </c>
      <c r="R17" s="72" t="s">
        <v>68</v>
      </c>
      <c r="S17" s="72" t="s">
        <v>10</v>
      </c>
      <c r="T17" s="72" t="s">
        <v>73</v>
      </c>
      <c r="U17" s="72" t="s">
        <v>76</v>
      </c>
      <c r="V17" s="72" t="s">
        <v>79</v>
      </c>
      <c r="W17" s="72" t="s">
        <v>82</v>
      </c>
      <c r="X17" s="72" t="s">
        <v>1546</v>
      </c>
    </row>
    <row r="18" spans="1:24" ht="14.25" customHeight="1">
      <c r="A18" s="64" t="s">
        <v>150</v>
      </c>
      <c r="B18" s="64">
        <f t="shared" ref="B18:K21" si="1">+SUMIFS($M$2:$M$13,$J$2:$J$13,$A18,$G$2:$G$13,B$17)</f>
        <v>0</v>
      </c>
      <c r="C18" s="64">
        <f t="shared" si="1"/>
        <v>0</v>
      </c>
      <c r="D18" s="64">
        <f t="shared" si="1"/>
        <v>0</v>
      </c>
      <c r="E18" s="64">
        <f t="shared" si="1"/>
        <v>0</v>
      </c>
      <c r="F18" s="64">
        <f t="shared" si="1"/>
        <v>0</v>
      </c>
      <c r="G18" s="64">
        <f t="shared" si="1"/>
        <v>10</v>
      </c>
      <c r="H18" s="64">
        <f t="shared" si="1"/>
        <v>0</v>
      </c>
      <c r="I18" s="64">
        <f t="shared" si="1"/>
        <v>8</v>
      </c>
      <c r="J18" s="64">
        <f t="shared" si="1"/>
        <v>0</v>
      </c>
      <c r="K18" s="64">
        <f t="shared" si="1"/>
        <v>0</v>
      </c>
      <c r="L18" s="64">
        <f t="shared" ref="L18:W21" si="2">+SUMIFS($M$2:$M$13,$J$2:$J$13,$A18,$G$2:$G$13,L$17)</f>
        <v>0</v>
      </c>
      <c r="M18" s="64">
        <f t="shared" si="2"/>
        <v>0</v>
      </c>
      <c r="N18" s="64">
        <f t="shared" si="2"/>
        <v>0</v>
      </c>
      <c r="O18" s="64">
        <f t="shared" si="2"/>
        <v>0</v>
      </c>
      <c r="P18" s="64">
        <f t="shared" si="2"/>
        <v>6</v>
      </c>
      <c r="Q18" s="64">
        <f t="shared" si="2"/>
        <v>0</v>
      </c>
      <c r="R18" s="64">
        <f t="shared" si="2"/>
        <v>0</v>
      </c>
      <c r="S18" s="64">
        <f t="shared" si="2"/>
        <v>0</v>
      </c>
      <c r="T18" s="64">
        <f t="shared" si="2"/>
        <v>0</v>
      </c>
      <c r="U18" s="64">
        <f t="shared" si="2"/>
        <v>0</v>
      </c>
      <c r="V18" s="64">
        <f t="shared" si="2"/>
        <v>0</v>
      </c>
      <c r="W18" s="64">
        <f t="shared" si="2"/>
        <v>0</v>
      </c>
      <c r="X18" s="64">
        <f t="shared" ref="X18:X21" si="3">SUM(B18:W18)</f>
        <v>24</v>
      </c>
    </row>
    <row r="19" spans="1:24" ht="14.25" customHeight="1">
      <c r="A19" s="64" t="s">
        <v>152</v>
      </c>
      <c r="B19" s="64">
        <f t="shared" si="1"/>
        <v>0</v>
      </c>
      <c r="C19" s="64">
        <f t="shared" si="1"/>
        <v>0</v>
      </c>
      <c r="D19" s="64">
        <f t="shared" si="1"/>
        <v>0</v>
      </c>
      <c r="E19" s="64">
        <f t="shared" si="1"/>
        <v>0</v>
      </c>
      <c r="F19" s="64">
        <f t="shared" si="1"/>
        <v>0</v>
      </c>
      <c r="G19" s="64">
        <f t="shared" si="1"/>
        <v>10</v>
      </c>
      <c r="H19" s="64">
        <f t="shared" si="1"/>
        <v>0</v>
      </c>
      <c r="I19" s="64">
        <f t="shared" si="1"/>
        <v>8</v>
      </c>
      <c r="J19" s="64">
        <f t="shared" si="1"/>
        <v>0</v>
      </c>
      <c r="K19" s="64">
        <f t="shared" si="1"/>
        <v>0</v>
      </c>
      <c r="L19" s="64">
        <f t="shared" si="2"/>
        <v>0</v>
      </c>
      <c r="M19" s="64">
        <f t="shared" si="2"/>
        <v>0</v>
      </c>
      <c r="N19" s="64">
        <f t="shared" si="2"/>
        <v>0</v>
      </c>
      <c r="O19" s="64">
        <f t="shared" si="2"/>
        <v>0</v>
      </c>
      <c r="P19" s="64">
        <f t="shared" si="2"/>
        <v>0</v>
      </c>
      <c r="Q19" s="64">
        <f t="shared" si="2"/>
        <v>0</v>
      </c>
      <c r="R19" s="64">
        <f t="shared" si="2"/>
        <v>0</v>
      </c>
      <c r="S19" s="64">
        <f t="shared" si="2"/>
        <v>0</v>
      </c>
      <c r="T19" s="64">
        <f t="shared" si="2"/>
        <v>0</v>
      </c>
      <c r="U19" s="64">
        <f t="shared" si="2"/>
        <v>0</v>
      </c>
      <c r="V19" s="64">
        <f t="shared" si="2"/>
        <v>0</v>
      </c>
      <c r="W19" s="64">
        <f t="shared" si="2"/>
        <v>0</v>
      </c>
      <c r="X19" s="64">
        <f t="shared" si="3"/>
        <v>18</v>
      </c>
    </row>
    <row r="20" spans="1:24" ht="14.25" customHeight="1">
      <c r="A20" s="64" t="s">
        <v>186</v>
      </c>
      <c r="B20" s="64">
        <f t="shared" si="1"/>
        <v>0</v>
      </c>
      <c r="C20" s="64">
        <f t="shared" si="1"/>
        <v>0</v>
      </c>
      <c r="D20" s="64">
        <f t="shared" si="1"/>
        <v>0</v>
      </c>
      <c r="E20" s="64">
        <f t="shared" si="1"/>
        <v>0</v>
      </c>
      <c r="F20" s="64">
        <f t="shared" si="1"/>
        <v>0</v>
      </c>
      <c r="G20" s="64">
        <f t="shared" si="1"/>
        <v>0</v>
      </c>
      <c r="H20" s="64">
        <f t="shared" si="1"/>
        <v>0</v>
      </c>
      <c r="I20" s="64">
        <f t="shared" si="1"/>
        <v>10</v>
      </c>
      <c r="J20" s="64">
        <f t="shared" si="1"/>
        <v>0</v>
      </c>
      <c r="K20" s="64">
        <f t="shared" si="1"/>
        <v>0</v>
      </c>
      <c r="L20" s="64">
        <f t="shared" si="2"/>
        <v>0</v>
      </c>
      <c r="M20" s="64">
        <f t="shared" si="2"/>
        <v>0</v>
      </c>
      <c r="N20" s="64">
        <f t="shared" si="2"/>
        <v>0</v>
      </c>
      <c r="O20" s="64">
        <f t="shared" si="2"/>
        <v>0</v>
      </c>
      <c r="P20" s="64">
        <f t="shared" si="2"/>
        <v>0</v>
      </c>
      <c r="Q20" s="64">
        <f t="shared" si="2"/>
        <v>0</v>
      </c>
      <c r="R20" s="64">
        <f t="shared" si="2"/>
        <v>0</v>
      </c>
      <c r="S20" s="64">
        <f t="shared" si="2"/>
        <v>0</v>
      </c>
      <c r="T20" s="64">
        <f t="shared" si="2"/>
        <v>0</v>
      </c>
      <c r="U20" s="64">
        <f t="shared" si="2"/>
        <v>0</v>
      </c>
      <c r="V20" s="64">
        <f t="shared" si="2"/>
        <v>0</v>
      </c>
      <c r="W20" s="64">
        <f t="shared" si="2"/>
        <v>0</v>
      </c>
      <c r="X20" s="64">
        <f t="shared" si="3"/>
        <v>10</v>
      </c>
    </row>
    <row r="21" spans="1:24" ht="14.25" customHeight="1">
      <c r="A21" s="64" t="s">
        <v>189</v>
      </c>
      <c r="B21" s="64">
        <f t="shared" si="1"/>
        <v>0</v>
      </c>
      <c r="C21" s="64">
        <f t="shared" si="1"/>
        <v>0</v>
      </c>
      <c r="D21" s="64">
        <f t="shared" si="1"/>
        <v>0</v>
      </c>
      <c r="E21" s="64">
        <f t="shared" si="1"/>
        <v>0</v>
      </c>
      <c r="F21" s="64">
        <f t="shared" si="1"/>
        <v>0</v>
      </c>
      <c r="G21" s="64">
        <f t="shared" si="1"/>
        <v>10</v>
      </c>
      <c r="H21" s="64">
        <f t="shared" si="1"/>
        <v>0</v>
      </c>
      <c r="I21" s="64">
        <f t="shared" si="1"/>
        <v>8</v>
      </c>
      <c r="J21" s="64">
        <f t="shared" si="1"/>
        <v>0</v>
      </c>
      <c r="K21" s="64">
        <f t="shared" si="1"/>
        <v>0</v>
      </c>
      <c r="L21" s="64">
        <f t="shared" si="2"/>
        <v>0</v>
      </c>
      <c r="M21" s="64">
        <f t="shared" si="2"/>
        <v>0</v>
      </c>
      <c r="N21" s="64">
        <f t="shared" si="2"/>
        <v>0</v>
      </c>
      <c r="O21" s="64">
        <f t="shared" si="2"/>
        <v>0</v>
      </c>
      <c r="P21" s="64">
        <f t="shared" si="2"/>
        <v>0</v>
      </c>
      <c r="Q21" s="64">
        <f t="shared" si="2"/>
        <v>0</v>
      </c>
      <c r="R21" s="64">
        <f t="shared" si="2"/>
        <v>0</v>
      </c>
      <c r="S21" s="64">
        <f t="shared" si="2"/>
        <v>0</v>
      </c>
      <c r="T21" s="64">
        <f t="shared" si="2"/>
        <v>0</v>
      </c>
      <c r="U21" s="64">
        <f t="shared" si="2"/>
        <v>0</v>
      </c>
      <c r="V21" s="64">
        <f t="shared" si="2"/>
        <v>0</v>
      </c>
      <c r="W21" s="64">
        <f t="shared" si="2"/>
        <v>0</v>
      </c>
      <c r="X21" s="64">
        <f t="shared" si="3"/>
        <v>18</v>
      </c>
    </row>
    <row r="22" spans="1:24" ht="14.25" customHeight="1">
      <c r="C22" s="70"/>
      <c r="K22" s="71"/>
      <c r="L22" s="71"/>
    </row>
    <row r="23" spans="1:24" ht="14.25" customHeight="1">
      <c r="C23" s="70"/>
      <c r="K23" s="71"/>
      <c r="L23" s="71"/>
    </row>
    <row r="24" spans="1:24" ht="14.25" customHeight="1">
      <c r="C24" s="70"/>
      <c r="K24" s="71"/>
      <c r="L24" s="71"/>
    </row>
    <row r="25" spans="1:24" ht="14.25" customHeight="1">
      <c r="C25" s="70"/>
      <c r="K25" s="71"/>
      <c r="L25" s="71"/>
    </row>
    <row r="26" spans="1:24" ht="14.25" customHeight="1">
      <c r="C26" s="70"/>
      <c r="K26" s="71"/>
      <c r="L26" s="71"/>
    </row>
    <row r="27" spans="1:24" ht="14.25" customHeight="1">
      <c r="C27" s="70"/>
      <c r="K27" s="71"/>
      <c r="L27" s="71"/>
    </row>
    <row r="28" spans="1:24" ht="14.25" customHeight="1">
      <c r="C28" s="70"/>
      <c r="K28" s="71"/>
      <c r="L28" s="71"/>
    </row>
    <row r="29" spans="1:24" ht="14.25" customHeight="1">
      <c r="C29" s="70"/>
      <c r="K29" s="71"/>
      <c r="L29" s="71"/>
    </row>
    <row r="30" spans="1:24" ht="14.25" customHeight="1">
      <c r="C30" s="70"/>
      <c r="K30" s="71"/>
      <c r="L30" s="71"/>
    </row>
    <row r="31" spans="1:24" ht="14.25" customHeight="1">
      <c r="C31" s="70"/>
      <c r="K31" s="71"/>
      <c r="L31" s="71"/>
    </row>
    <row r="32" spans="1:24" ht="14.25" customHeight="1">
      <c r="C32" s="70"/>
      <c r="K32" s="71"/>
      <c r="L32" s="71"/>
    </row>
    <row r="33" spans="3:12" ht="14.25" customHeight="1">
      <c r="C33" s="70"/>
      <c r="K33" s="71"/>
      <c r="L33" s="71"/>
    </row>
    <row r="34" spans="3:12" ht="14.25" customHeight="1">
      <c r="C34" s="70"/>
      <c r="K34" s="71"/>
      <c r="L34" s="71"/>
    </row>
    <row r="35" spans="3:12" ht="14.25" customHeight="1">
      <c r="C35" s="70"/>
      <c r="K35" s="71"/>
      <c r="L35" s="71"/>
    </row>
    <row r="36" spans="3:12" ht="14.25" customHeight="1">
      <c r="C36" s="70"/>
      <c r="K36" s="71"/>
      <c r="L36" s="71"/>
    </row>
    <row r="37" spans="3:12" ht="14.25" customHeight="1">
      <c r="C37" s="70"/>
      <c r="K37" s="71"/>
      <c r="L37" s="71"/>
    </row>
    <row r="38" spans="3:12" ht="14.25" customHeight="1">
      <c r="C38" s="70"/>
      <c r="K38" s="71"/>
      <c r="L38" s="71"/>
    </row>
    <row r="39" spans="3:12" ht="14.25" customHeight="1">
      <c r="C39" s="70"/>
      <c r="K39" s="71"/>
      <c r="L39" s="71"/>
    </row>
    <row r="40" spans="3:12" ht="14.25" customHeight="1">
      <c r="C40" s="70"/>
      <c r="K40" s="71"/>
      <c r="L40" s="71"/>
    </row>
    <row r="41" spans="3:12" ht="14.25" customHeight="1">
      <c r="C41" s="70"/>
      <c r="K41" s="71"/>
      <c r="L41" s="71"/>
    </row>
    <row r="42" spans="3:12" ht="14.25" customHeight="1">
      <c r="C42" s="70"/>
      <c r="K42" s="71"/>
      <c r="L42" s="71"/>
    </row>
    <row r="43" spans="3:12" ht="14.25" customHeight="1">
      <c r="C43" s="70"/>
      <c r="K43" s="71"/>
      <c r="L43" s="71"/>
    </row>
    <row r="44" spans="3:12" ht="14.25" customHeight="1">
      <c r="C44" s="70"/>
      <c r="K44" s="71"/>
      <c r="L44" s="71"/>
    </row>
    <row r="45" spans="3:12" ht="14.25" customHeight="1">
      <c r="C45" s="70"/>
      <c r="K45" s="71"/>
      <c r="L45" s="71"/>
    </row>
    <row r="46" spans="3:12" ht="14.25" customHeight="1">
      <c r="C46" s="70"/>
      <c r="K46" s="71"/>
      <c r="L46" s="71"/>
    </row>
    <row r="47" spans="3:12" ht="14.25" customHeight="1">
      <c r="C47" s="70"/>
      <c r="K47" s="71"/>
      <c r="L47" s="71"/>
    </row>
    <row r="48" spans="3:12" ht="14.25" customHeight="1">
      <c r="C48" s="70"/>
      <c r="K48" s="71"/>
      <c r="L48" s="71"/>
    </row>
    <row r="49" spans="3:12" ht="14.25" customHeight="1">
      <c r="C49" s="70"/>
      <c r="K49" s="71"/>
      <c r="L49" s="71"/>
    </row>
    <row r="50" spans="3:12" ht="14.25" customHeight="1">
      <c r="C50" s="70"/>
      <c r="K50" s="71"/>
      <c r="L50" s="71"/>
    </row>
    <row r="51" spans="3:12" ht="14.25" customHeight="1">
      <c r="C51" s="70"/>
      <c r="K51" s="71"/>
      <c r="L51" s="71"/>
    </row>
    <row r="52" spans="3:12" ht="14.25" customHeight="1">
      <c r="C52" s="70"/>
      <c r="K52" s="71"/>
      <c r="L52" s="71"/>
    </row>
    <row r="53" spans="3:12" ht="14.25" customHeight="1">
      <c r="C53" s="70"/>
      <c r="K53" s="71"/>
      <c r="L53" s="71"/>
    </row>
    <row r="54" spans="3:12" ht="14.25" customHeight="1">
      <c r="C54" s="70"/>
      <c r="K54" s="71"/>
      <c r="L54" s="71"/>
    </row>
    <row r="55" spans="3:12" ht="14.25" customHeight="1">
      <c r="C55" s="70"/>
      <c r="K55" s="71"/>
      <c r="L55" s="71"/>
    </row>
    <row r="56" spans="3:12" ht="14.25" customHeight="1">
      <c r="C56" s="70"/>
      <c r="K56" s="71"/>
      <c r="L56" s="71"/>
    </row>
    <row r="57" spans="3:12" ht="14.25" customHeight="1">
      <c r="C57" s="70"/>
      <c r="K57" s="71"/>
      <c r="L57" s="71"/>
    </row>
    <row r="58" spans="3:12" ht="14.25" customHeight="1">
      <c r="C58" s="70"/>
      <c r="K58" s="71"/>
      <c r="L58" s="71"/>
    </row>
    <row r="59" spans="3:12" ht="14.25" customHeight="1">
      <c r="C59" s="70"/>
      <c r="K59" s="71"/>
      <c r="L59" s="71"/>
    </row>
    <row r="60" spans="3:12" ht="14.25" customHeight="1">
      <c r="C60" s="70"/>
      <c r="K60" s="71"/>
      <c r="L60" s="71"/>
    </row>
    <row r="61" spans="3:12" ht="14.25" customHeight="1">
      <c r="C61" s="70"/>
      <c r="K61" s="71"/>
      <c r="L61" s="71"/>
    </row>
    <row r="62" spans="3:12" ht="14.25" customHeight="1">
      <c r="C62" s="70"/>
      <c r="K62" s="71"/>
      <c r="L62" s="71"/>
    </row>
    <row r="63" spans="3:12" ht="14.25" customHeight="1">
      <c r="C63" s="70"/>
      <c r="K63" s="71"/>
      <c r="L63" s="71"/>
    </row>
    <row r="64" spans="3:12" ht="14.25" customHeight="1">
      <c r="C64" s="70"/>
      <c r="K64" s="71"/>
      <c r="L64" s="71"/>
    </row>
    <row r="65" spans="3:12" ht="14.25" customHeight="1">
      <c r="C65" s="70"/>
      <c r="K65" s="71"/>
      <c r="L65" s="71"/>
    </row>
    <row r="66" spans="3:12" ht="14.25" customHeight="1">
      <c r="C66" s="70"/>
      <c r="K66" s="71"/>
      <c r="L66" s="71"/>
    </row>
    <row r="67" spans="3:12" ht="14.25" customHeight="1">
      <c r="C67" s="70"/>
      <c r="K67" s="71"/>
      <c r="L67" s="71"/>
    </row>
    <row r="68" spans="3:12" ht="14.25" customHeight="1">
      <c r="C68" s="70"/>
      <c r="K68" s="71"/>
      <c r="L68" s="71"/>
    </row>
    <row r="69" spans="3:12" ht="14.25" customHeight="1">
      <c r="C69" s="70"/>
      <c r="K69" s="71"/>
      <c r="L69" s="71"/>
    </row>
    <row r="70" spans="3:12" ht="14.25" customHeight="1">
      <c r="C70" s="70"/>
      <c r="K70" s="71"/>
      <c r="L70" s="71"/>
    </row>
    <row r="71" spans="3:12" ht="14.25" customHeight="1">
      <c r="C71" s="70"/>
      <c r="K71" s="71"/>
      <c r="L71" s="71"/>
    </row>
    <row r="72" spans="3:12" ht="14.25" customHeight="1">
      <c r="C72" s="70"/>
      <c r="K72" s="71"/>
      <c r="L72" s="71"/>
    </row>
    <row r="73" spans="3:12" ht="14.25" customHeight="1">
      <c r="C73" s="70"/>
      <c r="K73" s="71"/>
      <c r="L73" s="71"/>
    </row>
    <row r="74" spans="3:12" ht="14.25" customHeight="1">
      <c r="C74" s="70"/>
      <c r="K74" s="71"/>
      <c r="L74" s="71"/>
    </row>
    <row r="75" spans="3:12" ht="14.25" customHeight="1">
      <c r="C75" s="70"/>
      <c r="K75" s="71"/>
      <c r="L75" s="71"/>
    </row>
    <row r="76" spans="3:12" ht="14.25" customHeight="1">
      <c r="C76" s="70"/>
      <c r="K76" s="71"/>
      <c r="L76" s="71"/>
    </row>
    <row r="77" spans="3:12" ht="14.25" customHeight="1">
      <c r="C77" s="70"/>
      <c r="K77" s="71"/>
      <c r="L77" s="71"/>
    </row>
    <row r="78" spans="3:12" ht="14.25" customHeight="1">
      <c r="C78" s="70"/>
      <c r="K78" s="71"/>
      <c r="L78" s="71"/>
    </row>
    <row r="79" spans="3:12" ht="14.25" customHeight="1">
      <c r="C79" s="70"/>
      <c r="K79" s="71"/>
      <c r="L79" s="71"/>
    </row>
    <row r="80" spans="3:12" ht="14.25" customHeight="1">
      <c r="C80" s="70"/>
      <c r="K80" s="71"/>
      <c r="L80" s="71"/>
    </row>
    <row r="81" spans="3:12" ht="14.25" customHeight="1">
      <c r="C81" s="70"/>
      <c r="K81" s="71"/>
      <c r="L81" s="71"/>
    </row>
    <row r="82" spans="3:12" ht="14.25" customHeight="1">
      <c r="C82" s="70"/>
      <c r="K82" s="71"/>
      <c r="L82" s="71"/>
    </row>
    <row r="83" spans="3:12" ht="14.25" customHeight="1">
      <c r="C83" s="70"/>
      <c r="K83" s="71"/>
      <c r="L83" s="71"/>
    </row>
    <row r="84" spans="3:12" ht="14.25" customHeight="1">
      <c r="C84" s="70"/>
      <c r="K84" s="71"/>
      <c r="L84" s="71"/>
    </row>
    <row r="85" spans="3:12" ht="14.25" customHeight="1">
      <c r="C85" s="70"/>
      <c r="K85" s="71"/>
      <c r="L85" s="71"/>
    </row>
    <row r="86" spans="3:12" ht="14.25" customHeight="1">
      <c r="C86" s="70"/>
      <c r="K86" s="71"/>
      <c r="L86" s="71"/>
    </row>
    <row r="87" spans="3:12" ht="14.25" customHeight="1">
      <c r="C87" s="70"/>
      <c r="K87" s="71"/>
      <c r="L87" s="71"/>
    </row>
    <row r="88" spans="3:12" ht="14.25" customHeight="1">
      <c r="C88" s="70"/>
      <c r="K88" s="71"/>
      <c r="L88" s="71"/>
    </row>
    <row r="89" spans="3:12" ht="14.25" customHeight="1">
      <c r="C89" s="70"/>
      <c r="K89" s="71"/>
      <c r="L89" s="71"/>
    </row>
    <row r="90" spans="3:12" ht="14.25" customHeight="1">
      <c r="C90" s="70"/>
      <c r="K90" s="71"/>
      <c r="L90" s="71"/>
    </row>
    <row r="91" spans="3:12" ht="14.25" customHeight="1">
      <c r="C91" s="70"/>
      <c r="K91" s="71"/>
      <c r="L91" s="71"/>
    </row>
    <row r="92" spans="3:12" ht="14.25" customHeight="1">
      <c r="C92" s="70"/>
      <c r="K92" s="71"/>
      <c r="L92" s="71"/>
    </row>
    <row r="93" spans="3:12" ht="14.25" customHeight="1">
      <c r="C93" s="70"/>
      <c r="K93" s="71"/>
      <c r="L93" s="71"/>
    </row>
    <row r="94" spans="3:12" ht="14.25" customHeight="1">
      <c r="C94" s="70"/>
      <c r="K94" s="71"/>
      <c r="L94" s="71"/>
    </row>
    <row r="95" spans="3:12" ht="14.25" customHeight="1">
      <c r="C95" s="70"/>
      <c r="K95" s="71"/>
      <c r="L95" s="71"/>
    </row>
    <row r="96" spans="3:12" ht="14.25" customHeight="1">
      <c r="C96" s="70"/>
      <c r="K96" s="71"/>
      <c r="L96" s="71"/>
    </row>
    <row r="97" spans="3:12" ht="14.25" customHeight="1">
      <c r="C97" s="70"/>
      <c r="K97" s="71"/>
      <c r="L97" s="71"/>
    </row>
    <row r="98" spans="3:12" ht="14.25" customHeight="1">
      <c r="C98" s="70"/>
      <c r="K98" s="71"/>
      <c r="L98" s="71"/>
    </row>
    <row r="99" spans="3:12" ht="14.25" customHeight="1">
      <c r="C99" s="70"/>
      <c r="K99" s="71"/>
      <c r="L99" s="71"/>
    </row>
    <row r="100" spans="3:12" ht="14.25" customHeight="1">
      <c r="C100" s="70"/>
      <c r="K100" s="71"/>
      <c r="L100" s="71"/>
    </row>
    <row r="101" spans="3:12" ht="14.25" customHeight="1">
      <c r="C101" s="70"/>
      <c r="K101" s="71"/>
      <c r="L101" s="71"/>
    </row>
    <row r="102" spans="3:12" ht="14.25" customHeight="1">
      <c r="C102" s="70"/>
      <c r="K102" s="71"/>
      <c r="L102" s="71"/>
    </row>
    <row r="103" spans="3:12" ht="14.25" customHeight="1">
      <c r="C103" s="70"/>
      <c r="K103" s="71"/>
      <c r="L103" s="71"/>
    </row>
    <row r="104" spans="3:12" ht="14.25" customHeight="1">
      <c r="C104" s="70"/>
      <c r="K104" s="71"/>
      <c r="L104" s="71"/>
    </row>
    <row r="105" spans="3:12" ht="14.25" customHeight="1">
      <c r="C105" s="70"/>
      <c r="K105" s="71"/>
      <c r="L105" s="71"/>
    </row>
    <row r="106" spans="3:12" ht="14.25" customHeight="1">
      <c r="C106" s="70"/>
      <c r="K106" s="71"/>
      <c r="L106" s="71"/>
    </row>
    <row r="107" spans="3:12" ht="14.25" customHeight="1">
      <c r="C107" s="70"/>
      <c r="K107" s="71"/>
      <c r="L107" s="71"/>
    </row>
    <row r="108" spans="3:12" ht="14.25" customHeight="1">
      <c r="C108" s="70"/>
      <c r="K108" s="71"/>
      <c r="L108" s="71"/>
    </row>
    <row r="109" spans="3:12" ht="14.25" customHeight="1">
      <c r="C109" s="70"/>
      <c r="K109" s="71"/>
      <c r="L109" s="71"/>
    </row>
    <row r="110" spans="3:12" ht="14.25" customHeight="1">
      <c r="C110" s="70"/>
      <c r="K110" s="71"/>
      <c r="L110" s="71"/>
    </row>
    <row r="111" spans="3:12" ht="14.25" customHeight="1">
      <c r="C111" s="70"/>
      <c r="K111" s="71"/>
      <c r="L111" s="71"/>
    </row>
    <row r="112" spans="3:12" ht="14.25" customHeight="1">
      <c r="C112" s="70"/>
      <c r="K112" s="71"/>
      <c r="L112" s="71"/>
    </row>
    <row r="113" spans="3:12" ht="14.25" customHeight="1">
      <c r="C113" s="70"/>
      <c r="K113" s="71"/>
      <c r="L113" s="71"/>
    </row>
    <row r="114" spans="3:12" ht="14.25" customHeight="1">
      <c r="C114" s="70"/>
      <c r="K114" s="71"/>
      <c r="L114" s="71"/>
    </row>
    <row r="115" spans="3:12" ht="14.25" customHeight="1">
      <c r="C115" s="70"/>
      <c r="K115" s="71"/>
      <c r="L115" s="71"/>
    </row>
    <row r="116" spans="3:12" ht="14.25" customHeight="1">
      <c r="C116" s="70"/>
      <c r="K116" s="71"/>
      <c r="L116" s="71"/>
    </row>
    <row r="117" spans="3:12" ht="14.25" customHeight="1">
      <c r="C117" s="70"/>
      <c r="K117" s="71"/>
      <c r="L117" s="71"/>
    </row>
    <row r="118" spans="3:12" ht="14.25" customHeight="1">
      <c r="C118" s="70"/>
      <c r="K118" s="71"/>
      <c r="L118" s="71"/>
    </row>
    <row r="119" spans="3:12" ht="14.25" customHeight="1">
      <c r="C119" s="70"/>
      <c r="K119" s="71"/>
      <c r="L119" s="71"/>
    </row>
    <row r="120" spans="3:12" ht="14.25" customHeight="1">
      <c r="C120" s="70"/>
      <c r="K120" s="71"/>
      <c r="L120" s="71"/>
    </row>
    <row r="121" spans="3:12" ht="14.25" customHeight="1">
      <c r="C121" s="70"/>
      <c r="K121" s="71"/>
      <c r="L121" s="71"/>
    </row>
    <row r="122" spans="3:12" ht="14.25" customHeight="1">
      <c r="C122" s="70"/>
      <c r="K122" s="71"/>
      <c r="L122" s="71"/>
    </row>
    <row r="123" spans="3:12" ht="14.25" customHeight="1">
      <c r="C123" s="70"/>
      <c r="K123" s="71"/>
      <c r="L123" s="71"/>
    </row>
    <row r="124" spans="3:12" ht="14.25" customHeight="1">
      <c r="C124" s="70"/>
      <c r="K124" s="71"/>
      <c r="L124" s="71"/>
    </row>
    <row r="125" spans="3:12" ht="14.25" customHeight="1">
      <c r="C125" s="70"/>
      <c r="K125" s="71"/>
      <c r="L125" s="71"/>
    </row>
    <row r="126" spans="3:12" ht="14.25" customHeight="1">
      <c r="C126" s="70"/>
      <c r="K126" s="71"/>
      <c r="L126" s="71"/>
    </row>
    <row r="127" spans="3:12" ht="14.25" customHeight="1">
      <c r="C127" s="70"/>
      <c r="K127" s="71"/>
      <c r="L127" s="71"/>
    </row>
    <row r="128" spans="3:12" ht="14.25" customHeight="1">
      <c r="C128" s="70"/>
      <c r="K128" s="71"/>
      <c r="L128" s="71"/>
    </row>
    <row r="129" spans="3:12" ht="14.25" customHeight="1">
      <c r="C129" s="70"/>
      <c r="K129" s="71"/>
      <c r="L129" s="71"/>
    </row>
    <row r="130" spans="3:12" ht="14.25" customHeight="1">
      <c r="C130" s="70"/>
      <c r="K130" s="71"/>
      <c r="L130" s="71"/>
    </row>
    <row r="131" spans="3:12" ht="14.25" customHeight="1">
      <c r="C131" s="70"/>
      <c r="K131" s="71"/>
      <c r="L131" s="71"/>
    </row>
    <row r="132" spans="3:12" ht="14.25" customHeight="1">
      <c r="C132" s="70"/>
      <c r="K132" s="71"/>
      <c r="L132" s="71"/>
    </row>
    <row r="133" spans="3:12" ht="14.25" customHeight="1">
      <c r="C133" s="70"/>
      <c r="K133" s="71"/>
      <c r="L133" s="71"/>
    </row>
    <row r="134" spans="3:12" ht="14.25" customHeight="1">
      <c r="C134" s="70"/>
      <c r="K134" s="71"/>
      <c r="L134" s="71"/>
    </row>
    <row r="135" spans="3:12" ht="14.25" customHeight="1">
      <c r="C135" s="70"/>
      <c r="K135" s="71"/>
      <c r="L135" s="71"/>
    </row>
    <row r="136" spans="3:12" ht="14.25" customHeight="1">
      <c r="C136" s="70"/>
      <c r="K136" s="71"/>
      <c r="L136" s="71"/>
    </row>
    <row r="137" spans="3:12" ht="14.25" customHeight="1">
      <c r="C137" s="70"/>
      <c r="K137" s="71"/>
      <c r="L137" s="71"/>
    </row>
    <row r="138" spans="3:12" ht="14.25" customHeight="1">
      <c r="C138" s="70"/>
      <c r="K138" s="71"/>
      <c r="L138" s="71"/>
    </row>
    <row r="139" spans="3:12" ht="14.25" customHeight="1">
      <c r="C139" s="70"/>
      <c r="K139" s="71"/>
      <c r="L139" s="71"/>
    </row>
    <row r="140" spans="3:12" ht="14.25" customHeight="1">
      <c r="C140" s="70"/>
      <c r="K140" s="71"/>
      <c r="L140" s="71"/>
    </row>
    <row r="141" spans="3:12" ht="14.25" customHeight="1">
      <c r="C141" s="70"/>
      <c r="K141" s="71"/>
      <c r="L141" s="71"/>
    </row>
    <row r="142" spans="3:12" ht="14.25" customHeight="1">
      <c r="C142" s="70"/>
      <c r="K142" s="71"/>
      <c r="L142" s="71"/>
    </row>
    <row r="143" spans="3:12" ht="14.25" customHeight="1">
      <c r="C143" s="70"/>
      <c r="K143" s="71"/>
      <c r="L143" s="71"/>
    </row>
    <row r="144" spans="3:12" ht="14.25" customHeight="1">
      <c r="C144" s="70"/>
      <c r="K144" s="71"/>
      <c r="L144" s="71"/>
    </row>
    <row r="145" spans="3:12" ht="14.25" customHeight="1">
      <c r="C145" s="70"/>
      <c r="K145" s="71"/>
      <c r="L145" s="71"/>
    </row>
    <row r="146" spans="3:12" ht="14.25" customHeight="1">
      <c r="C146" s="70"/>
      <c r="K146" s="71"/>
      <c r="L146" s="71"/>
    </row>
    <row r="147" spans="3:12" ht="14.25" customHeight="1">
      <c r="C147" s="70"/>
      <c r="K147" s="71"/>
      <c r="L147" s="71"/>
    </row>
    <row r="148" spans="3:12" ht="14.25" customHeight="1">
      <c r="C148" s="70"/>
      <c r="K148" s="71"/>
      <c r="L148" s="71"/>
    </row>
    <row r="149" spans="3:12" ht="14.25" customHeight="1">
      <c r="C149" s="70"/>
      <c r="K149" s="71"/>
      <c r="L149" s="71"/>
    </row>
    <row r="150" spans="3:12" ht="14.25" customHeight="1">
      <c r="C150" s="70"/>
      <c r="K150" s="71"/>
      <c r="L150" s="71"/>
    </row>
    <row r="151" spans="3:12" ht="14.25" customHeight="1">
      <c r="C151" s="70"/>
      <c r="K151" s="71"/>
      <c r="L151" s="71"/>
    </row>
    <row r="152" spans="3:12" ht="14.25" customHeight="1">
      <c r="C152" s="70"/>
      <c r="K152" s="71"/>
      <c r="L152" s="71"/>
    </row>
    <row r="153" spans="3:12" ht="14.25" customHeight="1">
      <c r="C153" s="70"/>
      <c r="K153" s="71"/>
      <c r="L153" s="71"/>
    </row>
    <row r="154" spans="3:12" ht="14.25" customHeight="1">
      <c r="C154" s="70"/>
      <c r="K154" s="71"/>
      <c r="L154" s="71"/>
    </row>
    <row r="155" spans="3:12" ht="14.25" customHeight="1">
      <c r="C155" s="70"/>
      <c r="K155" s="71"/>
      <c r="L155" s="71"/>
    </row>
    <row r="156" spans="3:12" ht="14.25" customHeight="1">
      <c r="C156" s="70"/>
      <c r="K156" s="71"/>
      <c r="L156" s="71"/>
    </row>
    <row r="157" spans="3:12" ht="14.25" customHeight="1">
      <c r="C157" s="70"/>
      <c r="K157" s="71"/>
      <c r="L157" s="71"/>
    </row>
    <row r="158" spans="3:12" ht="14.25" customHeight="1">
      <c r="C158" s="70"/>
      <c r="K158" s="71"/>
      <c r="L158" s="71"/>
    </row>
    <row r="159" spans="3:12" ht="14.25" customHeight="1">
      <c r="C159" s="70"/>
      <c r="K159" s="71"/>
      <c r="L159" s="71"/>
    </row>
    <row r="160" spans="3:12" ht="14.25" customHeight="1">
      <c r="C160" s="70"/>
      <c r="K160" s="71"/>
      <c r="L160" s="71"/>
    </row>
    <row r="161" spans="3:12" ht="14.25" customHeight="1">
      <c r="C161" s="70"/>
      <c r="K161" s="71"/>
      <c r="L161" s="71"/>
    </row>
    <row r="162" spans="3:12" ht="14.25" customHeight="1">
      <c r="C162" s="70"/>
      <c r="K162" s="71"/>
      <c r="L162" s="71"/>
    </row>
    <row r="163" spans="3:12" ht="14.25" customHeight="1">
      <c r="C163" s="70"/>
      <c r="K163" s="71"/>
      <c r="L163" s="71"/>
    </row>
    <row r="164" spans="3:12" ht="14.25" customHeight="1">
      <c r="C164" s="70"/>
      <c r="K164" s="71"/>
      <c r="L164" s="71"/>
    </row>
    <row r="165" spans="3:12" ht="14.25" customHeight="1">
      <c r="C165" s="70"/>
      <c r="K165" s="71"/>
      <c r="L165" s="71"/>
    </row>
    <row r="166" spans="3:12" ht="14.25" customHeight="1">
      <c r="C166" s="70"/>
      <c r="K166" s="71"/>
      <c r="L166" s="71"/>
    </row>
    <row r="167" spans="3:12" ht="14.25" customHeight="1">
      <c r="C167" s="70"/>
      <c r="K167" s="71"/>
      <c r="L167" s="71"/>
    </row>
    <row r="168" spans="3:12" ht="14.25" customHeight="1">
      <c r="C168" s="70"/>
      <c r="K168" s="71"/>
      <c r="L168" s="71"/>
    </row>
    <row r="169" spans="3:12" ht="14.25" customHeight="1">
      <c r="C169" s="70"/>
      <c r="K169" s="71"/>
      <c r="L169" s="71"/>
    </row>
    <row r="170" spans="3:12" ht="14.25" customHeight="1">
      <c r="C170" s="70"/>
      <c r="K170" s="71"/>
      <c r="L170" s="71"/>
    </row>
    <row r="171" spans="3:12" ht="14.25" customHeight="1">
      <c r="C171" s="70"/>
      <c r="K171" s="71"/>
      <c r="L171" s="71"/>
    </row>
    <row r="172" spans="3:12" ht="14.25" customHeight="1">
      <c r="C172" s="70"/>
      <c r="K172" s="71"/>
      <c r="L172" s="71"/>
    </row>
    <row r="173" spans="3:12" ht="14.25" customHeight="1">
      <c r="C173" s="70"/>
      <c r="K173" s="71"/>
      <c r="L173" s="71"/>
    </row>
    <row r="174" spans="3:12" ht="14.25" customHeight="1">
      <c r="C174" s="70"/>
      <c r="K174" s="71"/>
      <c r="L174" s="71"/>
    </row>
    <row r="175" spans="3:12" ht="14.25" customHeight="1">
      <c r="C175" s="70"/>
      <c r="K175" s="71"/>
      <c r="L175" s="71"/>
    </row>
    <row r="176" spans="3:12" ht="14.25" customHeight="1">
      <c r="C176" s="70"/>
      <c r="K176" s="71"/>
      <c r="L176" s="71"/>
    </row>
    <row r="177" spans="3:12" ht="14.25" customHeight="1">
      <c r="C177" s="70"/>
      <c r="K177" s="71"/>
      <c r="L177" s="71"/>
    </row>
    <row r="178" spans="3:12" ht="14.25" customHeight="1">
      <c r="C178" s="70"/>
      <c r="K178" s="71"/>
      <c r="L178" s="71"/>
    </row>
    <row r="179" spans="3:12" ht="14.25" customHeight="1">
      <c r="C179" s="70"/>
      <c r="K179" s="71"/>
      <c r="L179" s="71"/>
    </row>
    <row r="180" spans="3:12" ht="14.25" customHeight="1">
      <c r="C180" s="70"/>
      <c r="K180" s="71"/>
      <c r="L180" s="71"/>
    </row>
    <row r="181" spans="3:12" ht="14.25" customHeight="1">
      <c r="C181" s="70"/>
      <c r="K181" s="71"/>
      <c r="L181" s="71"/>
    </row>
    <row r="182" spans="3:12" ht="14.25" customHeight="1">
      <c r="C182" s="70"/>
      <c r="K182" s="71"/>
      <c r="L182" s="71"/>
    </row>
    <row r="183" spans="3:12" ht="14.25" customHeight="1">
      <c r="C183" s="70"/>
      <c r="K183" s="71"/>
      <c r="L183" s="71"/>
    </row>
    <row r="184" spans="3:12" ht="14.25" customHeight="1">
      <c r="C184" s="70"/>
      <c r="K184" s="71"/>
      <c r="L184" s="71"/>
    </row>
    <row r="185" spans="3:12" ht="14.25" customHeight="1">
      <c r="C185" s="70"/>
      <c r="K185" s="71"/>
      <c r="L185" s="71"/>
    </row>
    <row r="186" spans="3:12" ht="14.25" customHeight="1">
      <c r="C186" s="70"/>
      <c r="K186" s="71"/>
      <c r="L186" s="71"/>
    </row>
    <row r="187" spans="3:12" ht="14.25" customHeight="1">
      <c r="C187" s="70"/>
      <c r="K187" s="71"/>
      <c r="L187" s="71"/>
    </row>
    <row r="188" spans="3:12" ht="14.25" customHeight="1">
      <c r="C188" s="70"/>
      <c r="K188" s="71"/>
      <c r="L188" s="71"/>
    </row>
    <row r="189" spans="3:12" ht="14.25" customHeight="1">
      <c r="C189" s="70"/>
      <c r="K189" s="71"/>
      <c r="L189" s="71"/>
    </row>
    <row r="190" spans="3:12" ht="14.25" customHeight="1">
      <c r="C190" s="70"/>
      <c r="K190" s="71"/>
      <c r="L190" s="71"/>
    </row>
    <row r="191" spans="3:12" ht="14.25" customHeight="1">
      <c r="C191" s="70"/>
      <c r="K191" s="71"/>
      <c r="L191" s="71"/>
    </row>
    <row r="192" spans="3:12" ht="14.25" customHeight="1">
      <c r="C192" s="70"/>
      <c r="K192" s="71"/>
      <c r="L192" s="71"/>
    </row>
    <row r="193" spans="3:12" ht="14.25" customHeight="1">
      <c r="C193" s="70"/>
      <c r="K193" s="71"/>
      <c r="L193" s="71"/>
    </row>
    <row r="194" spans="3:12" ht="14.25" customHeight="1">
      <c r="C194" s="70"/>
      <c r="K194" s="71"/>
      <c r="L194" s="71"/>
    </row>
    <row r="195" spans="3:12" ht="14.25" customHeight="1">
      <c r="C195" s="70"/>
      <c r="K195" s="71"/>
      <c r="L195" s="71"/>
    </row>
    <row r="196" spans="3:12" ht="14.25" customHeight="1">
      <c r="C196" s="70"/>
      <c r="K196" s="71"/>
      <c r="L196" s="71"/>
    </row>
    <row r="197" spans="3:12" ht="14.25" customHeight="1">
      <c r="C197" s="70"/>
      <c r="K197" s="71"/>
      <c r="L197" s="71"/>
    </row>
    <row r="198" spans="3:12" ht="14.25" customHeight="1">
      <c r="C198" s="70"/>
      <c r="K198" s="71"/>
      <c r="L198" s="71"/>
    </row>
    <row r="199" spans="3:12" ht="14.25" customHeight="1">
      <c r="C199" s="70"/>
      <c r="K199" s="71"/>
      <c r="L199" s="71"/>
    </row>
    <row r="200" spans="3:12" ht="14.25" customHeight="1">
      <c r="C200" s="70"/>
      <c r="K200" s="71"/>
      <c r="L200" s="71"/>
    </row>
    <row r="201" spans="3:12" ht="14.25" customHeight="1">
      <c r="C201" s="70"/>
      <c r="K201" s="71"/>
      <c r="L201" s="71"/>
    </row>
    <row r="202" spans="3:12" ht="14.25" customHeight="1">
      <c r="C202" s="70"/>
      <c r="K202" s="71"/>
      <c r="L202" s="71"/>
    </row>
    <row r="203" spans="3:12" ht="14.25" customHeight="1">
      <c r="C203" s="70"/>
      <c r="K203" s="71"/>
      <c r="L203" s="71"/>
    </row>
    <row r="204" spans="3:12" ht="14.25" customHeight="1">
      <c r="C204" s="70"/>
      <c r="K204" s="71"/>
      <c r="L204" s="71"/>
    </row>
    <row r="205" spans="3:12" ht="14.25" customHeight="1">
      <c r="C205" s="70"/>
      <c r="K205" s="71"/>
      <c r="L205" s="71"/>
    </row>
    <row r="206" spans="3:12" ht="14.25" customHeight="1">
      <c r="C206" s="70"/>
      <c r="K206" s="71"/>
      <c r="L206" s="71"/>
    </row>
    <row r="207" spans="3:12" ht="14.25" customHeight="1">
      <c r="C207" s="70"/>
      <c r="K207" s="71"/>
      <c r="L207" s="71"/>
    </row>
    <row r="208" spans="3:12" ht="14.25" customHeight="1">
      <c r="C208" s="70"/>
      <c r="K208" s="71"/>
      <c r="L208" s="71"/>
    </row>
    <row r="209" spans="3:12" ht="14.25" customHeight="1">
      <c r="C209" s="70"/>
      <c r="K209" s="71"/>
      <c r="L209" s="71"/>
    </row>
    <row r="210" spans="3:12" ht="14.25" customHeight="1">
      <c r="C210" s="70"/>
      <c r="K210" s="71"/>
      <c r="L210" s="71"/>
    </row>
    <row r="211" spans="3:12" ht="14.25" customHeight="1">
      <c r="C211" s="70"/>
      <c r="K211" s="71"/>
      <c r="L211" s="71"/>
    </row>
    <row r="212" spans="3:12" ht="14.25" customHeight="1">
      <c r="C212" s="70"/>
      <c r="K212" s="71"/>
      <c r="L212" s="71"/>
    </row>
    <row r="213" spans="3:12" ht="14.25" customHeight="1">
      <c r="C213" s="70"/>
      <c r="K213" s="71"/>
      <c r="L213" s="71"/>
    </row>
    <row r="214" spans="3:12" ht="14.25" customHeight="1">
      <c r="C214" s="70"/>
      <c r="K214" s="71"/>
      <c r="L214" s="71"/>
    </row>
    <row r="215" spans="3:12" ht="14.25" customHeight="1">
      <c r="C215" s="70"/>
      <c r="K215" s="71"/>
      <c r="L215" s="71"/>
    </row>
    <row r="216" spans="3:12" ht="14.25" customHeight="1">
      <c r="C216" s="70"/>
      <c r="K216" s="71"/>
      <c r="L216" s="71"/>
    </row>
    <row r="217" spans="3:12" ht="14.25" customHeight="1">
      <c r="C217" s="70"/>
      <c r="K217" s="71"/>
      <c r="L217" s="71"/>
    </row>
    <row r="218" spans="3:12" ht="14.25" customHeight="1">
      <c r="C218" s="70"/>
      <c r="K218" s="71"/>
      <c r="L218" s="71"/>
    </row>
    <row r="219" spans="3:12" ht="14.25" customHeight="1">
      <c r="C219" s="70"/>
      <c r="K219" s="71"/>
      <c r="L219" s="71"/>
    </row>
    <row r="220" spans="3:12" ht="14.25" customHeight="1">
      <c r="C220" s="70"/>
      <c r="K220" s="71"/>
      <c r="L220" s="71"/>
    </row>
    <row r="221" spans="3:12" ht="14.25" customHeight="1">
      <c r="C221" s="70"/>
      <c r="K221" s="71"/>
      <c r="L221" s="71"/>
    </row>
    <row r="222" spans="3:12" ht="15.75" customHeight="1"/>
    <row r="223" spans="3:12" ht="15.75" customHeight="1"/>
    <row r="224" spans="3:1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</sheetData>
  <sortState xmlns:xlrd2="http://schemas.microsoft.com/office/spreadsheetml/2017/richdata2" ref="E3:M13">
    <sortCondition ref="J3:J13"/>
    <sortCondition ref="K3:K13"/>
  </sortState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869"/>
  <sheetViews>
    <sheetView topLeftCell="A16" workbookViewId="0">
      <selection activeCell="A31" sqref="A31:XFD162"/>
    </sheetView>
  </sheetViews>
  <sheetFormatPr defaultColWidth="14.42578125" defaultRowHeight="15" customHeight="1"/>
  <cols>
    <col min="1" max="1" width="13.7109375" customWidth="1"/>
    <col min="2" max="2" width="6.7109375" customWidth="1"/>
    <col min="3" max="3" width="9.42578125" customWidth="1"/>
    <col min="4" max="4" width="7" customWidth="1"/>
    <col min="5" max="5" width="9.7109375" style="147" customWidth="1"/>
    <col min="6" max="6" width="19.14062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26" ht="14.25" customHeight="1">
      <c r="A1" s="74" t="s">
        <v>1547</v>
      </c>
      <c r="B1" s="75" t="s">
        <v>1532</v>
      </c>
      <c r="C1" s="76" t="s">
        <v>1537</v>
      </c>
      <c r="D1" s="74" t="s">
        <v>1548</v>
      </c>
      <c r="E1" s="74" t="s">
        <v>1534</v>
      </c>
      <c r="F1" s="74" t="s">
        <v>1</v>
      </c>
      <c r="G1" s="74" t="s">
        <v>3</v>
      </c>
      <c r="H1" s="74" t="s">
        <v>1536</v>
      </c>
      <c r="I1" s="74" t="s">
        <v>2</v>
      </c>
      <c r="J1" s="74" t="s">
        <v>5</v>
      </c>
      <c r="K1" s="74" t="s">
        <v>1538</v>
      </c>
      <c r="L1" s="74" t="s">
        <v>1539</v>
      </c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spans="1:26" ht="14.25" customHeight="1">
      <c r="A2" s="77" t="s">
        <v>1547</v>
      </c>
      <c r="B2" s="168">
        <v>7</v>
      </c>
      <c r="C2" s="168">
        <v>20.77</v>
      </c>
      <c r="D2" s="168">
        <v>6</v>
      </c>
      <c r="E2" s="168">
        <v>1173</v>
      </c>
      <c r="F2" s="170" t="str">
        <f>+VLOOKUP(E2,Participants!$A$1:$F$1600,2,FALSE)</f>
        <v>Tiernan McCullough</v>
      </c>
      <c r="G2" s="170" t="str">
        <f>+VLOOKUP(E2,Participants!$A$1:$F$1600,4,FALSE)</f>
        <v>JAM</v>
      </c>
      <c r="H2" s="170" t="str">
        <f>+VLOOKUP(E2,Participants!$A$1:$F$1600,5,FALSE)</f>
        <v>M</v>
      </c>
      <c r="I2" s="170">
        <f>+VLOOKUP(E2,Participants!$A$1:$F$1600,3,FALSE)</f>
        <v>7</v>
      </c>
      <c r="J2" s="170" t="str">
        <f>+VLOOKUP(E2,Participants!$A$1:$G$1600,7,FALSE)</f>
        <v>VARSITY BOYS</v>
      </c>
      <c r="K2" s="170">
        <v>1</v>
      </c>
      <c r="L2" s="170">
        <v>10</v>
      </c>
    </row>
    <row r="3" spans="1:26" ht="14.25" customHeight="1">
      <c r="A3" s="77" t="s">
        <v>1547</v>
      </c>
      <c r="B3" s="168">
        <v>7</v>
      </c>
      <c r="C3" s="168">
        <v>22.08</v>
      </c>
      <c r="D3" s="168">
        <v>2</v>
      </c>
      <c r="E3" s="168">
        <v>1465</v>
      </c>
      <c r="F3" s="170" t="str">
        <f>+VLOOKUP(E3,Participants!$A$1:$F$1600,2,FALSE)</f>
        <v>Jacob Hauser</v>
      </c>
      <c r="G3" s="170" t="str">
        <f>+VLOOKUP(E3,Participants!$A$1:$F$1600,4,FALSE)</f>
        <v>BCS</v>
      </c>
      <c r="H3" s="170" t="str">
        <f>+VLOOKUP(E3,Participants!$A$1:$F$1600,5,FALSE)</f>
        <v>M</v>
      </c>
      <c r="I3" s="170">
        <f>+VLOOKUP(E3,Participants!$A$1:$F$1600,3,FALSE)</f>
        <v>8</v>
      </c>
      <c r="J3" s="170" t="str">
        <f>+VLOOKUP(E3,Participants!$A$1:$G$1600,7,FALSE)</f>
        <v>VARSITY BOYS</v>
      </c>
      <c r="K3" s="170">
        <v>2</v>
      </c>
      <c r="L3" s="170">
        <v>8</v>
      </c>
    </row>
    <row r="4" spans="1:26" ht="14.25" customHeight="1">
      <c r="A4" s="77" t="s">
        <v>1547</v>
      </c>
      <c r="B4" s="168">
        <v>6</v>
      </c>
      <c r="C4" s="168">
        <v>22.3</v>
      </c>
      <c r="D4" s="168">
        <v>8</v>
      </c>
      <c r="E4" s="168">
        <v>1175</v>
      </c>
      <c r="F4" s="170" t="str">
        <f>+VLOOKUP(E4,Participants!$A$1:$F$1600,2,FALSE)</f>
        <v>Isaac Tarbuk</v>
      </c>
      <c r="G4" s="170" t="str">
        <f>+VLOOKUP(E4,Participants!$A$1:$F$1600,4,FALSE)</f>
        <v>JAM</v>
      </c>
      <c r="H4" s="170" t="str">
        <f>+VLOOKUP(E4,Participants!$A$1:$F$1600,5,FALSE)</f>
        <v>M</v>
      </c>
      <c r="I4" s="170">
        <f>+VLOOKUP(E4,Participants!$A$1:$F$1600,3,FALSE)</f>
        <v>7</v>
      </c>
      <c r="J4" s="170" t="str">
        <f>+VLOOKUP(E4,Participants!$A$1:$G$1600,7,FALSE)</f>
        <v>VARSITY BOYS</v>
      </c>
      <c r="K4" s="170">
        <v>3</v>
      </c>
      <c r="L4" s="170">
        <v>6</v>
      </c>
    </row>
    <row r="5" spans="1:26" ht="14.25" customHeight="1">
      <c r="A5" s="77" t="s">
        <v>1547</v>
      </c>
      <c r="B5" s="168">
        <v>6</v>
      </c>
      <c r="C5" s="168">
        <v>22.45</v>
      </c>
      <c r="D5" s="168">
        <v>6</v>
      </c>
      <c r="E5" s="168">
        <v>1176</v>
      </c>
      <c r="F5" s="170" t="str">
        <f>+VLOOKUP(E5,Participants!$A$1:$F$1600,2,FALSE)</f>
        <v>Henrik Wright</v>
      </c>
      <c r="G5" s="170" t="str">
        <f>+VLOOKUP(E5,Participants!$A$1:$F$1600,4,FALSE)</f>
        <v>JAM</v>
      </c>
      <c r="H5" s="170" t="str">
        <f>+VLOOKUP(E5,Participants!$A$1:$F$1600,5,FALSE)</f>
        <v>M</v>
      </c>
      <c r="I5" s="170">
        <f>+VLOOKUP(E5,Participants!$A$1:$F$1600,3,FALSE)</f>
        <v>7</v>
      </c>
      <c r="J5" s="170" t="str">
        <f>+VLOOKUP(E5,Participants!$A$1:$G$1600,7,FALSE)</f>
        <v>VARSITY BOYS</v>
      </c>
      <c r="K5" s="170">
        <f>K4+1</f>
        <v>4</v>
      </c>
      <c r="L5" s="170">
        <v>5</v>
      </c>
    </row>
    <row r="6" spans="1:26" ht="14.25" customHeight="1">
      <c r="A6" s="77" t="s">
        <v>1547</v>
      </c>
      <c r="B6" s="168">
        <v>8</v>
      </c>
      <c r="C6" s="192">
        <v>22.69</v>
      </c>
      <c r="D6" s="168">
        <v>2</v>
      </c>
      <c r="E6" s="168">
        <v>615</v>
      </c>
      <c r="F6" s="170" t="str">
        <f>+VLOOKUP(E6,Participants!$A$1:$F$1600,2,FALSE)</f>
        <v>Justin Peoples</v>
      </c>
      <c r="G6" s="170" t="str">
        <f>+VLOOKUP(E6,Participants!$A$1:$F$1600,4,FALSE)</f>
        <v>BFS</v>
      </c>
      <c r="H6" s="170" t="str">
        <f>+VLOOKUP(E6,Participants!$A$1:$F$1600,5,FALSE)</f>
        <v>M</v>
      </c>
      <c r="I6" s="170">
        <f>+VLOOKUP(E6,Participants!$A$1:$F$1600,3,FALSE)</f>
        <v>8</v>
      </c>
      <c r="J6" s="170" t="str">
        <f>+VLOOKUP(E6,Participants!$A$1:$G$1600,7,FALSE)</f>
        <v>VARSITY BOYS</v>
      </c>
      <c r="K6" s="170">
        <f t="shared" ref="K6:K12" si="0">K5+1</f>
        <v>5</v>
      </c>
      <c r="L6" s="170">
        <v>4</v>
      </c>
    </row>
    <row r="7" spans="1:26" ht="14.25" customHeight="1">
      <c r="A7" s="77" t="s">
        <v>1547</v>
      </c>
      <c r="B7" s="168">
        <v>6</v>
      </c>
      <c r="C7" s="168">
        <v>22.73</v>
      </c>
      <c r="D7" s="168">
        <v>4</v>
      </c>
      <c r="E7" s="168">
        <v>977</v>
      </c>
      <c r="F7" s="170" t="str">
        <f>+VLOOKUP(E7,Participants!$A$1:$F$1600,2,FALSE)</f>
        <v>Jacob Bridgeman</v>
      </c>
      <c r="G7" s="170" t="str">
        <f>+VLOOKUP(E7,Participants!$A$1:$F$1600,4,FALSE)</f>
        <v>BTA</v>
      </c>
      <c r="H7" s="170" t="str">
        <f>+VLOOKUP(E7,Participants!$A$1:$F$1600,5,FALSE)</f>
        <v>M</v>
      </c>
      <c r="I7" s="170">
        <f>+VLOOKUP(E7,Participants!$A$1:$F$1600,3,FALSE)</f>
        <v>7</v>
      </c>
      <c r="J7" s="170" t="str">
        <f>+VLOOKUP(E7,Participants!$A$1:$G$1600,7,FALSE)</f>
        <v>VARSITY BOYS</v>
      </c>
      <c r="K7" s="170">
        <f t="shared" si="0"/>
        <v>6</v>
      </c>
      <c r="L7" s="170">
        <v>3</v>
      </c>
    </row>
    <row r="8" spans="1:26" ht="14.25" customHeight="1">
      <c r="A8" s="77" t="s">
        <v>1547</v>
      </c>
      <c r="B8" s="168">
        <v>6</v>
      </c>
      <c r="C8" s="168">
        <v>22.78</v>
      </c>
      <c r="D8" s="168">
        <v>2</v>
      </c>
      <c r="E8" s="168">
        <v>795</v>
      </c>
      <c r="F8" s="170" t="str">
        <f>+VLOOKUP(E8,Participants!$A$1:$F$1600,2,FALSE)</f>
        <v>Lucas Conley</v>
      </c>
      <c r="G8" s="170" t="str">
        <f>+VLOOKUP(E8,Participants!$A$1:$F$1600,4,FALSE)</f>
        <v>AAC</v>
      </c>
      <c r="H8" s="170" t="str">
        <f>+VLOOKUP(E8,Participants!$A$1:$F$1600,5,FALSE)</f>
        <v>M</v>
      </c>
      <c r="I8" s="170">
        <f>+VLOOKUP(E8,Participants!$A$1:$F$1600,3,FALSE)</f>
        <v>8</v>
      </c>
      <c r="J8" s="170" t="str">
        <f>+VLOOKUP(E8,Participants!$A$1:$G$1600,7,FALSE)</f>
        <v>VARSITY BOYS</v>
      </c>
      <c r="K8" s="170">
        <f t="shared" si="0"/>
        <v>7</v>
      </c>
      <c r="L8" s="170">
        <v>2</v>
      </c>
    </row>
    <row r="9" spans="1:26" ht="14.25" customHeight="1">
      <c r="A9" s="77" t="s">
        <v>1547</v>
      </c>
      <c r="B9" s="168">
        <v>8</v>
      </c>
      <c r="C9" s="168">
        <v>23.16</v>
      </c>
      <c r="D9" s="168">
        <v>4</v>
      </c>
      <c r="E9" s="168">
        <v>1174</v>
      </c>
      <c r="F9" s="170" t="str">
        <f>+VLOOKUP(E9,Participants!$A$1:$F$1600,2,FALSE)</f>
        <v>Killian O'Halloran</v>
      </c>
      <c r="G9" s="170" t="str">
        <f>+VLOOKUP(E9,Participants!$A$1:$F$1600,4,FALSE)</f>
        <v>JAM</v>
      </c>
      <c r="H9" s="170" t="str">
        <f>+VLOOKUP(E9,Participants!$A$1:$F$1600,5,FALSE)</f>
        <v>M</v>
      </c>
      <c r="I9" s="170">
        <f>+VLOOKUP(E9,Participants!$A$1:$F$1600,3,FALSE)</f>
        <v>7</v>
      </c>
      <c r="J9" s="170" t="str">
        <f>+VLOOKUP(E9,Participants!$A$1:$G$1600,7,FALSE)</f>
        <v>VARSITY BOYS</v>
      </c>
      <c r="K9" s="170">
        <f t="shared" si="0"/>
        <v>8</v>
      </c>
      <c r="L9" s="170">
        <v>1</v>
      </c>
    </row>
    <row r="10" spans="1:26" ht="14.25" customHeight="1">
      <c r="A10" s="77" t="s">
        <v>1547</v>
      </c>
      <c r="B10" s="168">
        <v>8</v>
      </c>
      <c r="C10" s="168">
        <v>24.39</v>
      </c>
      <c r="D10" s="168">
        <v>6</v>
      </c>
      <c r="E10" s="168">
        <v>1086</v>
      </c>
      <c r="F10" s="170" t="str">
        <f>+VLOOKUP(E10,Participants!$A$1:$F$1600,2,FALSE)</f>
        <v>Owen McKernan</v>
      </c>
      <c r="G10" s="170" t="str">
        <f>+VLOOKUP(E10,Participants!$A$1:$F$1600,4,FALSE)</f>
        <v>KIL</v>
      </c>
      <c r="H10" s="170" t="str">
        <f>+VLOOKUP(E10,Participants!$A$1:$F$1600,5,FALSE)</f>
        <v>M</v>
      </c>
      <c r="I10" s="170">
        <f>+VLOOKUP(E10,Participants!$A$1:$F$1600,3,FALSE)</f>
        <v>8</v>
      </c>
      <c r="J10" s="170" t="str">
        <f>+VLOOKUP(E10,Participants!$A$1:$G$1600,7,FALSE)</f>
        <v>VARSITY BOYS</v>
      </c>
      <c r="K10" s="170">
        <f t="shared" si="0"/>
        <v>9</v>
      </c>
      <c r="L10" s="170"/>
    </row>
    <row r="11" spans="1:26" ht="14.25" customHeight="1">
      <c r="A11" s="77" t="s">
        <v>1547</v>
      </c>
      <c r="B11" s="168">
        <v>7</v>
      </c>
      <c r="C11" s="168">
        <v>24.48</v>
      </c>
      <c r="D11" s="168">
        <v>8</v>
      </c>
      <c r="E11" s="168">
        <v>1171</v>
      </c>
      <c r="F11" s="170" t="str">
        <f>+VLOOKUP(E11,Participants!$A$1:$F$1600,2,FALSE)</f>
        <v>Grant Griesacker</v>
      </c>
      <c r="G11" s="170" t="str">
        <f>+VLOOKUP(E11,Participants!$A$1:$F$1600,4,FALSE)</f>
        <v>JAM</v>
      </c>
      <c r="H11" s="170" t="str">
        <f>+VLOOKUP(E11,Participants!$A$1:$F$1600,5,FALSE)</f>
        <v>M</v>
      </c>
      <c r="I11" s="170">
        <f>+VLOOKUP(E11,Participants!$A$1:$F$1600,3,FALSE)</f>
        <v>7</v>
      </c>
      <c r="J11" s="170" t="str">
        <f>+VLOOKUP(E11,Participants!$A$1:$G$1600,7,FALSE)</f>
        <v>VARSITY BOYS</v>
      </c>
      <c r="K11" s="170">
        <f t="shared" si="0"/>
        <v>10</v>
      </c>
      <c r="L11" s="170"/>
    </row>
    <row r="12" spans="1:26" ht="14.25" customHeight="1">
      <c r="A12" s="77" t="s">
        <v>1547</v>
      </c>
      <c r="B12" s="168">
        <v>7</v>
      </c>
      <c r="C12" s="168">
        <v>26.61</v>
      </c>
      <c r="D12" s="168">
        <v>4</v>
      </c>
      <c r="E12" s="168">
        <v>228</v>
      </c>
      <c r="F12" s="170" t="str">
        <f>+VLOOKUP(E12,Participants!$A$1:$F$1600,2,FALSE)</f>
        <v>Paul Farnan</v>
      </c>
      <c r="G12" s="170" t="str">
        <f>+VLOOKUP(E12,Participants!$A$1:$F$1600,4,FALSE)</f>
        <v>AMA</v>
      </c>
      <c r="H12" s="170" t="str">
        <f>+VLOOKUP(E12,Participants!$A$1:$F$1600,5,FALSE)</f>
        <v>M</v>
      </c>
      <c r="I12" s="170">
        <f>+VLOOKUP(E12,Participants!$A$1:$F$1600,3,FALSE)</f>
        <v>7</v>
      </c>
      <c r="J12" s="170" t="str">
        <f>+VLOOKUP(E12,Participants!$A$1:$G$1600,7,FALSE)</f>
        <v>VARSITY BOYS</v>
      </c>
      <c r="K12" s="170">
        <f t="shared" si="0"/>
        <v>11</v>
      </c>
      <c r="L12" s="170"/>
    </row>
    <row r="13" spans="1:26" ht="14.25" customHeight="1">
      <c r="A13" s="77"/>
      <c r="B13" s="168"/>
      <c r="C13" s="168"/>
      <c r="D13" s="168"/>
      <c r="E13" s="168"/>
      <c r="F13" s="170"/>
      <c r="G13" s="170"/>
      <c r="H13" s="170"/>
      <c r="I13" s="170"/>
      <c r="J13" s="170"/>
      <c r="K13" s="170"/>
      <c r="L13" s="170"/>
    </row>
    <row r="14" spans="1:26" ht="14.25" customHeight="1">
      <c r="A14" s="77" t="s">
        <v>1547</v>
      </c>
      <c r="B14" s="168">
        <v>1</v>
      </c>
      <c r="C14" s="168">
        <v>19.29</v>
      </c>
      <c r="D14" s="168">
        <v>2</v>
      </c>
      <c r="E14" s="168">
        <v>608</v>
      </c>
      <c r="F14" s="170" t="str">
        <f>+VLOOKUP(E14,Participants!$A$1:$F$1600,2,FALSE)</f>
        <v>Jocelyn roofner</v>
      </c>
      <c r="G14" s="170" t="str">
        <f>+VLOOKUP(E14,Participants!$A$1:$F$1600,4,FALSE)</f>
        <v>BFS</v>
      </c>
      <c r="H14" s="170" t="str">
        <f>+VLOOKUP(E14,Participants!$A$1:$F$1600,5,FALSE)</f>
        <v>F</v>
      </c>
      <c r="I14" s="170">
        <f>+VLOOKUP(E14,Participants!$A$1:$F$1600,3,FALSE)</f>
        <v>7</v>
      </c>
      <c r="J14" s="170" t="str">
        <f>+VLOOKUP(E14,Participants!$A$1:$G$1600,7,FALSE)</f>
        <v>VARSITY GIRLS</v>
      </c>
      <c r="K14" s="170">
        <v>1</v>
      </c>
      <c r="L14" s="170">
        <v>10</v>
      </c>
    </row>
    <row r="15" spans="1:26" ht="14.25" customHeight="1">
      <c r="A15" s="77" t="s">
        <v>1547</v>
      </c>
      <c r="B15" s="168">
        <v>5</v>
      </c>
      <c r="C15" s="168">
        <v>20.99</v>
      </c>
      <c r="D15" s="168">
        <v>4</v>
      </c>
      <c r="E15" s="168">
        <v>1068</v>
      </c>
      <c r="F15" s="170" t="str">
        <f>+VLOOKUP(E15,Participants!$A$1:$F$1600,2,FALSE)</f>
        <v>Arden Flynn</v>
      </c>
      <c r="G15" s="170" t="str">
        <f>+VLOOKUP(E15,Participants!$A$1:$F$1600,4,FALSE)</f>
        <v>KIL</v>
      </c>
      <c r="H15" s="170" t="str">
        <f>+VLOOKUP(E15,Participants!$A$1:$F$1600,5,FALSE)</f>
        <v>F</v>
      </c>
      <c r="I15" s="170">
        <f>+VLOOKUP(E15,Participants!$A$1:$F$1600,3,FALSE)</f>
        <v>8</v>
      </c>
      <c r="J15" s="170" t="str">
        <f>+VLOOKUP(E15,Participants!$A$1:$G$1600,7,FALSE)</f>
        <v>VARSITY GIRLS</v>
      </c>
      <c r="K15" s="170">
        <f>K14+1</f>
        <v>2</v>
      </c>
      <c r="L15" s="170">
        <v>8</v>
      </c>
    </row>
    <row r="16" spans="1:26" ht="14.25" customHeight="1">
      <c r="A16" s="77" t="s">
        <v>1547</v>
      </c>
      <c r="B16" s="168">
        <v>1</v>
      </c>
      <c r="C16" s="168">
        <v>21.26</v>
      </c>
      <c r="D16" s="168">
        <v>6</v>
      </c>
      <c r="E16" s="168">
        <v>1063</v>
      </c>
      <c r="F16" s="170" t="str">
        <f>+VLOOKUP(E16,Participants!$A$1:$F$1600,2,FALSE)</f>
        <v>Elizabeth Long</v>
      </c>
      <c r="G16" s="170" t="str">
        <f>+VLOOKUP(E16,Participants!$A$1:$F$1600,4,FALSE)</f>
        <v>KIL</v>
      </c>
      <c r="H16" s="170" t="str">
        <f>+VLOOKUP(E16,Participants!$A$1:$F$1600,5,FALSE)</f>
        <v>F</v>
      </c>
      <c r="I16" s="170">
        <f>+VLOOKUP(E16,Participants!$A$1:$F$1600,3,FALSE)</f>
        <v>7</v>
      </c>
      <c r="J16" s="170" t="str">
        <f>+VLOOKUP(E16,Participants!$A$1:$G$1600,7,FALSE)</f>
        <v>VARSITY GIRLS</v>
      </c>
      <c r="K16" s="170">
        <f t="shared" ref="K16:K30" si="1">K15+1</f>
        <v>3</v>
      </c>
      <c r="L16" s="170">
        <v>6</v>
      </c>
    </row>
    <row r="17" spans="1:12" ht="14.25" customHeight="1">
      <c r="A17" s="77" t="s">
        <v>1547</v>
      </c>
      <c r="B17" s="168">
        <v>3</v>
      </c>
      <c r="C17" s="168">
        <v>21.5</v>
      </c>
      <c r="D17" s="168">
        <v>4</v>
      </c>
      <c r="E17" s="168">
        <v>1467</v>
      </c>
      <c r="F17" s="170" t="str">
        <f>+VLOOKUP(E17,Participants!$A$1:$F$1600,2,FALSE)</f>
        <v>Gracyn Vardy</v>
      </c>
      <c r="G17" s="170" t="str">
        <f>+VLOOKUP(E17,Participants!$A$1:$F$1600,4,FALSE)</f>
        <v>BCS</v>
      </c>
      <c r="H17" s="170" t="str">
        <f>+VLOOKUP(E17,Participants!$A$1:$F$1600,5,FALSE)</f>
        <v>F</v>
      </c>
      <c r="I17" s="170">
        <f>+VLOOKUP(E17,Participants!$A$1:$F$1600,3,FALSE)</f>
        <v>8</v>
      </c>
      <c r="J17" s="170" t="str">
        <f>+VLOOKUP(E17,Participants!$A$1:$G$1600,7,FALSE)</f>
        <v>VARSITY GIRLS</v>
      </c>
      <c r="K17" s="170">
        <f t="shared" si="1"/>
        <v>4</v>
      </c>
      <c r="L17" s="170">
        <v>5</v>
      </c>
    </row>
    <row r="18" spans="1:12" ht="14.25" customHeight="1">
      <c r="A18" s="77" t="s">
        <v>1547</v>
      </c>
      <c r="B18" s="168">
        <v>2</v>
      </c>
      <c r="C18" s="168">
        <v>21.74</v>
      </c>
      <c r="D18" s="168">
        <v>8</v>
      </c>
      <c r="E18" s="168">
        <v>1164</v>
      </c>
      <c r="F18" s="170" t="str">
        <f>+VLOOKUP(E18,Participants!$A$1:$F$1600,2,FALSE)</f>
        <v>Elizabeth Fabian</v>
      </c>
      <c r="G18" s="170" t="str">
        <f>+VLOOKUP(E18,Participants!$A$1:$F$1600,4,FALSE)</f>
        <v>JAM</v>
      </c>
      <c r="H18" s="170" t="str">
        <f>+VLOOKUP(E18,Participants!$A$1:$F$1600,5,FALSE)</f>
        <v>F</v>
      </c>
      <c r="I18" s="170">
        <f>+VLOOKUP(E18,Participants!$A$1:$F$1600,3,FALSE)</f>
        <v>8</v>
      </c>
      <c r="J18" s="170" t="str">
        <f>+VLOOKUP(E18,Participants!$A$1:$G$1600,7,FALSE)</f>
        <v>VARSITY GIRLS</v>
      </c>
      <c r="K18" s="170">
        <f t="shared" si="1"/>
        <v>5</v>
      </c>
      <c r="L18" s="170">
        <v>4</v>
      </c>
    </row>
    <row r="19" spans="1:12" ht="14.25" customHeight="1">
      <c r="A19" s="77" t="s">
        <v>1547</v>
      </c>
      <c r="B19" s="168">
        <v>1</v>
      </c>
      <c r="C19" s="168">
        <v>21.89</v>
      </c>
      <c r="D19" s="168">
        <v>8</v>
      </c>
      <c r="E19" s="168">
        <v>1059</v>
      </c>
      <c r="F19" s="170" t="str">
        <f>+VLOOKUP(E19,Participants!$A$1:$F$1600,2,FALSE)</f>
        <v>Anna Pohl</v>
      </c>
      <c r="G19" s="170" t="str">
        <f>+VLOOKUP(E19,Participants!$A$1:$F$1600,4,FALSE)</f>
        <v>KIL</v>
      </c>
      <c r="H19" s="170" t="str">
        <f>+VLOOKUP(E19,Participants!$A$1:$F$1600,5,FALSE)</f>
        <v>F</v>
      </c>
      <c r="I19" s="170">
        <f>+VLOOKUP(E19,Participants!$A$1:$F$1600,3,FALSE)</f>
        <v>7</v>
      </c>
      <c r="J19" s="170" t="str">
        <f>+VLOOKUP(E19,Participants!$A$1:$G$1600,7,FALSE)</f>
        <v>VARSITY GIRLS</v>
      </c>
      <c r="K19" s="170">
        <f t="shared" si="1"/>
        <v>6</v>
      </c>
      <c r="L19" s="170">
        <v>3</v>
      </c>
    </row>
    <row r="20" spans="1:12" ht="14.25" customHeight="1">
      <c r="A20" s="77" t="s">
        <v>1547</v>
      </c>
      <c r="B20" s="168">
        <v>1</v>
      </c>
      <c r="C20" s="168">
        <v>21.99</v>
      </c>
      <c r="D20" s="168">
        <v>4</v>
      </c>
      <c r="E20" s="168">
        <v>1055</v>
      </c>
      <c r="F20" s="170" t="str">
        <f>+VLOOKUP(E20,Participants!$A$1:$F$1600,2,FALSE)</f>
        <v>Grace Chrobak</v>
      </c>
      <c r="G20" s="170" t="str">
        <f>+VLOOKUP(E20,Participants!$A$1:$F$1600,4,FALSE)</f>
        <v>KIL</v>
      </c>
      <c r="H20" s="170" t="str">
        <f>+VLOOKUP(E20,Participants!$A$1:$F$1600,5,FALSE)</f>
        <v>F</v>
      </c>
      <c r="I20" s="170">
        <f>+VLOOKUP(E20,Participants!$A$1:$F$1600,3,FALSE)</f>
        <v>7</v>
      </c>
      <c r="J20" s="170" t="str">
        <f>+VLOOKUP(E20,Participants!$A$1:$G$1600,7,FALSE)</f>
        <v>VARSITY GIRLS</v>
      </c>
      <c r="K20" s="170">
        <f t="shared" si="1"/>
        <v>7</v>
      </c>
      <c r="L20" s="170">
        <v>2</v>
      </c>
    </row>
    <row r="21" spans="1:12" ht="14.25" customHeight="1">
      <c r="A21" s="77" t="s">
        <v>1547</v>
      </c>
      <c r="B21" s="168">
        <v>2</v>
      </c>
      <c r="C21" s="168">
        <v>22.15</v>
      </c>
      <c r="D21" s="168">
        <v>4</v>
      </c>
      <c r="E21" s="168">
        <v>1167</v>
      </c>
      <c r="F21" s="170" t="str">
        <f>+VLOOKUP(E21,Participants!$A$1:$F$1600,2,FALSE)</f>
        <v>Lily Hunter</v>
      </c>
      <c r="G21" s="170" t="str">
        <f>+VLOOKUP(E21,Participants!$A$1:$F$1600,4,FALSE)</f>
        <v>JAM</v>
      </c>
      <c r="H21" s="170" t="str">
        <f>+VLOOKUP(E21,Participants!$A$1:$F$1600,5,FALSE)</f>
        <v>F</v>
      </c>
      <c r="I21" s="170">
        <f>+VLOOKUP(E21,Participants!$A$1:$F$1600,3,FALSE)</f>
        <v>8</v>
      </c>
      <c r="J21" s="170" t="str">
        <f>+VLOOKUP(E21,Participants!$A$1:$G$1600,7,FALSE)</f>
        <v>VARSITY GIRLS</v>
      </c>
      <c r="K21" s="170">
        <f t="shared" si="1"/>
        <v>8</v>
      </c>
      <c r="L21" s="170">
        <v>1</v>
      </c>
    </row>
    <row r="22" spans="1:12" ht="14.25" customHeight="1">
      <c r="A22" s="77" t="s">
        <v>1547</v>
      </c>
      <c r="B22" s="168">
        <v>5</v>
      </c>
      <c r="C22" s="168">
        <v>22.28</v>
      </c>
      <c r="D22" s="168">
        <v>2</v>
      </c>
      <c r="E22" s="168">
        <v>250</v>
      </c>
      <c r="F22" s="170" t="str">
        <f>+VLOOKUP(E22,Participants!$A$1:$F$1600,2,FALSE)</f>
        <v>Evelyn Smith</v>
      </c>
      <c r="G22" s="170" t="str">
        <f>+VLOOKUP(E22,Participants!$A$1:$F$1600,4,FALSE)</f>
        <v>AMA</v>
      </c>
      <c r="H22" s="170" t="str">
        <f>+VLOOKUP(E22,Participants!$A$1:$F$1600,5,FALSE)</f>
        <v>F</v>
      </c>
      <c r="I22" s="170">
        <f>+VLOOKUP(E22,Participants!$A$1:$F$1600,3,FALSE)</f>
        <v>8</v>
      </c>
      <c r="J22" s="170" t="str">
        <f>+VLOOKUP(E22,Participants!$A$1:$G$1600,7,FALSE)</f>
        <v>VARSITY GIRLS</v>
      </c>
      <c r="K22" s="170">
        <f t="shared" si="1"/>
        <v>9</v>
      </c>
      <c r="L22" s="170"/>
    </row>
    <row r="23" spans="1:12" ht="14.25" customHeight="1">
      <c r="A23" s="77" t="s">
        <v>1547</v>
      </c>
      <c r="B23" s="168">
        <v>4</v>
      </c>
      <c r="C23" s="168">
        <v>22.56</v>
      </c>
      <c r="D23" s="168">
        <v>2</v>
      </c>
      <c r="E23" s="168">
        <v>248</v>
      </c>
      <c r="F23" s="170" t="str">
        <f>+VLOOKUP(E23,Participants!$A$1:$F$1600,2,FALSE)</f>
        <v>Makayla O'Neill</v>
      </c>
      <c r="G23" s="170" t="str">
        <f>+VLOOKUP(E23,Participants!$A$1:$F$1600,4,FALSE)</f>
        <v>AMA</v>
      </c>
      <c r="H23" s="170" t="str">
        <f>+VLOOKUP(E23,Participants!$A$1:$F$1600,5,FALSE)</f>
        <v>F</v>
      </c>
      <c r="I23" s="170">
        <f>+VLOOKUP(E23,Participants!$A$1:$F$1600,3,FALSE)</f>
        <v>8</v>
      </c>
      <c r="J23" s="170" t="str">
        <f>+VLOOKUP(E23,Participants!$A$1:$G$1600,7,FALSE)</f>
        <v>VARSITY GIRLS</v>
      </c>
      <c r="K23" s="170">
        <f t="shared" si="1"/>
        <v>10</v>
      </c>
      <c r="L23" s="170"/>
    </row>
    <row r="24" spans="1:12" ht="14.25" customHeight="1">
      <c r="A24" s="77" t="s">
        <v>1547</v>
      </c>
      <c r="B24" s="168">
        <v>3</v>
      </c>
      <c r="C24" s="168">
        <v>23.06</v>
      </c>
      <c r="D24" s="168">
        <v>2</v>
      </c>
      <c r="E24" s="168">
        <v>251</v>
      </c>
      <c r="F24" s="170" t="str">
        <f>+VLOOKUP(E24,Participants!$A$1:$F$1600,2,FALSE)</f>
        <v>Lily Yester</v>
      </c>
      <c r="G24" s="170" t="str">
        <f>+VLOOKUP(E24,Participants!$A$1:$F$1600,4,FALSE)</f>
        <v>AMA</v>
      </c>
      <c r="H24" s="170" t="str">
        <f>+VLOOKUP(E24,Participants!$A$1:$F$1600,5,FALSE)</f>
        <v>F</v>
      </c>
      <c r="I24" s="170">
        <f>+VLOOKUP(E24,Participants!$A$1:$F$1600,3,FALSE)</f>
        <v>7</v>
      </c>
      <c r="J24" s="170" t="str">
        <f>+VLOOKUP(E24,Participants!$A$1:$G$1600,7,FALSE)</f>
        <v>VARSITY GIRLS</v>
      </c>
      <c r="K24" s="170">
        <f t="shared" si="1"/>
        <v>11</v>
      </c>
      <c r="L24" s="170"/>
    </row>
    <row r="25" spans="1:12" ht="14.25" customHeight="1">
      <c r="A25" s="77" t="s">
        <v>1547</v>
      </c>
      <c r="B25" s="168">
        <v>4</v>
      </c>
      <c r="C25" s="168">
        <v>23.6</v>
      </c>
      <c r="D25" s="168">
        <v>4</v>
      </c>
      <c r="E25" s="168">
        <v>601</v>
      </c>
      <c r="F25" s="170" t="str">
        <f>+VLOOKUP(E25,Participants!$A$1:$F$1600,2,FALSE)</f>
        <v>Lillian Best</v>
      </c>
      <c r="G25" s="170" t="str">
        <f>+VLOOKUP(E25,Participants!$A$1:$F$1600,4,FALSE)</f>
        <v>BFS</v>
      </c>
      <c r="H25" s="170" t="str">
        <f>+VLOOKUP(E25,Participants!$A$1:$F$1600,5,FALSE)</f>
        <v>F</v>
      </c>
      <c r="I25" s="170">
        <f>+VLOOKUP(E25,Participants!$A$1:$F$1600,3,FALSE)</f>
        <v>8</v>
      </c>
      <c r="J25" s="170" t="str">
        <f>+VLOOKUP(E25,Participants!$A$1:$G$1600,7,FALSE)</f>
        <v>VARSITY GIRLS</v>
      </c>
      <c r="K25" s="170">
        <f t="shared" si="1"/>
        <v>12</v>
      </c>
      <c r="L25" s="170"/>
    </row>
    <row r="26" spans="1:12" ht="14.25" customHeight="1">
      <c r="A26" s="77" t="s">
        <v>1547</v>
      </c>
      <c r="B26" s="168">
        <v>4</v>
      </c>
      <c r="C26" s="168">
        <v>23.92</v>
      </c>
      <c r="D26" s="168">
        <v>6</v>
      </c>
      <c r="E26" s="168">
        <v>1213</v>
      </c>
      <c r="F26" s="170" t="str">
        <f>+VLOOKUP(E26,Participants!$A$1:$F$1600,2,FALSE)</f>
        <v>Caitlyn Abbett</v>
      </c>
      <c r="G26" s="170" t="str">
        <f>+VLOOKUP(E26,Participants!$A$1:$F$1600,4,FALSE)</f>
        <v>CDT</v>
      </c>
      <c r="H26" s="170" t="str">
        <f>+VLOOKUP(E26,Participants!$A$1:$F$1600,5,FALSE)</f>
        <v>F</v>
      </c>
      <c r="I26" s="170">
        <f>+VLOOKUP(E26,Participants!$A$1:$F$1600,3,FALSE)</f>
        <v>8</v>
      </c>
      <c r="J26" s="170" t="str">
        <f>+VLOOKUP(E26,Participants!$A$1:$G$1600,7,FALSE)</f>
        <v>VARSITY GIRLS</v>
      </c>
      <c r="K26" s="170">
        <f t="shared" si="1"/>
        <v>13</v>
      </c>
      <c r="L26" s="170"/>
    </row>
    <row r="27" spans="1:12" ht="14.25" customHeight="1">
      <c r="A27" s="77" t="s">
        <v>1547</v>
      </c>
      <c r="B27" s="168">
        <v>3</v>
      </c>
      <c r="C27" s="168">
        <v>24.38</v>
      </c>
      <c r="D27" s="168">
        <v>8</v>
      </c>
      <c r="E27" s="168">
        <v>1466</v>
      </c>
      <c r="F27" s="170" t="str">
        <f>+VLOOKUP(E27,Participants!$A$1:$F$1600,2,FALSE)</f>
        <v>Anna Claire Dudley</v>
      </c>
      <c r="G27" s="170" t="str">
        <f>+VLOOKUP(E27,Participants!$A$1:$F$1600,4,FALSE)</f>
        <v>BCS</v>
      </c>
      <c r="H27" s="170" t="str">
        <f>+VLOOKUP(E27,Participants!$A$1:$F$1600,5,FALSE)</f>
        <v>F</v>
      </c>
      <c r="I27" s="170">
        <f>+VLOOKUP(E27,Participants!$A$1:$F$1600,3,FALSE)</f>
        <v>8</v>
      </c>
      <c r="J27" s="170" t="str">
        <f>+VLOOKUP(E27,Participants!$A$1:$G$1600,7,FALSE)</f>
        <v>VARSITY GIRLS</v>
      </c>
      <c r="K27" s="170">
        <f t="shared" si="1"/>
        <v>14</v>
      </c>
      <c r="L27" s="170"/>
    </row>
    <row r="28" spans="1:12" ht="14.25" customHeight="1">
      <c r="A28" s="77" t="s">
        <v>1547</v>
      </c>
      <c r="B28" s="168">
        <v>2</v>
      </c>
      <c r="C28" s="168">
        <v>24.45</v>
      </c>
      <c r="D28" s="168">
        <v>6</v>
      </c>
      <c r="E28" s="168">
        <v>1163</v>
      </c>
      <c r="F28" s="170" t="str">
        <f>+VLOOKUP(E28,Participants!$A$1:$F$1600,2,FALSE)</f>
        <v>Allyson Fabian</v>
      </c>
      <c r="G28" s="170" t="str">
        <f>+VLOOKUP(E28,Participants!$A$1:$F$1600,4,FALSE)</f>
        <v>JAM</v>
      </c>
      <c r="H28" s="170" t="str">
        <f>+VLOOKUP(E28,Participants!$A$1:$F$1600,5,FALSE)</f>
        <v>F</v>
      </c>
      <c r="I28" s="170">
        <f>+VLOOKUP(E28,Participants!$A$1:$F$1600,3,FALSE)</f>
        <v>8</v>
      </c>
      <c r="J28" s="170" t="str">
        <f>+VLOOKUP(E28,Participants!$A$1:$G$1600,7,FALSE)</f>
        <v>VARSITY GIRLS</v>
      </c>
      <c r="K28" s="170">
        <f t="shared" si="1"/>
        <v>15</v>
      </c>
      <c r="L28" s="170"/>
    </row>
    <row r="29" spans="1:12" ht="14.25" customHeight="1">
      <c r="A29" s="77" t="s">
        <v>1547</v>
      </c>
      <c r="B29" s="168">
        <v>3</v>
      </c>
      <c r="C29" s="168">
        <v>25.65</v>
      </c>
      <c r="D29" s="168">
        <v>6</v>
      </c>
      <c r="E29" s="168">
        <v>604</v>
      </c>
      <c r="F29" s="170" t="str">
        <f>+VLOOKUP(E29,Participants!$A$1:$F$1600,2,FALSE)</f>
        <v>Stella Kunz</v>
      </c>
      <c r="G29" s="170" t="str">
        <f>+VLOOKUP(E29,Participants!$A$1:$F$1600,4,FALSE)</f>
        <v>BFS</v>
      </c>
      <c r="H29" s="170" t="str">
        <f>+VLOOKUP(E29,Participants!$A$1:$F$1600,5,FALSE)</f>
        <v>F</v>
      </c>
      <c r="I29" s="170">
        <f>+VLOOKUP(E29,Participants!$A$1:$F$1600,3,FALSE)</f>
        <v>7</v>
      </c>
      <c r="J29" s="170" t="str">
        <f>+VLOOKUP(E29,Participants!$A$1:$G$1600,7,FALSE)</f>
        <v>VARSITY GIRLS</v>
      </c>
      <c r="K29" s="170">
        <f t="shared" si="1"/>
        <v>16</v>
      </c>
      <c r="L29" s="170"/>
    </row>
    <row r="30" spans="1:12" ht="14.25" customHeight="1">
      <c r="A30" s="77" t="s">
        <v>1547</v>
      </c>
      <c r="B30" s="168">
        <v>2</v>
      </c>
      <c r="C30" s="168">
        <v>35.409999999999997</v>
      </c>
      <c r="D30" s="168">
        <v>2</v>
      </c>
      <c r="E30" s="168">
        <v>1169</v>
      </c>
      <c r="F30" s="170" t="str">
        <f>+VLOOKUP(E30,Participants!$A$1:$F$1600,2,FALSE)</f>
        <v>Phoebe Vilcheck</v>
      </c>
      <c r="G30" s="170" t="str">
        <f>+VLOOKUP(E30,Participants!$A$1:$F$1600,4,FALSE)</f>
        <v>JAM</v>
      </c>
      <c r="H30" s="170" t="str">
        <f>+VLOOKUP(E30,Participants!$A$1:$F$1600,5,FALSE)</f>
        <v>F</v>
      </c>
      <c r="I30" s="170">
        <f>+VLOOKUP(E30,Participants!$A$1:$F$1600,3,FALSE)</f>
        <v>8</v>
      </c>
      <c r="J30" s="170" t="str">
        <f>+VLOOKUP(E30,Participants!$A$1:$G$1600,7,FALSE)</f>
        <v>VARSITY GIRLS</v>
      </c>
      <c r="K30" s="170">
        <f t="shared" si="1"/>
        <v>17</v>
      </c>
      <c r="L30" s="170"/>
    </row>
    <row r="31" spans="1:12" ht="14.25" customHeight="1">
      <c r="A31" s="82"/>
      <c r="B31" s="71"/>
      <c r="C31" s="83"/>
      <c r="E31" s="84"/>
    </row>
    <row r="32" spans="1:12" ht="14.25" customHeight="1">
      <c r="A32" s="82"/>
      <c r="B32" s="71"/>
      <c r="C32" s="83"/>
      <c r="E32" s="84"/>
    </row>
    <row r="33" spans="1:24" ht="14.25" customHeight="1">
      <c r="A33" s="82"/>
      <c r="B33" s="71"/>
      <c r="C33" s="83"/>
      <c r="E33" s="84"/>
    </row>
    <row r="34" spans="1:24" ht="14.25" customHeight="1">
      <c r="B34" s="72" t="s">
        <v>8</v>
      </c>
      <c r="C34" s="72" t="s">
        <v>15</v>
      </c>
      <c r="D34" s="72" t="s">
        <v>18</v>
      </c>
      <c r="E34" s="73" t="s">
        <v>21</v>
      </c>
      <c r="F34" s="72" t="s">
        <v>24</v>
      </c>
      <c r="G34" s="72" t="s">
        <v>29</v>
      </c>
      <c r="H34" s="72" t="s">
        <v>32</v>
      </c>
      <c r="I34" s="72" t="s">
        <v>35</v>
      </c>
      <c r="J34" s="72" t="s">
        <v>38</v>
      </c>
      <c r="K34" s="72" t="s">
        <v>41</v>
      </c>
      <c r="L34" s="72" t="s">
        <v>44</v>
      </c>
      <c r="M34" s="72" t="s">
        <v>47</v>
      </c>
      <c r="N34" s="72" t="s">
        <v>50</v>
      </c>
      <c r="O34" s="72" t="s">
        <v>53</v>
      </c>
      <c r="P34" s="72" t="s">
        <v>59</v>
      </c>
      <c r="Q34" s="72" t="s">
        <v>62</v>
      </c>
      <c r="R34" s="72" t="s">
        <v>68</v>
      </c>
      <c r="S34" s="72" t="s">
        <v>10</v>
      </c>
      <c r="T34" s="72" t="s">
        <v>73</v>
      </c>
      <c r="U34" s="72" t="s">
        <v>76</v>
      </c>
      <c r="V34" s="72" t="s">
        <v>79</v>
      </c>
      <c r="W34" s="72" t="s">
        <v>82</v>
      </c>
      <c r="X34" s="72" t="s">
        <v>1546</v>
      </c>
    </row>
    <row r="35" spans="1:24" ht="14.25" customHeight="1">
      <c r="A35" s="64" t="s">
        <v>186</v>
      </c>
      <c r="B35" s="64">
        <f t="shared" ref="B35:K36" si="2">+SUMIFS($L$2:$L$30,$J$2:$J$30,$A35,$G$2:$G$30,B$34)</f>
        <v>5</v>
      </c>
      <c r="C35" s="64">
        <f t="shared" si="2"/>
        <v>0</v>
      </c>
      <c r="D35" s="64">
        <f t="shared" si="2"/>
        <v>0</v>
      </c>
      <c r="E35" s="84">
        <f t="shared" si="2"/>
        <v>0</v>
      </c>
      <c r="F35" s="64">
        <f t="shared" si="2"/>
        <v>0</v>
      </c>
      <c r="G35" s="64">
        <f t="shared" si="2"/>
        <v>10</v>
      </c>
      <c r="H35" s="64">
        <f t="shared" si="2"/>
        <v>0</v>
      </c>
      <c r="I35" s="64">
        <f t="shared" si="2"/>
        <v>19</v>
      </c>
      <c r="J35" s="64">
        <f t="shared" si="2"/>
        <v>0</v>
      </c>
      <c r="K35" s="64">
        <f t="shared" si="2"/>
        <v>0</v>
      </c>
      <c r="L35" s="64">
        <f t="shared" ref="L35:W36" si="3">+SUMIFS($L$2:$L$30,$J$2:$J$30,$A35,$G$2:$G$30,L$34)</f>
        <v>0</v>
      </c>
      <c r="M35" s="64">
        <f t="shared" si="3"/>
        <v>0</v>
      </c>
      <c r="N35" s="64">
        <f t="shared" si="3"/>
        <v>0</v>
      </c>
      <c r="O35" s="64">
        <f t="shared" si="3"/>
        <v>0</v>
      </c>
      <c r="P35" s="64">
        <f t="shared" si="3"/>
        <v>0</v>
      </c>
      <c r="Q35" s="64">
        <f t="shared" si="3"/>
        <v>0</v>
      </c>
      <c r="R35" s="64">
        <f t="shared" si="3"/>
        <v>0</v>
      </c>
      <c r="S35" s="64">
        <f t="shared" si="3"/>
        <v>0</v>
      </c>
      <c r="T35" s="64">
        <f t="shared" si="3"/>
        <v>0</v>
      </c>
      <c r="U35" s="64">
        <f t="shared" si="3"/>
        <v>5</v>
      </c>
      <c r="V35" s="64">
        <f t="shared" si="3"/>
        <v>0</v>
      </c>
      <c r="W35" s="64">
        <f t="shared" si="3"/>
        <v>0</v>
      </c>
      <c r="X35" s="64">
        <f t="shared" ref="X35:X36" si="4">SUM(B35:W35)</f>
        <v>39</v>
      </c>
    </row>
    <row r="36" spans="1:24" ht="14.25" customHeight="1">
      <c r="A36" s="64" t="s">
        <v>189</v>
      </c>
      <c r="B36" s="64">
        <f t="shared" si="2"/>
        <v>22</v>
      </c>
      <c r="C36" s="64">
        <f t="shared" si="2"/>
        <v>0</v>
      </c>
      <c r="D36" s="64">
        <f t="shared" si="2"/>
        <v>3</v>
      </c>
      <c r="E36" s="84">
        <f t="shared" si="2"/>
        <v>0</v>
      </c>
      <c r="F36" s="64">
        <f t="shared" si="2"/>
        <v>0</v>
      </c>
      <c r="G36" s="64">
        <f t="shared" si="2"/>
        <v>4</v>
      </c>
      <c r="H36" s="64">
        <f t="shared" si="2"/>
        <v>0</v>
      </c>
      <c r="I36" s="64">
        <f t="shared" si="2"/>
        <v>0</v>
      </c>
      <c r="J36" s="64">
        <f t="shared" si="2"/>
        <v>0</v>
      </c>
      <c r="K36" s="64">
        <f t="shared" si="2"/>
        <v>0</v>
      </c>
      <c r="L36" s="64">
        <f t="shared" si="3"/>
        <v>0</v>
      </c>
      <c r="M36" s="64">
        <f t="shared" si="3"/>
        <v>2</v>
      </c>
      <c r="N36" s="64">
        <f t="shared" si="3"/>
        <v>0</v>
      </c>
      <c r="O36" s="64">
        <f t="shared" si="3"/>
        <v>0</v>
      </c>
      <c r="P36" s="64">
        <f t="shared" si="3"/>
        <v>0</v>
      </c>
      <c r="Q36" s="64">
        <f t="shared" si="3"/>
        <v>0</v>
      </c>
      <c r="R36" s="64">
        <f t="shared" si="3"/>
        <v>0</v>
      </c>
      <c r="S36" s="64">
        <f t="shared" si="3"/>
        <v>0</v>
      </c>
      <c r="T36" s="64">
        <f t="shared" si="3"/>
        <v>0</v>
      </c>
      <c r="U36" s="64">
        <f t="shared" si="3"/>
        <v>8</v>
      </c>
      <c r="V36" s="64">
        <f t="shared" si="3"/>
        <v>0</v>
      </c>
      <c r="W36" s="64">
        <f t="shared" si="3"/>
        <v>0</v>
      </c>
      <c r="X36" s="64">
        <f t="shared" si="4"/>
        <v>39</v>
      </c>
    </row>
    <row r="37" spans="1:24" ht="14.25" customHeight="1">
      <c r="B37" s="71"/>
      <c r="C37" s="83"/>
      <c r="E37" s="84"/>
    </row>
    <row r="38" spans="1:24" ht="14.25" customHeight="1">
      <c r="B38" s="71"/>
      <c r="C38" s="85"/>
      <c r="D38" s="71"/>
      <c r="E38" s="84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</row>
    <row r="39" spans="1:24" ht="14.25" customHeight="1">
      <c r="B39" s="71"/>
      <c r="C39" s="85"/>
      <c r="D39" s="71"/>
      <c r="E39" s="84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</row>
    <row r="40" spans="1:24" ht="14.25" customHeight="1">
      <c r="B40" s="71"/>
      <c r="C40" s="85"/>
      <c r="D40" s="71"/>
      <c r="E40" s="84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</row>
    <row r="41" spans="1:24" ht="14.25" customHeight="1">
      <c r="B41" s="71"/>
      <c r="C41" s="83"/>
      <c r="E41" s="84"/>
    </row>
    <row r="42" spans="1:24" ht="14.25" customHeight="1">
      <c r="B42" s="71"/>
      <c r="C42" s="83"/>
      <c r="E42" s="84"/>
    </row>
    <row r="43" spans="1:24" ht="14.25" customHeight="1">
      <c r="B43" s="71"/>
      <c r="C43" s="83"/>
      <c r="E43" s="84"/>
    </row>
    <row r="44" spans="1:24" ht="14.25" customHeight="1">
      <c r="B44" s="71"/>
      <c r="C44" s="83"/>
      <c r="E44" s="84"/>
    </row>
    <row r="45" spans="1:24" ht="14.25" customHeight="1">
      <c r="B45" s="71"/>
      <c r="C45" s="83"/>
      <c r="E45" s="84"/>
    </row>
    <row r="46" spans="1:24" ht="14.25" customHeight="1">
      <c r="B46" s="71"/>
      <c r="C46" s="83"/>
      <c r="E46" s="84"/>
    </row>
    <row r="47" spans="1:24" ht="14.25" customHeight="1">
      <c r="B47" s="71"/>
      <c r="C47" s="83"/>
      <c r="E47" s="84"/>
    </row>
    <row r="48" spans="1:24" ht="14.25" customHeight="1">
      <c r="B48" s="71"/>
      <c r="C48" s="83"/>
      <c r="E48" s="84"/>
    </row>
    <row r="49" spans="2:5" ht="14.25" customHeight="1">
      <c r="B49" s="71"/>
      <c r="C49" s="83"/>
      <c r="E49" s="84"/>
    </row>
    <row r="50" spans="2:5" ht="14.25" customHeight="1">
      <c r="B50" s="71"/>
      <c r="C50" s="83"/>
      <c r="E50" s="84"/>
    </row>
    <row r="51" spans="2:5" ht="14.25" customHeight="1">
      <c r="B51" s="71"/>
      <c r="C51" s="83"/>
      <c r="E51" s="84"/>
    </row>
    <row r="52" spans="2:5" ht="14.25" customHeight="1">
      <c r="B52" s="71"/>
      <c r="C52" s="83"/>
      <c r="E52" s="84"/>
    </row>
    <row r="53" spans="2:5" ht="14.25" customHeight="1">
      <c r="B53" s="71"/>
      <c r="C53" s="83"/>
      <c r="E53" s="84"/>
    </row>
    <row r="54" spans="2:5" ht="14.25" customHeight="1">
      <c r="B54" s="71"/>
      <c r="C54" s="83"/>
      <c r="E54" s="84"/>
    </row>
    <row r="55" spans="2:5" ht="14.25" customHeight="1">
      <c r="B55" s="71"/>
      <c r="C55" s="83"/>
      <c r="E55" s="84"/>
    </row>
    <row r="56" spans="2:5" ht="14.25" customHeight="1">
      <c r="B56" s="71"/>
      <c r="C56" s="83"/>
      <c r="E56" s="84"/>
    </row>
    <row r="57" spans="2:5" ht="14.25" customHeight="1">
      <c r="B57" s="71"/>
      <c r="C57" s="83"/>
      <c r="E57" s="84"/>
    </row>
    <row r="58" spans="2:5" ht="14.25" customHeight="1">
      <c r="B58" s="71"/>
      <c r="C58" s="83"/>
      <c r="E58" s="84"/>
    </row>
    <row r="59" spans="2:5" ht="14.25" customHeight="1">
      <c r="B59" s="71"/>
      <c r="C59" s="83"/>
      <c r="E59" s="84"/>
    </row>
    <row r="60" spans="2:5" ht="14.25" customHeight="1">
      <c r="B60" s="71"/>
      <c r="C60" s="83"/>
      <c r="E60" s="84"/>
    </row>
    <row r="61" spans="2:5" ht="14.25" customHeight="1">
      <c r="B61" s="71"/>
      <c r="C61" s="83"/>
      <c r="E61" s="84"/>
    </row>
    <row r="62" spans="2:5" ht="14.25" customHeight="1">
      <c r="B62" s="71"/>
      <c r="C62" s="83"/>
      <c r="E62" s="84"/>
    </row>
    <row r="63" spans="2:5" ht="14.25" customHeight="1">
      <c r="B63" s="71"/>
      <c r="C63" s="83"/>
      <c r="E63" s="84"/>
    </row>
    <row r="64" spans="2:5" ht="14.25" customHeight="1">
      <c r="B64" s="71"/>
      <c r="C64" s="83"/>
      <c r="E64" s="84"/>
    </row>
    <row r="65" spans="2:5" ht="14.25" customHeight="1">
      <c r="B65" s="71"/>
      <c r="C65" s="83"/>
      <c r="E65" s="84"/>
    </row>
    <row r="66" spans="2:5" ht="14.25" customHeight="1">
      <c r="B66" s="71"/>
      <c r="C66" s="83"/>
      <c r="E66" s="84"/>
    </row>
    <row r="67" spans="2:5" ht="14.25" customHeight="1">
      <c r="B67" s="71"/>
      <c r="C67" s="83"/>
      <c r="E67" s="84"/>
    </row>
    <row r="68" spans="2:5" ht="14.25" customHeight="1">
      <c r="B68" s="71"/>
      <c r="C68" s="83"/>
      <c r="E68" s="84"/>
    </row>
    <row r="69" spans="2:5" ht="14.25" customHeight="1">
      <c r="B69" s="71"/>
      <c r="C69" s="83"/>
      <c r="E69" s="84"/>
    </row>
    <row r="70" spans="2:5" ht="14.25" customHeight="1">
      <c r="B70" s="71"/>
      <c r="C70" s="83"/>
      <c r="E70" s="84"/>
    </row>
    <row r="71" spans="2:5" ht="14.25" customHeight="1">
      <c r="B71" s="71"/>
      <c r="C71" s="83"/>
      <c r="E71" s="84"/>
    </row>
    <row r="72" spans="2:5" ht="14.25" customHeight="1">
      <c r="B72" s="71"/>
      <c r="C72" s="83"/>
      <c r="E72" s="84"/>
    </row>
    <row r="73" spans="2:5" ht="14.25" customHeight="1">
      <c r="B73" s="71"/>
      <c r="C73" s="83"/>
      <c r="E73" s="84"/>
    </row>
    <row r="74" spans="2:5" ht="14.25" customHeight="1">
      <c r="B74" s="71"/>
      <c r="C74" s="83"/>
      <c r="E74" s="84"/>
    </row>
    <row r="75" spans="2:5" ht="14.25" customHeight="1">
      <c r="B75" s="71"/>
      <c r="C75" s="83"/>
      <c r="E75" s="84"/>
    </row>
    <row r="76" spans="2:5" ht="14.25" customHeight="1">
      <c r="B76" s="71"/>
      <c r="C76" s="83"/>
      <c r="E76" s="84"/>
    </row>
    <row r="77" spans="2:5" ht="14.25" customHeight="1">
      <c r="B77" s="71"/>
      <c r="C77" s="83"/>
      <c r="E77" s="84"/>
    </row>
    <row r="78" spans="2:5" ht="14.25" customHeight="1">
      <c r="B78" s="71"/>
      <c r="C78" s="83"/>
      <c r="E78" s="84"/>
    </row>
    <row r="79" spans="2:5" ht="14.25" customHeight="1">
      <c r="B79" s="71"/>
      <c r="C79" s="83"/>
      <c r="E79" s="84"/>
    </row>
    <row r="80" spans="2:5" ht="14.25" customHeight="1">
      <c r="B80" s="71"/>
      <c r="C80" s="83"/>
      <c r="E80" s="84"/>
    </row>
    <row r="81" spans="2:5" ht="14.25" customHeight="1">
      <c r="B81" s="71"/>
      <c r="C81" s="83"/>
      <c r="E81" s="84"/>
    </row>
    <row r="82" spans="2:5" ht="14.25" customHeight="1">
      <c r="B82" s="71"/>
      <c r="C82" s="83"/>
      <c r="E82" s="84"/>
    </row>
    <row r="83" spans="2:5" ht="14.25" customHeight="1">
      <c r="B83" s="71"/>
      <c r="C83" s="83"/>
      <c r="E83" s="84"/>
    </row>
    <row r="84" spans="2:5" ht="14.25" customHeight="1">
      <c r="B84" s="71"/>
      <c r="C84" s="83"/>
      <c r="E84" s="84"/>
    </row>
    <row r="85" spans="2:5" ht="14.25" customHeight="1">
      <c r="B85" s="71"/>
      <c r="C85" s="83"/>
      <c r="E85" s="84"/>
    </row>
    <row r="86" spans="2:5" ht="14.25" customHeight="1">
      <c r="B86" s="71"/>
      <c r="C86" s="83"/>
      <c r="E86" s="84"/>
    </row>
    <row r="87" spans="2:5" ht="14.25" customHeight="1">
      <c r="B87" s="71"/>
      <c r="C87" s="83"/>
      <c r="E87" s="84"/>
    </row>
    <row r="88" spans="2:5" ht="14.25" customHeight="1">
      <c r="B88" s="71"/>
      <c r="C88" s="83"/>
      <c r="E88" s="84"/>
    </row>
    <row r="89" spans="2:5" ht="14.25" customHeight="1">
      <c r="B89" s="71"/>
      <c r="C89" s="83"/>
      <c r="E89" s="84"/>
    </row>
    <row r="90" spans="2:5" ht="14.25" customHeight="1">
      <c r="B90" s="71"/>
      <c r="C90" s="83"/>
      <c r="E90" s="84"/>
    </row>
    <row r="91" spans="2:5" ht="14.25" customHeight="1">
      <c r="B91" s="71"/>
      <c r="C91" s="83"/>
      <c r="E91" s="84"/>
    </row>
    <row r="92" spans="2:5" ht="14.25" customHeight="1">
      <c r="B92" s="71"/>
      <c r="C92" s="83"/>
      <c r="E92" s="84"/>
    </row>
    <row r="93" spans="2:5" ht="14.25" customHeight="1">
      <c r="B93" s="71"/>
      <c r="C93" s="83"/>
      <c r="E93" s="84"/>
    </row>
    <row r="94" spans="2:5" ht="14.25" customHeight="1">
      <c r="B94" s="71"/>
      <c r="C94" s="83"/>
      <c r="E94" s="84"/>
    </row>
    <row r="95" spans="2:5" ht="14.25" customHeight="1">
      <c r="B95" s="71"/>
      <c r="C95" s="83"/>
      <c r="E95" s="84"/>
    </row>
    <row r="96" spans="2:5" ht="14.25" customHeight="1">
      <c r="B96" s="71"/>
      <c r="C96" s="83"/>
      <c r="E96" s="84"/>
    </row>
    <row r="97" spans="2:5" ht="14.25" customHeight="1">
      <c r="B97" s="71"/>
      <c r="C97" s="83"/>
      <c r="E97" s="84"/>
    </row>
    <row r="98" spans="2:5" ht="14.25" customHeight="1">
      <c r="B98" s="71"/>
      <c r="C98" s="83"/>
      <c r="E98" s="84"/>
    </row>
    <row r="99" spans="2:5" ht="14.25" customHeight="1">
      <c r="B99" s="71"/>
      <c r="C99" s="83"/>
      <c r="E99" s="84"/>
    </row>
    <row r="100" spans="2:5" ht="14.25" customHeight="1">
      <c r="B100" s="71"/>
      <c r="C100" s="83"/>
      <c r="E100" s="84"/>
    </row>
    <row r="101" spans="2:5" ht="14.25" customHeight="1">
      <c r="B101" s="71"/>
      <c r="C101" s="83"/>
      <c r="E101" s="84"/>
    </row>
    <row r="102" spans="2:5" ht="14.25" customHeight="1">
      <c r="B102" s="71"/>
      <c r="C102" s="83"/>
      <c r="E102" s="84"/>
    </row>
    <row r="103" spans="2:5" ht="14.25" customHeight="1">
      <c r="B103" s="71"/>
      <c r="C103" s="83"/>
      <c r="E103" s="84"/>
    </row>
    <row r="104" spans="2:5" ht="14.25" customHeight="1">
      <c r="B104" s="71"/>
      <c r="C104" s="83"/>
      <c r="E104" s="84"/>
    </row>
    <row r="105" spans="2:5" ht="14.25" customHeight="1">
      <c r="B105" s="71"/>
      <c r="C105" s="83"/>
      <c r="E105" s="84"/>
    </row>
    <row r="106" spans="2:5" ht="14.25" customHeight="1">
      <c r="B106" s="71"/>
      <c r="C106" s="83"/>
      <c r="E106" s="84"/>
    </row>
    <row r="107" spans="2:5" ht="14.25" customHeight="1">
      <c r="B107" s="71"/>
      <c r="C107" s="83"/>
      <c r="E107" s="84"/>
    </row>
    <row r="108" spans="2:5" ht="14.25" customHeight="1">
      <c r="B108" s="71"/>
      <c r="C108" s="83"/>
      <c r="E108" s="84"/>
    </row>
    <row r="109" spans="2:5" ht="14.25" customHeight="1">
      <c r="B109" s="71"/>
      <c r="C109" s="83"/>
      <c r="E109" s="84"/>
    </row>
    <row r="110" spans="2:5" ht="14.25" customHeight="1">
      <c r="B110" s="71"/>
      <c r="C110" s="83"/>
      <c r="E110" s="84"/>
    </row>
    <row r="111" spans="2:5" ht="14.25" customHeight="1">
      <c r="B111" s="71"/>
      <c r="C111" s="83"/>
      <c r="E111" s="84"/>
    </row>
    <row r="112" spans="2:5" ht="14.25" customHeight="1">
      <c r="B112" s="71"/>
      <c r="C112" s="83"/>
      <c r="E112" s="84"/>
    </row>
    <row r="113" spans="2:5" ht="14.25" customHeight="1">
      <c r="B113" s="71"/>
      <c r="C113" s="83"/>
      <c r="E113" s="84"/>
    </row>
    <row r="114" spans="2:5" ht="14.25" customHeight="1">
      <c r="B114" s="71"/>
      <c r="C114" s="83"/>
      <c r="E114" s="84"/>
    </row>
    <row r="115" spans="2:5" ht="14.25" customHeight="1">
      <c r="B115" s="71"/>
      <c r="C115" s="83"/>
      <c r="E115" s="84"/>
    </row>
    <row r="116" spans="2:5" ht="14.25" customHeight="1">
      <c r="B116" s="71"/>
      <c r="C116" s="83"/>
      <c r="E116" s="84"/>
    </row>
    <row r="117" spans="2:5" ht="14.25" customHeight="1">
      <c r="B117" s="71"/>
      <c r="C117" s="83"/>
      <c r="E117" s="84"/>
    </row>
    <row r="118" spans="2:5" ht="14.25" customHeight="1">
      <c r="B118" s="71"/>
      <c r="C118" s="83"/>
      <c r="E118" s="84"/>
    </row>
    <row r="119" spans="2:5" ht="14.25" customHeight="1">
      <c r="B119" s="71"/>
      <c r="C119" s="83"/>
      <c r="E119" s="84"/>
    </row>
    <row r="120" spans="2:5" ht="14.25" customHeight="1">
      <c r="B120" s="71"/>
      <c r="C120" s="83"/>
      <c r="E120" s="84"/>
    </row>
    <row r="121" spans="2:5" ht="14.25" customHeight="1">
      <c r="B121" s="71"/>
      <c r="C121" s="83"/>
      <c r="E121" s="84"/>
    </row>
    <row r="122" spans="2:5" ht="14.25" customHeight="1">
      <c r="B122" s="71"/>
      <c r="C122" s="83"/>
      <c r="E122" s="84"/>
    </row>
    <row r="123" spans="2:5" ht="14.25" customHeight="1">
      <c r="B123" s="71"/>
      <c r="C123" s="83"/>
      <c r="E123" s="84"/>
    </row>
    <row r="124" spans="2:5" ht="14.25" customHeight="1">
      <c r="B124" s="71"/>
      <c r="C124" s="83"/>
      <c r="E124" s="84"/>
    </row>
    <row r="125" spans="2:5" ht="14.25" customHeight="1">
      <c r="B125" s="71"/>
      <c r="C125" s="83"/>
      <c r="E125" s="84"/>
    </row>
    <row r="126" spans="2:5" ht="14.25" customHeight="1">
      <c r="B126" s="71"/>
      <c r="C126" s="83"/>
      <c r="E126" s="84"/>
    </row>
    <row r="127" spans="2:5" ht="14.25" customHeight="1">
      <c r="B127" s="71"/>
      <c r="C127" s="83"/>
      <c r="E127" s="84"/>
    </row>
    <row r="128" spans="2:5" ht="14.25" customHeight="1">
      <c r="B128" s="71"/>
      <c r="C128" s="83"/>
      <c r="E128" s="84"/>
    </row>
    <row r="129" spans="2:5" ht="14.25" customHeight="1">
      <c r="B129" s="71"/>
      <c r="C129" s="83"/>
      <c r="E129" s="84"/>
    </row>
    <row r="130" spans="2:5" ht="14.25" customHeight="1">
      <c r="B130" s="71"/>
      <c r="C130" s="83"/>
      <c r="E130" s="84"/>
    </row>
    <row r="131" spans="2:5" ht="14.25" customHeight="1">
      <c r="B131" s="71"/>
      <c r="C131" s="83"/>
      <c r="E131" s="84"/>
    </row>
    <row r="132" spans="2:5" ht="14.25" customHeight="1">
      <c r="B132" s="71"/>
      <c r="C132" s="83"/>
      <c r="E132" s="84"/>
    </row>
    <row r="133" spans="2:5" ht="14.25" customHeight="1">
      <c r="B133" s="71"/>
      <c r="C133" s="83"/>
      <c r="E133" s="84"/>
    </row>
    <row r="134" spans="2:5" ht="14.25" customHeight="1">
      <c r="B134" s="71"/>
      <c r="C134" s="83"/>
      <c r="E134" s="84"/>
    </row>
    <row r="135" spans="2:5" ht="14.25" customHeight="1">
      <c r="B135" s="71"/>
      <c r="C135" s="83"/>
      <c r="E135" s="84"/>
    </row>
    <row r="136" spans="2:5" ht="14.25" customHeight="1">
      <c r="B136" s="71"/>
      <c r="C136" s="83"/>
      <c r="E136" s="84"/>
    </row>
    <row r="137" spans="2:5" ht="14.25" customHeight="1">
      <c r="B137" s="71"/>
      <c r="C137" s="83"/>
      <c r="E137" s="84"/>
    </row>
    <row r="138" spans="2:5" ht="14.25" customHeight="1">
      <c r="B138" s="71"/>
      <c r="C138" s="83"/>
      <c r="E138" s="84"/>
    </row>
    <row r="139" spans="2:5" ht="14.25" customHeight="1">
      <c r="B139" s="71"/>
      <c r="C139" s="83"/>
      <c r="E139" s="84"/>
    </row>
    <row r="140" spans="2:5" ht="14.25" customHeight="1">
      <c r="B140" s="71"/>
      <c r="C140" s="83"/>
      <c r="E140" s="84"/>
    </row>
    <row r="141" spans="2:5" ht="14.25" customHeight="1">
      <c r="B141" s="71"/>
      <c r="C141" s="83"/>
      <c r="E141" s="84"/>
    </row>
    <row r="142" spans="2:5" ht="14.25" customHeight="1">
      <c r="B142" s="71"/>
      <c r="C142" s="83"/>
      <c r="E142" s="84"/>
    </row>
    <row r="143" spans="2:5" ht="14.25" customHeight="1">
      <c r="B143" s="71"/>
      <c r="C143" s="83"/>
      <c r="E143" s="84"/>
    </row>
    <row r="144" spans="2:5" ht="14.25" customHeight="1">
      <c r="B144" s="71"/>
      <c r="C144" s="83"/>
      <c r="E144" s="84"/>
    </row>
    <row r="145" spans="2:5" ht="14.25" customHeight="1">
      <c r="B145" s="71"/>
      <c r="C145" s="83"/>
      <c r="E145" s="84"/>
    </row>
    <row r="146" spans="2:5" ht="14.25" customHeight="1">
      <c r="B146" s="71"/>
      <c r="C146" s="83"/>
      <c r="E146" s="84"/>
    </row>
    <row r="147" spans="2:5" ht="14.25" customHeight="1">
      <c r="B147" s="71"/>
      <c r="C147" s="83"/>
      <c r="E147" s="84"/>
    </row>
    <row r="148" spans="2:5" ht="14.25" customHeight="1">
      <c r="B148" s="71"/>
      <c r="C148" s="83"/>
      <c r="E148" s="84"/>
    </row>
    <row r="149" spans="2:5" ht="14.25" customHeight="1">
      <c r="B149" s="71"/>
      <c r="C149" s="83"/>
      <c r="E149" s="84"/>
    </row>
    <row r="150" spans="2:5" ht="14.25" customHeight="1">
      <c r="B150" s="71"/>
      <c r="C150" s="83"/>
      <c r="E150" s="84"/>
    </row>
    <row r="151" spans="2:5" ht="14.25" customHeight="1">
      <c r="B151" s="71"/>
      <c r="C151" s="83"/>
      <c r="E151" s="84"/>
    </row>
    <row r="152" spans="2:5" ht="14.25" customHeight="1">
      <c r="B152" s="71"/>
      <c r="C152" s="83"/>
      <c r="E152" s="84"/>
    </row>
    <row r="153" spans="2:5" ht="14.25" customHeight="1">
      <c r="B153" s="71"/>
      <c r="C153" s="83"/>
      <c r="E153" s="84"/>
    </row>
    <row r="154" spans="2:5" ht="14.25" customHeight="1">
      <c r="B154" s="71"/>
      <c r="C154" s="83"/>
      <c r="E154" s="84"/>
    </row>
    <row r="155" spans="2:5" ht="14.25" customHeight="1">
      <c r="B155" s="71"/>
      <c r="C155" s="83"/>
      <c r="E155" s="84"/>
    </row>
    <row r="156" spans="2:5" ht="14.25" customHeight="1">
      <c r="B156" s="71"/>
      <c r="C156" s="83"/>
      <c r="E156" s="84"/>
    </row>
    <row r="157" spans="2:5" ht="14.25" customHeight="1">
      <c r="B157" s="71"/>
      <c r="C157" s="83"/>
      <c r="E157" s="84"/>
    </row>
    <row r="158" spans="2:5" ht="14.25" customHeight="1">
      <c r="B158" s="71"/>
      <c r="C158" s="83"/>
      <c r="E158" s="84"/>
    </row>
    <row r="159" spans="2:5" ht="14.25" customHeight="1">
      <c r="B159" s="71"/>
      <c r="C159" s="83"/>
      <c r="E159" s="84"/>
    </row>
    <row r="160" spans="2:5" ht="14.25" customHeight="1">
      <c r="B160" s="71"/>
      <c r="C160" s="83"/>
      <c r="E160" s="84"/>
    </row>
    <row r="161" spans="2:5" ht="14.25" customHeight="1">
      <c r="B161" s="71"/>
      <c r="C161" s="83"/>
      <c r="E161" s="84"/>
    </row>
    <row r="162" spans="2:5" ht="14.25" customHeight="1">
      <c r="B162" s="71"/>
      <c r="C162" s="83"/>
      <c r="E162" s="84"/>
    </row>
    <row r="163" spans="2:5" ht="14.25" customHeight="1">
      <c r="B163" s="71"/>
      <c r="C163" s="83"/>
      <c r="E163" s="84"/>
    </row>
    <row r="164" spans="2:5" ht="14.25" customHeight="1">
      <c r="B164" s="71"/>
      <c r="C164" s="83"/>
      <c r="E164" s="84"/>
    </row>
    <row r="165" spans="2:5" ht="14.25" customHeight="1">
      <c r="B165" s="71"/>
      <c r="C165" s="83"/>
      <c r="E165" s="84"/>
    </row>
    <row r="166" spans="2:5" ht="14.25" customHeight="1">
      <c r="B166" s="71"/>
      <c r="C166" s="83"/>
      <c r="E166" s="84"/>
    </row>
    <row r="167" spans="2:5" ht="14.25" customHeight="1">
      <c r="B167" s="71"/>
      <c r="C167" s="83"/>
      <c r="E167" s="84"/>
    </row>
    <row r="168" spans="2:5" ht="14.25" customHeight="1">
      <c r="B168" s="71"/>
      <c r="C168" s="83"/>
      <c r="E168" s="84"/>
    </row>
    <row r="169" spans="2:5" ht="14.25" customHeight="1">
      <c r="B169" s="71"/>
      <c r="C169" s="83"/>
      <c r="E169" s="84"/>
    </row>
    <row r="170" spans="2:5" ht="14.25" customHeight="1">
      <c r="B170" s="71"/>
      <c r="C170" s="83"/>
      <c r="E170" s="84"/>
    </row>
    <row r="171" spans="2:5" ht="14.25" customHeight="1">
      <c r="B171" s="71"/>
      <c r="C171" s="83"/>
      <c r="E171" s="84"/>
    </row>
    <row r="172" spans="2:5" ht="14.25" customHeight="1">
      <c r="B172" s="71"/>
      <c r="C172" s="83"/>
      <c r="E172" s="84"/>
    </row>
    <row r="173" spans="2:5" ht="14.25" customHeight="1">
      <c r="B173" s="71"/>
      <c r="C173" s="83"/>
      <c r="E173" s="84"/>
    </row>
    <row r="174" spans="2:5" ht="14.25" customHeight="1">
      <c r="B174" s="71"/>
      <c r="C174" s="83"/>
      <c r="E174" s="84"/>
    </row>
    <row r="175" spans="2:5" ht="14.25" customHeight="1">
      <c r="B175" s="71"/>
      <c r="C175" s="83"/>
      <c r="E175" s="84"/>
    </row>
    <row r="176" spans="2:5" ht="14.25" customHeight="1">
      <c r="B176" s="71"/>
      <c r="C176" s="83"/>
      <c r="E176" s="84"/>
    </row>
    <row r="177" spans="2:5" ht="14.25" customHeight="1">
      <c r="B177" s="71"/>
      <c r="C177" s="83"/>
      <c r="E177" s="84"/>
    </row>
    <row r="178" spans="2:5" ht="14.25" customHeight="1">
      <c r="B178" s="71"/>
      <c r="C178" s="83"/>
      <c r="E178" s="84"/>
    </row>
    <row r="179" spans="2:5" ht="14.25" customHeight="1">
      <c r="B179" s="71"/>
      <c r="C179" s="83"/>
      <c r="E179" s="84"/>
    </row>
    <row r="180" spans="2:5" ht="14.25" customHeight="1">
      <c r="B180" s="71"/>
      <c r="C180" s="83"/>
      <c r="E180" s="84"/>
    </row>
    <row r="181" spans="2:5" ht="14.25" customHeight="1">
      <c r="B181" s="71"/>
      <c r="C181" s="83"/>
      <c r="E181" s="84"/>
    </row>
    <row r="182" spans="2:5" ht="14.25" customHeight="1">
      <c r="B182" s="71"/>
      <c r="C182" s="83"/>
      <c r="E182" s="84"/>
    </row>
    <row r="183" spans="2:5" ht="14.25" customHeight="1">
      <c r="B183" s="71"/>
      <c r="C183" s="83"/>
      <c r="E183" s="84"/>
    </row>
    <row r="184" spans="2:5" ht="14.25" customHeight="1">
      <c r="B184" s="71"/>
      <c r="C184" s="83"/>
      <c r="E184" s="84"/>
    </row>
    <row r="185" spans="2:5" ht="14.25" customHeight="1">
      <c r="B185" s="71"/>
      <c r="C185" s="83"/>
      <c r="E185" s="84"/>
    </row>
    <row r="186" spans="2:5" ht="14.25" customHeight="1">
      <c r="B186" s="71"/>
      <c r="C186" s="83"/>
      <c r="E186" s="84"/>
    </row>
    <row r="187" spans="2:5" ht="14.25" customHeight="1">
      <c r="B187" s="71"/>
      <c r="C187" s="83"/>
      <c r="E187" s="84"/>
    </row>
    <row r="188" spans="2:5" ht="14.25" customHeight="1">
      <c r="B188" s="71"/>
      <c r="C188" s="83"/>
      <c r="E188" s="84"/>
    </row>
    <row r="189" spans="2:5" ht="14.25" customHeight="1">
      <c r="B189" s="71"/>
      <c r="C189" s="83"/>
      <c r="E189" s="84"/>
    </row>
    <row r="190" spans="2:5" ht="14.25" customHeight="1">
      <c r="B190" s="71"/>
      <c r="C190" s="83"/>
      <c r="E190" s="84"/>
    </row>
    <row r="191" spans="2:5" ht="14.25" customHeight="1">
      <c r="B191" s="71"/>
      <c r="C191" s="83"/>
      <c r="E191" s="84"/>
    </row>
    <row r="192" spans="2:5" ht="14.25" customHeight="1">
      <c r="B192" s="71"/>
      <c r="C192" s="83"/>
      <c r="E192" s="84"/>
    </row>
    <row r="193" spans="2:5" ht="14.25" customHeight="1">
      <c r="B193" s="71"/>
      <c r="C193" s="83"/>
      <c r="E193" s="84"/>
    </row>
    <row r="194" spans="2:5" ht="14.25" customHeight="1">
      <c r="B194" s="71"/>
      <c r="C194" s="83"/>
      <c r="E194" s="84"/>
    </row>
    <row r="195" spans="2:5" ht="14.25" customHeight="1">
      <c r="B195" s="71"/>
      <c r="C195" s="83"/>
      <c r="E195" s="84"/>
    </row>
    <row r="196" spans="2:5" ht="14.25" customHeight="1">
      <c r="B196" s="71"/>
      <c r="C196" s="83"/>
      <c r="E196" s="84"/>
    </row>
    <row r="197" spans="2:5" ht="14.25" customHeight="1">
      <c r="B197" s="71"/>
      <c r="C197" s="83"/>
      <c r="E197" s="84"/>
    </row>
    <row r="198" spans="2:5" ht="14.25" customHeight="1">
      <c r="B198" s="71"/>
      <c r="C198" s="83"/>
      <c r="E198" s="84"/>
    </row>
    <row r="199" spans="2:5" ht="14.25" customHeight="1">
      <c r="B199" s="71"/>
      <c r="C199" s="83"/>
      <c r="E199" s="84"/>
    </row>
    <row r="200" spans="2:5" ht="14.25" customHeight="1">
      <c r="B200" s="71"/>
      <c r="C200" s="83"/>
      <c r="E200" s="84"/>
    </row>
    <row r="201" spans="2:5" ht="14.25" customHeight="1">
      <c r="B201" s="71"/>
      <c r="C201" s="83"/>
      <c r="E201" s="84"/>
    </row>
    <row r="202" spans="2:5" ht="14.25" customHeight="1">
      <c r="B202" s="71"/>
      <c r="C202" s="83"/>
      <c r="E202" s="84"/>
    </row>
    <row r="203" spans="2:5" ht="14.25" customHeight="1">
      <c r="B203" s="71"/>
      <c r="C203" s="83"/>
      <c r="E203" s="84"/>
    </row>
    <row r="204" spans="2:5" ht="14.25" customHeight="1">
      <c r="B204" s="71"/>
      <c r="C204" s="83"/>
      <c r="E204" s="84"/>
    </row>
    <row r="205" spans="2:5" ht="14.25" customHeight="1">
      <c r="B205" s="71"/>
      <c r="C205" s="83"/>
      <c r="E205" s="84"/>
    </row>
    <row r="206" spans="2:5" ht="14.25" customHeight="1">
      <c r="B206" s="71"/>
      <c r="C206" s="83"/>
      <c r="E206" s="84"/>
    </row>
    <row r="207" spans="2:5" ht="14.25" customHeight="1">
      <c r="B207" s="71"/>
      <c r="C207" s="83"/>
      <c r="E207" s="84"/>
    </row>
    <row r="208" spans="2:5" ht="14.25" customHeight="1">
      <c r="B208" s="71"/>
      <c r="C208" s="83"/>
      <c r="E208" s="84"/>
    </row>
    <row r="209" spans="2:5" ht="14.25" customHeight="1">
      <c r="B209" s="71"/>
      <c r="C209" s="83"/>
      <c r="E209" s="84"/>
    </row>
    <row r="210" spans="2:5" ht="14.25" customHeight="1">
      <c r="B210" s="71"/>
      <c r="C210" s="83"/>
      <c r="E210" s="84"/>
    </row>
    <row r="211" spans="2:5" ht="14.25" customHeight="1">
      <c r="B211" s="71"/>
      <c r="C211" s="83"/>
      <c r="E211" s="84"/>
    </row>
    <row r="212" spans="2:5" ht="14.25" customHeight="1">
      <c r="B212" s="71"/>
      <c r="C212" s="83"/>
      <c r="E212" s="84"/>
    </row>
    <row r="213" spans="2:5" ht="14.25" customHeight="1">
      <c r="B213" s="71"/>
      <c r="C213" s="83"/>
      <c r="E213" s="84"/>
    </row>
    <row r="214" spans="2:5" ht="14.25" customHeight="1">
      <c r="B214" s="71"/>
      <c r="C214" s="83"/>
      <c r="E214" s="84"/>
    </row>
    <row r="215" spans="2:5" ht="14.25" customHeight="1">
      <c r="B215" s="71"/>
      <c r="C215" s="83"/>
      <c r="E215" s="84"/>
    </row>
    <row r="216" spans="2:5" ht="14.25" customHeight="1">
      <c r="B216" s="71"/>
      <c r="C216" s="83"/>
      <c r="E216" s="84"/>
    </row>
    <row r="217" spans="2:5" ht="14.25" customHeight="1">
      <c r="B217" s="71"/>
      <c r="C217" s="83"/>
      <c r="E217" s="84"/>
    </row>
    <row r="218" spans="2:5" ht="14.25" customHeight="1">
      <c r="B218" s="71"/>
      <c r="C218" s="83"/>
      <c r="E218" s="84"/>
    </row>
    <row r="219" spans="2:5" ht="14.25" customHeight="1">
      <c r="B219" s="71"/>
      <c r="C219" s="83"/>
      <c r="E219" s="84"/>
    </row>
    <row r="220" spans="2:5" ht="14.25" customHeight="1">
      <c r="B220" s="71"/>
      <c r="C220" s="83"/>
      <c r="E220" s="84"/>
    </row>
    <row r="221" spans="2:5" ht="14.25" customHeight="1">
      <c r="B221" s="71"/>
      <c r="C221" s="83"/>
      <c r="E221" s="84"/>
    </row>
    <row r="222" spans="2:5" ht="14.25" customHeight="1">
      <c r="B222" s="71"/>
      <c r="C222" s="83"/>
      <c r="E222" s="84"/>
    </row>
    <row r="223" spans="2:5" ht="14.25" customHeight="1">
      <c r="B223" s="71"/>
      <c r="C223" s="83"/>
      <c r="E223" s="84"/>
    </row>
    <row r="224" spans="2:5" ht="14.25" customHeight="1">
      <c r="B224" s="71"/>
      <c r="C224" s="83"/>
      <c r="E224" s="84"/>
    </row>
    <row r="225" spans="2:5" ht="14.25" customHeight="1">
      <c r="B225" s="71"/>
      <c r="C225" s="83"/>
      <c r="E225" s="84"/>
    </row>
    <row r="226" spans="2:5" ht="14.25" customHeight="1">
      <c r="B226" s="71"/>
      <c r="C226" s="83"/>
      <c r="E226" s="84"/>
    </row>
    <row r="227" spans="2:5" ht="14.25" customHeight="1">
      <c r="B227" s="71"/>
      <c r="C227" s="83"/>
      <c r="E227" s="84"/>
    </row>
    <row r="228" spans="2:5" ht="14.25" customHeight="1">
      <c r="B228" s="71"/>
      <c r="C228" s="83"/>
      <c r="E228" s="84"/>
    </row>
    <row r="229" spans="2:5" ht="14.25" customHeight="1">
      <c r="B229" s="71"/>
      <c r="C229" s="83"/>
      <c r="E229" s="84"/>
    </row>
    <row r="230" spans="2:5" ht="14.25" customHeight="1">
      <c r="B230" s="71"/>
      <c r="C230" s="83"/>
      <c r="E230" s="84"/>
    </row>
    <row r="231" spans="2:5" ht="14.25" customHeight="1">
      <c r="B231" s="71"/>
      <c r="C231" s="83"/>
      <c r="E231" s="84"/>
    </row>
    <row r="232" spans="2:5" ht="14.25" customHeight="1">
      <c r="B232" s="71"/>
      <c r="C232" s="83"/>
      <c r="E232" s="84"/>
    </row>
    <row r="233" spans="2:5" ht="14.25" customHeight="1">
      <c r="B233" s="71"/>
      <c r="C233" s="83"/>
      <c r="E233" s="84"/>
    </row>
    <row r="234" spans="2:5" ht="14.25" customHeight="1">
      <c r="B234" s="71"/>
      <c r="C234" s="83"/>
      <c r="E234" s="84"/>
    </row>
    <row r="235" spans="2:5" ht="14.25" customHeight="1">
      <c r="B235" s="71"/>
      <c r="C235" s="83"/>
      <c r="E235" s="84"/>
    </row>
    <row r="236" spans="2:5" ht="14.25" customHeight="1">
      <c r="B236" s="71"/>
      <c r="C236" s="83"/>
      <c r="E236" s="84"/>
    </row>
    <row r="237" spans="2:5" ht="15.75" customHeight="1"/>
    <row r="238" spans="2:5" ht="15.75" customHeight="1"/>
    <row r="239" spans="2:5" ht="15.75" customHeight="1"/>
    <row r="240" spans="2:5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</sheetData>
  <sortState xmlns:xlrd2="http://schemas.microsoft.com/office/spreadsheetml/2017/richdata2" ref="A14:L30">
    <sortCondition ref="J14:J30"/>
    <sortCondition ref="C14:C30"/>
  </sortState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836"/>
  <sheetViews>
    <sheetView workbookViewId="0">
      <pane ySplit="1" topLeftCell="A143" activePane="bottomLeft" state="frozen"/>
      <selection pane="bottomLeft" activeCell="A142" sqref="A142:XFD142"/>
    </sheetView>
  </sheetViews>
  <sheetFormatPr defaultColWidth="14.42578125" defaultRowHeight="15" customHeight="1"/>
  <cols>
    <col min="1" max="1" width="13.7109375" customWidth="1"/>
    <col min="2" max="2" width="6.7109375" customWidth="1"/>
    <col min="3" max="3" width="22.140625" customWidth="1"/>
    <col min="4" max="4" width="7" customWidth="1"/>
    <col min="5" max="5" width="9.7109375" style="146" customWidth="1"/>
    <col min="6" max="6" width="19.140625" customWidth="1"/>
    <col min="7" max="7" width="14.140625" customWidth="1"/>
    <col min="8" max="9" width="8.42578125" customWidth="1"/>
    <col min="10" max="10" width="13.7109375" customWidth="1"/>
    <col min="11" max="12" width="8.42578125" customWidth="1"/>
  </cols>
  <sheetData>
    <row r="1" spans="1:12" ht="14.25" customHeight="1">
      <c r="A1" s="74" t="s">
        <v>1549</v>
      </c>
      <c r="B1" s="75" t="s">
        <v>1532</v>
      </c>
      <c r="C1" s="76" t="s">
        <v>1537</v>
      </c>
      <c r="D1" s="74" t="s">
        <v>1548</v>
      </c>
      <c r="E1" s="144" t="s">
        <v>1534</v>
      </c>
      <c r="F1" s="74" t="s">
        <v>1</v>
      </c>
      <c r="G1" s="74" t="s">
        <v>3</v>
      </c>
      <c r="H1" s="74" t="s">
        <v>1536</v>
      </c>
      <c r="I1" s="74" t="s">
        <v>2</v>
      </c>
      <c r="J1" s="74" t="s">
        <v>5</v>
      </c>
      <c r="K1" s="74" t="s">
        <v>1538</v>
      </c>
      <c r="L1" s="74" t="s">
        <v>1539</v>
      </c>
    </row>
    <row r="2" spans="1:12" ht="14.25" customHeight="1">
      <c r="A2" s="77" t="s">
        <v>1549</v>
      </c>
      <c r="B2" s="168">
        <v>11</v>
      </c>
      <c r="C2" s="168">
        <v>14.03</v>
      </c>
      <c r="D2" s="168">
        <v>1</v>
      </c>
      <c r="E2" s="169">
        <v>1210</v>
      </c>
      <c r="F2" s="170" t="str">
        <f>+VLOOKUP(E2,Participants!$A$1:$F$1600,2,FALSE)</f>
        <v>Jacob Wienand</v>
      </c>
      <c r="G2" s="170" t="str">
        <f>+VLOOKUP(E2,Participants!$A$1:$F$1600,4,FALSE)</f>
        <v>CDT</v>
      </c>
      <c r="H2" s="170" t="str">
        <f>+VLOOKUP(E2,Participants!$A$1:$F$1600,5,FALSE)</f>
        <v>M</v>
      </c>
      <c r="I2" s="170">
        <f>+VLOOKUP(E2,Participants!$A$1:$F$1600,3,FALSE)</f>
        <v>6</v>
      </c>
      <c r="J2" s="170" t="str">
        <f>+VLOOKUP(E2,Participants!$A$1:$G$1600,7,FALSE)</f>
        <v>JV BOYS</v>
      </c>
      <c r="K2" s="170">
        <v>1</v>
      </c>
      <c r="L2" s="170">
        <v>10</v>
      </c>
    </row>
    <row r="3" spans="1:12" ht="14.25" customHeight="1">
      <c r="A3" s="77" t="s">
        <v>1549</v>
      </c>
      <c r="B3" s="168">
        <v>11</v>
      </c>
      <c r="C3" s="168">
        <v>14.05</v>
      </c>
      <c r="D3" s="168">
        <v>4</v>
      </c>
      <c r="E3" s="169">
        <v>596</v>
      </c>
      <c r="F3" s="170" t="str">
        <f>+VLOOKUP(E3,Participants!$A$1:$F$1600,2,FALSE)</f>
        <v>Max Radzvin</v>
      </c>
      <c r="G3" s="170" t="str">
        <f>+VLOOKUP(E3,Participants!$A$1:$F$1600,4,FALSE)</f>
        <v>BFS</v>
      </c>
      <c r="H3" s="170" t="str">
        <f>+VLOOKUP(E3,Participants!$A$1:$F$1600,5,FALSE)</f>
        <v>M</v>
      </c>
      <c r="I3" s="170">
        <f>+VLOOKUP(E3,Participants!$A$1:$F$1600,3,FALSE)</f>
        <v>6</v>
      </c>
      <c r="J3" s="170" t="str">
        <f>+VLOOKUP(E3,Participants!$A$1:$G$1600,7,FALSE)</f>
        <v>JV BOYS</v>
      </c>
      <c r="K3" s="170">
        <f t="shared" ref="K3:K26" si="0">K2+1</f>
        <v>2</v>
      </c>
      <c r="L3" s="170">
        <v>8</v>
      </c>
    </row>
    <row r="4" spans="1:12" ht="14.25" customHeight="1">
      <c r="A4" s="77" t="s">
        <v>1549</v>
      </c>
      <c r="B4" s="168">
        <v>9</v>
      </c>
      <c r="C4" s="168">
        <v>14.47</v>
      </c>
      <c r="D4" s="168">
        <v>3</v>
      </c>
      <c r="E4" s="169">
        <v>1588</v>
      </c>
      <c r="F4" s="170" t="str">
        <f>+VLOOKUP(E4,Participants!$A$1:$F$1600,2,FALSE)</f>
        <v>Michael Pierro</v>
      </c>
      <c r="G4" s="170" t="str">
        <f>+VLOOKUP(E4,Participants!$A$1:$F$1600,4,FALSE)</f>
        <v>GRE</v>
      </c>
      <c r="H4" s="170" t="str">
        <f>+VLOOKUP(E4,Participants!$A$1:$F$1600,5,FALSE)</f>
        <v>M</v>
      </c>
      <c r="I4" s="170">
        <f>+VLOOKUP(E4,Participants!$A$1:$F$1600,3,FALSE)</f>
        <v>6</v>
      </c>
      <c r="J4" s="170" t="str">
        <f>+VLOOKUP(E4,Participants!$A$1:$G$1600,7,FALSE)</f>
        <v>JV BOYS</v>
      </c>
      <c r="K4" s="170">
        <f t="shared" si="0"/>
        <v>3</v>
      </c>
      <c r="L4" s="170">
        <v>6</v>
      </c>
    </row>
    <row r="5" spans="1:12" ht="14.25" customHeight="1">
      <c r="A5" s="77" t="s">
        <v>1549</v>
      </c>
      <c r="B5" s="168">
        <v>10</v>
      </c>
      <c r="C5" s="168">
        <v>14.68</v>
      </c>
      <c r="D5" s="168">
        <v>2</v>
      </c>
      <c r="E5" s="169">
        <v>1048</v>
      </c>
      <c r="F5" s="170" t="str">
        <f>+VLOOKUP(E5,Participants!$A$1:$F$1600,2,FALSE)</f>
        <v>Nicholas Gnandt</v>
      </c>
      <c r="G5" s="170" t="str">
        <f>+VLOOKUP(E5,Participants!$A$1:$F$1600,4,FALSE)</f>
        <v>KIL</v>
      </c>
      <c r="H5" s="170" t="str">
        <f>+VLOOKUP(E5,Participants!$A$1:$F$1600,5,FALSE)</f>
        <v>M</v>
      </c>
      <c r="I5" s="170">
        <f>+VLOOKUP(E5,Participants!$A$1:$F$1600,3,FALSE)</f>
        <v>5</v>
      </c>
      <c r="J5" s="170" t="str">
        <f>+VLOOKUP(E5,Participants!$A$1:$G$1600,7,FALSE)</f>
        <v>JV BOYS</v>
      </c>
      <c r="K5" s="170">
        <f t="shared" si="0"/>
        <v>4</v>
      </c>
      <c r="L5" s="170">
        <v>5</v>
      </c>
    </row>
    <row r="6" spans="1:12" ht="14.25" customHeight="1">
      <c r="A6" s="77" t="s">
        <v>1549</v>
      </c>
      <c r="B6" s="168">
        <v>11</v>
      </c>
      <c r="C6" s="168">
        <v>15.01</v>
      </c>
      <c r="D6" s="168">
        <v>2</v>
      </c>
      <c r="E6" s="169">
        <v>1051</v>
      </c>
      <c r="F6" s="170" t="str">
        <f>+VLOOKUP(E6,Participants!$A$1:$F$1600,2,FALSE)</f>
        <v>Andrew Spalvieri</v>
      </c>
      <c r="G6" s="170" t="str">
        <f>+VLOOKUP(E6,Participants!$A$1:$F$1600,4,FALSE)</f>
        <v>KIL</v>
      </c>
      <c r="H6" s="170" t="str">
        <f>+VLOOKUP(E6,Participants!$A$1:$F$1600,5,FALSE)</f>
        <v>M</v>
      </c>
      <c r="I6" s="170">
        <f>+VLOOKUP(E6,Participants!$A$1:$F$1600,3,FALSE)</f>
        <v>6</v>
      </c>
      <c r="J6" s="170" t="str">
        <f>+VLOOKUP(E6,Participants!$A$1:$G$1600,7,FALSE)</f>
        <v>JV BOYS</v>
      </c>
      <c r="K6" s="170">
        <f t="shared" si="0"/>
        <v>5</v>
      </c>
      <c r="L6" s="170">
        <v>4</v>
      </c>
    </row>
    <row r="7" spans="1:12" ht="14.25" customHeight="1">
      <c r="A7" s="77" t="s">
        <v>1549</v>
      </c>
      <c r="B7" s="168">
        <v>8</v>
      </c>
      <c r="C7" s="168">
        <v>15.06</v>
      </c>
      <c r="D7" s="168">
        <v>3</v>
      </c>
      <c r="E7" s="169">
        <v>188</v>
      </c>
      <c r="F7" s="170" t="str">
        <f>+VLOOKUP(E7,Participants!$A$1:$F$1600,2,FALSE)</f>
        <v>John Kail</v>
      </c>
      <c r="G7" s="170" t="str">
        <f>+VLOOKUP(E7,Participants!$A$1:$F$1600,4,FALSE)</f>
        <v>AMA</v>
      </c>
      <c r="H7" s="170" t="str">
        <f>+VLOOKUP(E7,Participants!$A$1:$F$1600,5,FALSE)</f>
        <v>M</v>
      </c>
      <c r="I7" s="170">
        <f>+VLOOKUP(E7,Participants!$A$1:$F$1600,3,FALSE)</f>
        <v>6</v>
      </c>
      <c r="J7" s="170" t="str">
        <f>+VLOOKUP(E7,Participants!$A$1:$G$1600,7,FALSE)</f>
        <v>JV BOYS</v>
      </c>
      <c r="K7" s="170">
        <f t="shared" si="0"/>
        <v>6</v>
      </c>
      <c r="L7" s="170">
        <v>3</v>
      </c>
    </row>
    <row r="8" spans="1:12" ht="14.25" customHeight="1">
      <c r="A8" s="77" t="s">
        <v>1549</v>
      </c>
      <c r="B8" s="168">
        <v>11</v>
      </c>
      <c r="C8" s="171" t="s">
        <v>1887</v>
      </c>
      <c r="D8" s="168">
        <v>3</v>
      </c>
      <c r="E8" s="169">
        <v>198</v>
      </c>
      <c r="F8" s="170" t="str">
        <f>+VLOOKUP(E8,Participants!$A$1:$F$1600,2,FALSE)</f>
        <v>Jack Rattigan</v>
      </c>
      <c r="G8" s="170" t="str">
        <f>+VLOOKUP(E8,Participants!$A$1:$F$1600,4,FALSE)</f>
        <v>AMA</v>
      </c>
      <c r="H8" s="170" t="str">
        <f>+VLOOKUP(E8,Participants!$A$1:$F$1600,5,FALSE)</f>
        <v>M</v>
      </c>
      <c r="I8" s="170">
        <f>+VLOOKUP(E8,Participants!$A$1:$F$1600,3,FALSE)</f>
        <v>5</v>
      </c>
      <c r="J8" s="170" t="str">
        <f>+VLOOKUP(E8,Participants!$A$1:$G$1600,7,FALSE)</f>
        <v>JV BOYS</v>
      </c>
      <c r="K8" s="170">
        <f t="shared" si="0"/>
        <v>7</v>
      </c>
      <c r="L8" s="170">
        <v>2</v>
      </c>
    </row>
    <row r="9" spans="1:12" ht="14.25" customHeight="1">
      <c r="A9" s="77" t="s">
        <v>1549</v>
      </c>
      <c r="B9" s="168">
        <v>8</v>
      </c>
      <c r="C9" s="168">
        <v>15.48</v>
      </c>
      <c r="D9" s="168">
        <v>7</v>
      </c>
      <c r="E9" s="169">
        <v>1451</v>
      </c>
      <c r="F9" s="170" t="str">
        <f>+VLOOKUP(E9,Participants!$A$1:$F$1600,2,FALSE)</f>
        <v>Tommy Edwards</v>
      </c>
      <c r="G9" s="170" t="str">
        <f>+VLOOKUP(E9,Participants!$A$1:$F$1600,4,FALSE)</f>
        <v>BCS</v>
      </c>
      <c r="H9" s="170" t="str">
        <f>+VLOOKUP(E9,Participants!$A$1:$F$1600,5,FALSE)</f>
        <v>M</v>
      </c>
      <c r="I9" s="170">
        <f>+VLOOKUP(E9,Participants!$A$1:$F$1600,3,FALSE)</f>
        <v>5</v>
      </c>
      <c r="J9" s="170" t="str">
        <f>+VLOOKUP(E9,Participants!$A$1:$G$1600,7,FALSE)</f>
        <v>JV BOYS</v>
      </c>
      <c r="K9" s="170">
        <f t="shared" si="0"/>
        <v>8</v>
      </c>
      <c r="L9" s="170">
        <v>1</v>
      </c>
    </row>
    <row r="10" spans="1:12" ht="14.25" customHeight="1">
      <c r="A10" s="77" t="s">
        <v>1549</v>
      </c>
      <c r="B10" s="168">
        <v>9</v>
      </c>
      <c r="C10" s="168">
        <v>15.84</v>
      </c>
      <c r="D10" s="168">
        <v>2</v>
      </c>
      <c r="E10" s="169">
        <v>1160</v>
      </c>
      <c r="F10" s="170" t="str">
        <f>+VLOOKUP(E10,Participants!$A$1:$F$1600,2,FALSE)</f>
        <v>Declan McCullough</v>
      </c>
      <c r="G10" s="170" t="str">
        <f>+VLOOKUP(E10,Participants!$A$1:$F$1600,4,FALSE)</f>
        <v>JAM</v>
      </c>
      <c r="H10" s="170" t="str">
        <f>+VLOOKUP(E10,Participants!$A$1:$F$1600,5,FALSE)</f>
        <v>M</v>
      </c>
      <c r="I10" s="170">
        <f>+VLOOKUP(E10,Participants!$A$1:$F$1600,3,FALSE)</f>
        <v>5</v>
      </c>
      <c r="J10" s="170" t="str">
        <f>+VLOOKUP(E10,Participants!$A$1:$G$1600,7,FALSE)</f>
        <v>JV BOYS</v>
      </c>
      <c r="K10" s="170">
        <f t="shared" si="0"/>
        <v>9</v>
      </c>
      <c r="L10" s="170"/>
    </row>
    <row r="11" spans="1:12" ht="14.25" customHeight="1">
      <c r="A11" s="77" t="s">
        <v>1549</v>
      </c>
      <c r="B11" s="168">
        <v>11</v>
      </c>
      <c r="C11" s="168">
        <v>16.23</v>
      </c>
      <c r="D11" s="168">
        <v>5</v>
      </c>
      <c r="E11" s="169">
        <v>1454</v>
      </c>
      <c r="F11" s="170" t="str">
        <f>+VLOOKUP(E11,Participants!$A$1:$F$1600,2,FALSE)</f>
        <v>Cameron Smith</v>
      </c>
      <c r="G11" s="170" t="str">
        <f>+VLOOKUP(E11,Participants!$A$1:$F$1600,4,FALSE)</f>
        <v>BCS</v>
      </c>
      <c r="H11" s="170" t="str">
        <f>+VLOOKUP(E11,Participants!$A$1:$F$1600,5,FALSE)</f>
        <v>M</v>
      </c>
      <c r="I11" s="170">
        <f>+VLOOKUP(E11,Participants!$A$1:$F$1600,3,FALSE)</f>
        <v>6</v>
      </c>
      <c r="J11" s="170" t="str">
        <f>+VLOOKUP(E11,Participants!$A$1:$G$1600,7,FALSE)</f>
        <v>JV BOYS</v>
      </c>
      <c r="K11" s="170">
        <f t="shared" si="0"/>
        <v>10</v>
      </c>
      <c r="L11" s="170"/>
    </row>
    <row r="12" spans="1:12" ht="14.25" customHeight="1">
      <c r="A12" s="77" t="s">
        <v>1549</v>
      </c>
      <c r="B12" s="168">
        <v>9</v>
      </c>
      <c r="C12" s="168">
        <v>16.46</v>
      </c>
      <c r="D12" s="168">
        <v>1</v>
      </c>
      <c r="E12" s="169">
        <v>189</v>
      </c>
      <c r="F12" s="170" t="str">
        <f>+VLOOKUP(E12,Participants!$A$1:$F$1600,2,FALSE)</f>
        <v>David Kovalcik</v>
      </c>
      <c r="G12" s="170" t="str">
        <f>+VLOOKUP(E12,Participants!$A$1:$F$1600,4,FALSE)</f>
        <v>AMA</v>
      </c>
      <c r="H12" s="170" t="str">
        <f>+VLOOKUP(E12,Participants!$A$1:$F$1600,5,FALSE)</f>
        <v>M</v>
      </c>
      <c r="I12" s="170">
        <f>+VLOOKUP(E12,Participants!$A$1:$F$1600,3,FALSE)</f>
        <v>5</v>
      </c>
      <c r="J12" s="170" t="str">
        <f>+VLOOKUP(E12,Participants!$A$1:$G$1600,7,FALSE)</f>
        <v>JV BOYS</v>
      </c>
      <c r="K12" s="170">
        <f t="shared" si="0"/>
        <v>11</v>
      </c>
      <c r="L12" s="170"/>
    </row>
    <row r="13" spans="1:12" ht="14.25" customHeight="1">
      <c r="A13" s="77" t="s">
        <v>1549</v>
      </c>
      <c r="B13" s="168">
        <v>9</v>
      </c>
      <c r="C13" s="168">
        <v>16.82</v>
      </c>
      <c r="D13" s="168">
        <v>4</v>
      </c>
      <c r="E13" s="169">
        <v>1043</v>
      </c>
      <c r="F13" s="170" t="str">
        <f>+VLOOKUP(E13,Participants!$A$1:$F$1600,2,FALSE)</f>
        <v>Thomas Baier</v>
      </c>
      <c r="G13" s="170" t="str">
        <f>+VLOOKUP(E13,Participants!$A$1:$F$1600,4,FALSE)</f>
        <v>KIL</v>
      </c>
      <c r="H13" s="170" t="str">
        <f>+VLOOKUP(E13,Participants!$A$1:$F$1600,5,FALSE)</f>
        <v>M</v>
      </c>
      <c r="I13" s="170">
        <f>+VLOOKUP(E13,Participants!$A$1:$F$1600,3,FALSE)</f>
        <v>5</v>
      </c>
      <c r="J13" s="170" t="str">
        <f>+VLOOKUP(E13,Participants!$A$1:$G$1600,7,FALSE)</f>
        <v>JV BOYS</v>
      </c>
      <c r="K13" s="170">
        <f t="shared" si="0"/>
        <v>12</v>
      </c>
      <c r="L13" s="170"/>
    </row>
    <row r="14" spans="1:12" ht="14.25" customHeight="1">
      <c r="A14" s="77" t="s">
        <v>1549</v>
      </c>
      <c r="B14" s="168">
        <v>9</v>
      </c>
      <c r="C14" s="168">
        <v>16.899999999999999</v>
      </c>
      <c r="D14" s="168">
        <v>5</v>
      </c>
      <c r="E14" s="169">
        <v>592</v>
      </c>
      <c r="F14" s="170" t="str">
        <f>+VLOOKUP(E14,Participants!$A$1:$F$1600,2,FALSE)</f>
        <v>Enzo Pecoraro</v>
      </c>
      <c r="G14" s="170" t="str">
        <f>+VLOOKUP(E14,Participants!$A$1:$F$1600,4,FALSE)</f>
        <v>BFS</v>
      </c>
      <c r="H14" s="170" t="str">
        <f>+VLOOKUP(E14,Participants!$A$1:$F$1600,5,FALSE)</f>
        <v>M</v>
      </c>
      <c r="I14" s="170">
        <f>+VLOOKUP(E14,Participants!$A$1:$F$1600,3,FALSE)</f>
        <v>5</v>
      </c>
      <c r="J14" s="170" t="str">
        <f>+VLOOKUP(E14,Participants!$A$1:$G$1600,7,FALSE)</f>
        <v>JV BOYS</v>
      </c>
      <c r="K14" s="170">
        <f t="shared" si="0"/>
        <v>13</v>
      </c>
      <c r="L14" s="170"/>
    </row>
    <row r="15" spans="1:12" ht="14.25" customHeight="1">
      <c r="A15" s="77" t="s">
        <v>1549</v>
      </c>
      <c r="B15" s="168">
        <v>10</v>
      </c>
      <c r="C15" s="168">
        <v>16.93</v>
      </c>
      <c r="D15" s="168">
        <v>3</v>
      </c>
      <c r="E15" s="169">
        <v>185</v>
      </c>
      <c r="F15" s="170" t="str">
        <f>+VLOOKUP(E15,Participants!$A$1:$F$1600,2,FALSE)</f>
        <v>Marcus Gerber</v>
      </c>
      <c r="G15" s="170" t="str">
        <f>+VLOOKUP(E15,Participants!$A$1:$F$1600,4,FALSE)</f>
        <v>AMA</v>
      </c>
      <c r="H15" s="170" t="str">
        <f>+VLOOKUP(E15,Participants!$A$1:$F$1600,5,FALSE)</f>
        <v>M</v>
      </c>
      <c r="I15" s="170">
        <f>+VLOOKUP(E15,Participants!$A$1:$F$1600,3,FALSE)</f>
        <v>6</v>
      </c>
      <c r="J15" s="170" t="str">
        <f>+VLOOKUP(E15,Participants!$A$1:$G$1600,7,FALSE)</f>
        <v>JV BOYS</v>
      </c>
      <c r="K15" s="170">
        <f t="shared" si="0"/>
        <v>14</v>
      </c>
      <c r="L15" s="170"/>
    </row>
    <row r="16" spans="1:12" ht="14.25" customHeight="1">
      <c r="A16" s="77" t="s">
        <v>1549</v>
      </c>
      <c r="B16" s="168">
        <v>8</v>
      </c>
      <c r="C16" s="168">
        <v>16.97</v>
      </c>
      <c r="D16" s="168">
        <v>6</v>
      </c>
      <c r="E16" s="169">
        <v>594</v>
      </c>
      <c r="F16" s="170" t="str">
        <f>+VLOOKUP(E16,Participants!$A$1:$F$1600,2,FALSE)</f>
        <v>Isaiah Thomas</v>
      </c>
      <c r="G16" s="170" t="str">
        <f>+VLOOKUP(E16,Participants!$A$1:$F$1600,4,FALSE)</f>
        <v>BFS</v>
      </c>
      <c r="H16" s="170" t="str">
        <f>+VLOOKUP(E16,Participants!$A$1:$F$1600,5,FALSE)</f>
        <v>M</v>
      </c>
      <c r="I16" s="170">
        <f>+VLOOKUP(E16,Participants!$A$1:$F$1600,3,FALSE)</f>
        <v>5</v>
      </c>
      <c r="J16" s="170" t="str">
        <f>+VLOOKUP(E16,Participants!$A$1:$G$1600,7,FALSE)</f>
        <v>JV BOYS</v>
      </c>
      <c r="K16" s="170">
        <f t="shared" si="0"/>
        <v>15</v>
      </c>
      <c r="L16" s="170"/>
    </row>
    <row r="17" spans="1:12" ht="14.25" customHeight="1">
      <c r="A17" s="77" t="s">
        <v>1549</v>
      </c>
      <c r="B17" s="168">
        <v>8</v>
      </c>
      <c r="C17" s="168">
        <v>17.02</v>
      </c>
      <c r="D17" s="168">
        <v>1</v>
      </c>
      <c r="E17" s="169">
        <v>181</v>
      </c>
      <c r="F17" s="170" t="str">
        <f>+VLOOKUP(E17,Participants!$A$1:$F$1600,2,FALSE)</f>
        <v>Angelo Cross</v>
      </c>
      <c r="G17" s="170" t="str">
        <f>+VLOOKUP(E17,Participants!$A$1:$F$1600,4,FALSE)</f>
        <v>AMA</v>
      </c>
      <c r="H17" s="170" t="str">
        <f>+VLOOKUP(E17,Participants!$A$1:$F$1600,5,FALSE)</f>
        <v>M</v>
      </c>
      <c r="I17" s="170">
        <f>+VLOOKUP(E17,Participants!$A$1:$F$1600,3,FALSE)</f>
        <v>6</v>
      </c>
      <c r="J17" s="170" t="str">
        <f>+VLOOKUP(E17,Participants!$A$1:$G$1600,7,FALSE)</f>
        <v>JV BOYS</v>
      </c>
      <c r="K17" s="170">
        <f t="shared" si="0"/>
        <v>16</v>
      </c>
      <c r="L17" s="170"/>
    </row>
    <row r="18" spans="1:12" ht="14.25" customHeight="1">
      <c r="A18" s="77" t="s">
        <v>1549</v>
      </c>
      <c r="B18" s="168">
        <v>10</v>
      </c>
      <c r="C18" s="168">
        <v>17.25</v>
      </c>
      <c r="D18" s="168">
        <v>1</v>
      </c>
      <c r="E18" s="169">
        <v>1211</v>
      </c>
      <c r="F18" s="170" t="str">
        <f>+VLOOKUP(E18,Participants!$A$1:$F$1600,2,FALSE)</f>
        <v>John Howe</v>
      </c>
      <c r="G18" s="170" t="str">
        <f>+VLOOKUP(E18,Participants!$A$1:$F$1600,4,FALSE)</f>
        <v>CDT</v>
      </c>
      <c r="H18" s="170" t="str">
        <f>+VLOOKUP(E18,Participants!$A$1:$F$1600,5,FALSE)</f>
        <v>M</v>
      </c>
      <c r="I18" s="170">
        <f>+VLOOKUP(E18,Participants!$A$1:$F$1600,3,FALSE)</f>
        <v>6</v>
      </c>
      <c r="J18" s="170" t="str">
        <f>+VLOOKUP(E18,Participants!$A$1:$G$1600,7,FALSE)</f>
        <v>JV BOYS</v>
      </c>
      <c r="K18" s="170">
        <f t="shared" si="0"/>
        <v>17</v>
      </c>
      <c r="L18" s="170"/>
    </row>
    <row r="19" spans="1:12" ht="14.25" customHeight="1">
      <c r="A19" s="77" t="s">
        <v>1549</v>
      </c>
      <c r="B19" s="168">
        <v>8</v>
      </c>
      <c r="C19" s="168">
        <v>17.43</v>
      </c>
      <c r="D19" s="168">
        <v>5</v>
      </c>
      <c r="E19" s="169">
        <v>190</v>
      </c>
      <c r="F19" s="170" t="str">
        <f>+VLOOKUP(E19,Participants!$A$1:$F$1600,2,FALSE)</f>
        <v>Jonah Loboda</v>
      </c>
      <c r="G19" s="170" t="str">
        <f>+VLOOKUP(E19,Participants!$A$1:$F$1600,4,FALSE)</f>
        <v>AMA</v>
      </c>
      <c r="H19" s="170" t="str">
        <f>+VLOOKUP(E19,Participants!$A$1:$F$1600,5,FALSE)</f>
        <v>M</v>
      </c>
      <c r="I19" s="170">
        <f>+VLOOKUP(E19,Participants!$A$1:$F$1600,3,FALSE)</f>
        <v>6</v>
      </c>
      <c r="J19" s="170" t="str">
        <f>+VLOOKUP(E19,Participants!$A$1:$G$1600,7,FALSE)</f>
        <v>JV BOYS</v>
      </c>
      <c r="K19" s="170">
        <f t="shared" si="0"/>
        <v>18</v>
      </c>
      <c r="L19" s="170"/>
    </row>
    <row r="20" spans="1:12" ht="14.25" customHeight="1">
      <c r="A20" s="77" t="s">
        <v>1549</v>
      </c>
      <c r="B20" s="168">
        <v>9</v>
      </c>
      <c r="C20" s="168">
        <v>17.75</v>
      </c>
      <c r="D20" s="168">
        <v>6</v>
      </c>
      <c r="E20" s="169">
        <v>1449</v>
      </c>
      <c r="F20" s="170" t="str">
        <f>+VLOOKUP(E20,Participants!$A$1:$F$1600,2,FALSE)</f>
        <v>Wyatt Adley</v>
      </c>
      <c r="G20" s="170" t="str">
        <f>+VLOOKUP(E20,Participants!$A$1:$F$1600,4,FALSE)</f>
        <v>BCS</v>
      </c>
      <c r="H20" s="170" t="str">
        <f>+VLOOKUP(E20,Participants!$A$1:$F$1600,5,FALSE)</f>
        <v>M</v>
      </c>
      <c r="I20" s="170">
        <f>+VLOOKUP(E20,Participants!$A$1:$F$1600,3,FALSE)</f>
        <v>5</v>
      </c>
      <c r="J20" s="170" t="str">
        <f>+VLOOKUP(E20,Participants!$A$1:$G$1600,7,FALSE)</f>
        <v>JV BOYS</v>
      </c>
      <c r="K20" s="170">
        <f t="shared" si="0"/>
        <v>19</v>
      </c>
      <c r="L20" s="170"/>
    </row>
    <row r="21" spans="1:12" ht="14.25" customHeight="1">
      <c r="A21" s="77" t="s">
        <v>1549</v>
      </c>
      <c r="B21" s="168">
        <v>8</v>
      </c>
      <c r="C21" s="168">
        <v>18.03</v>
      </c>
      <c r="D21" s="168">
        <v>4</v>
      </c>
      <c r="E21" s="169">
        <v>182</v>
      </c>
      <c r="F21" s="170" t="str">
        <f>+VLOOKUP(E21,Participants!$A$1:$F$1600,2,FALSE)</f>
        <v>Daniel D'Alo</v>
      </c>
      <c r="G21" s="170" t="str">
        <f>+VLOOKUP(E21,Participants!$A$1:$F$1600,4,FALSE)</f>
        <v>AMA</v>
      </c>
      <c r="H21" s="170" t="str">
        <f>+VLOOKUP(E21,Participants!$A$1:$F$1600,5,FALSE)</f>
        <v>M</v>
      </c>
      <c r="I21" s="170">
        <f>+VLOOKUP(E21,Participants!$A$1:$F$1600,3,FALSE)</f>
        <v>5</v>
      </c>
      <c r="J21" s="170" t="str">
        <f>+VLOOKUP(E21,Participants!$A$1:$G$1600,7,FALSE)</f>
        <v>JV BOYS</v>
      </c>
      <c r="K21" s="170">
        <f t="shared" si="0"/>
        <v>20</v>
      </c>
      <c r="L21" s="170"/>
    </row>
    <row r="22" spans="1:12" ht="14.25" customHeight="1">
      <c r="A22" s="77" t="s">
        <v>1549</v>
      </c>
      <c r="B22" s="168">
        <v>8</v>
      </c>
      <c r="C22" s="168">
        <v>18.29</v>
      </c>
      <c r="D22" s="168">
        <v>8</v>
      </c>
      <c r="E22" s="169">
        <v>199</v>
      </c>
      <c r="F22" s="170" t="str">
        <f>+VLOOKUP(E22,Participants!$A$1:$F$1600,2,FALSE)</f>
        <v>Gavin Shaffer</v>
      </c>
      <c r="G22" s="170" t="str">
        <f>+VLOOKUP(E22,Participants!$A$1:$F$1600,4,FALSE)</f>
        <v>AMA</v>
      </c>
      <c r="H22" s="170" t="str">
        <f>+VLOOKUP(E22,Participants!$A$1:$F$1600,5,FALSE)</f>
        <v>M</v>
      </c>
      <c r="I22" s="170">
        <f>+VLOOKUP(E22,Participants!$A$1:$F$1600,3,FALSE)</f>
        <v>5</v>
      </c>
      <c r="J22" s="170" t="str">
        <f>+VLOOKUP(E22,Participants!$A$1:$G$1600,7,FALSE)</f>
        <v>JV BOYS</v>
      </c>
      <c r="K22" s="170">
        <f t="shared" si="0"/>
        <v>21</v>
      </c>
      <c r="L22" s="170"/>
    </row>
    <row r="23" spans="1:12" ht="14.25" customHeight="1">
      <c r="A23" s="77" t="s">
        <v>1549</v>
      </c>
      <c r="B23" s="168">
        <v>10</v>
      </c>
      <c r="C23" s="168">
        <v>18.63</v>
      </c>
      <c r="D23" s="168">
        <v>4</v>
      </c>
      <c r="E23" s="169">
        <v>186</v>
      </c>
      <c r="F23" s="170" t="str">
        <f>+VLOOKUP(E23,Participants!$A$1:$F$1600,2,FALSE)</f>
        <v>Nathan Hannan</v>
      </c>
      <c r="G23" s="170" t="str">
        <f>+VLOOKUP(E23,Participants!$A$1:$F$1600,4,FALSE)</f>
        <v>AMA</v>
      </c>
      <c r="H23" s="170" t="str">
        <f>+VLOOKUP(E23,Participants!$A$1:$F$1600,5,FALSE)</f>
        <v>M</v>
      </c>
      <c r="I23" s="170">
        <f>+VLOOKUP(E23,Participants!$A$1:$F$1600,3,FALSE)</f>
        <v>6</v>
      </c>
      <c r="J23" s="170" t="str">
        <f>+VLOOKUP(E23,Participants!$A$1:$G$1600,7,FALSE)</f>
        <v>JV BOYS</v>
      </c>
      <c r="K23" s="170">
        <f t="shared" si="0"/>
        <v>22</v>
      </c>
      <c r="L23" s="170"/>
    </row>
    <row r="24" spans="1:12" ht="14.25" customHeight="1">
      <c r="A24" s="77" t="s">
        <v>1549</v>
      </c>
      <c r="B24" s="168">
        <v>9</v>
      </c>
      <c r="C24" s="168">
        <v>19.190000000000001</v>
      </c>
      <c r="D24" s="168">
        <v>7</v>
      </c>
      <c r="E24" s="169">
        <v>202</v>
      </c>
      <c r="F24" s="170" t="str">
        <f>+VLOOKUP(E24,Participants!$A$1:$F$1600,2,FALSE)</f>
        <v>William Yester</v>
      </c>
      <c r="G24" s="170" t="str">
        <f>+VLOOKUP(E24,Participants!$A$1:$F$1600,4,FALSE)</f>
        <v>AMA</v>
      </c>
      <c r="H24" s="170" t="str">
        <f>+VLOOKUP(E24,Participants!$A$1:$F$1600,5,FALSE)</f>
        <v>M</v>
      </c>
      <c r="I24" s="170">
        <f>+VLOOKUP(E24,Participants!$A$1:$F$1600,3,FALSE)</f>
        <v>5</v>
      </c>
      <c r="J24" s="170" t="str">
        <f>+VLOOKUP(E24,Participants!$A$1:$G$1600,7,FALSE)</f>
        <v>JV BOYS</v>
      </c>
      <c r="K24" s="170">
        <f t="shared" si="0"/>
        <v>23</v>
      </c>
      <c r="L24" s="170"/>
    </row>
    <row r="25" spans="1:12" ht="14.25" customHeight="1">
      <c r="A25" s="77" t="s">
        <v>1549</v>
      </c>
      <c r="B25" s="168">
        <v>8</v>
      </c>
      <c r="C25" s="168">
        <v>19.47</v>
      </c>
      <c r="D25" s="168">
        <v>2</v>
      </c>
      <c r="E25" s="169">
        <v>1044</v>
      </c>
      <c r="F25" s="170" t="str">
        <f>+VLOOKUP(E25,Participants!$A$1:$F$1600,2,FALSE)</f>
        <v>Clint Elliott</v>
      </c>
      <c r="G25" s="170" t="str">
        <f>+VLOOKUP(E25,Participants!$A$1:$F$1600,4,FALSE)</f>
        <v>KIL</v>
      </c>
      <c r="H25" s="170" t="str">
        <f>+VLOOKUP(E25,Participants!$A$1:$F$1600,5,FALSE)</f>
        <v>M</v>
      </c>
      <c r="I25" s="170">
        <f>+VLOOKUP(E25,Participants!$A$1:$F$1600,3,FALSE)</f>
        <v>5</v>
      </c>
      <c r="J25" s="170" t="str">
        <f>+VLOOKUP(E25,Participants!$A$1:$G$1600,7,FALSE)</f>
        <v>JV BOYS</v>
      </c>
      <c r="K25" s="170">
        <f t="shared" si="0"/>
        <v>24</v>
      </c>
      <c r="L25" s="170"/>
    </row>
    <row r="26" spans="1:12" ht="14.25" customHeight="1">
      <c r="A26" s="77" t="s">
        <v>1549</v>
      </c>
      <c r="B26" s="168">
        <v>10</v>
      </c>
      <c r="C26" s="168">
        <v>20.329999999999998</v>
      </c>
      <c r="D26" s="168">
        <v>5</v>
      </c>
      <c r="E26" s="169">
        <v>195</v>
      </c>
      <c r="F26" s="170" t="str">
        <f>+VLOOKUP(E26,Participants!$A$1:$F$1600,2,FALSE)</f>
        <v>Finn O'Donoghue</v>
      </c>
      <c r="G26" s="170" t="str">
        <f>+VLOOKUP(E26,Participants!$A$1:$F$1600,4,FALSE)</f>
        <v>AMA</v>
      </c>
      <c r="H26" s="170" t="str">
        <f>+VLOOKUP(E26,Participants!$A$1:$F$1600,5,FALSE)</f>
        <v>M</v>
      </c>
      <c r="I26" s="170">
        <f>+VLOOKUP(E26,Participants!$A$1:$F$1600,3,FALSE)</f>
        <v>5</v>
      </c>
      <c r="J26" s="170" t="str">
        <f>+VLOOKUP(E26,Participants!$A$1:$G$1600,7,FALSE)</f>
        <v>JV BOYS</v>
      </c>
      <c r="K26" s="170">
        <f t="shared" si="0"/>
        <v>25</v>
      </c>
      <c r="L26" s="170"/>
    </row>
    <row r="27" spans="1:12" ht="14.25" customHeight="1">
      <c r="A27" s="77"/>
      <c r="B27" s="168"/>
      <c r="C27" s="168"/>
      <c r="D27" s="168"/>
      <c r="E27" s="169"/>
      <c r="F27" s="170"/>
      <c r="G27" s="170"/>
      <c r="H27" s="170"/>
      <c r="I27" s="170"/>
      <c r="J27" s="170"/>
      <c r="K27" s="170"/>
      <c r="L27" s="170"/>
    </row>
    <row r="28" spans="1:12" ht="14.25" customHeight="1">
      <c r="A28" s="77" t="s">
        <v>1549</v>
      </c>
      <c r="B28" s="168">
        <v>7</v>
      </c>
      <c r="C28" s="168">
        <v>14.48</v>
      </c>
      <c r="D28" s="168">
        <v>6</v>
      </c>
      <c r="E28" s="169">
        <v>1038</v>
      </c>
      <c r="F28" s="170" t="str">
        <f>+VLOOKUP(E28,Participants!$A$1:$F$1600,2,FALSE)</f>
        <v>Chloe Summerville</v>
      </c>
      <c r="G28" s="170" t="str">
        <f>+VLOOKUP(E28,Participants!$A$1:$F$1600,4,FALSE)</f>
        <v>KIL</v>
      </c>
      <c r="H28" s="170" t="str">
        <f>+VLOOKUP(E28,Participants!$A$1:$F$1600,5,FALSE)</f>
        <v>F</v>
      </c>
      <c r="I28" s="170">
        <f>+VLOOKUP(E28,Participants!$A$1:$F$1600,3,FALSE)</f>
        <v>6</v>
      </c>
      <c r="J28" s="170" t="str">
        <f>+VLOOKUP(E28,Participants!$A$1:$G$1600,7,FALSE)</f>
        <v>JV GIRLS</v>
      </c>
      <c r="K28" s="170">
        <v>1</v>
      </c>
      <c r="L28" s="170">
        <v>10</v>
      </c>
    </row>
    <row r="29" spans="1:12" ht="14.25" customHeight="1">
      <c r="A29" s="77" t="s">
        <v>1549</v>
      </c>
      <c r="B29" s="168">
        <v>7</v>
      </c>
      <c r="C29" s="168">
        <v>14.71</v>
      </c>
      <c r="D29" s="168">
        <v>2</v>
      </c>
      <c r="E29" s="169">
        <v>967</v>
      </c>
      <c r="F29" s="170" t="str">
        <f>+VLOOKUP(E29,Participants!$A$1:$F$1600,2,FALSE)</f>
        <v>Alana Eiler</v>
      </c>
      <c r="G29" s="170" t="str">
        <f>+VLOOKUP(E29,Participants!$A$1:$F$1600,4,FALSE)</f>
        <v>BTA</v>
      </c>
      <c r="H29" s="170" t="str">
        <f>+VLOOKUP(E29,Participants!$A$1:$F$1600,5,FALSE)</f>
        <v>F</v>
      </c>
      <c r="I29" s="170">
        <f>+VLOOKUP(E29,Participants!$A$1:$F$1600,3,FALSE)</f>
        <v>5</v>
      </c>
      <c r="J29" s="170" t="str">
        <f>+VLOOKUP(E29,Participants!$A$1:$G$1600,7,FALSE)</f>
        <v>JV GIRLS</v>
      </c>
      <c r="K29" s="170">
        <f>K28+1</f>
        <v>2</v>
      </c>
      <c r="L29" s="170">
        <v>8</v>
      </c>
    </row>
    <row r="30" spans="1:12" ht="14.25" customHeight="1">
      <c r="A30" s="77" t="s">
        <v>1549</v>
      </c>
      <c r="B30" s="168">
        <v>3</v>
      </c>
      <c r="C30" s="168">
        <v>15.27</v>
      </c>
      <c r="D30" s="168">
        <v>2</v>
      </c>
      <c r="E30" s="169">
        <v>1034</v>
      </c>
      <c r="F30" s="170" t="str">
        <f>+VLOOKUP(E30,Participants!$A$1:$F$1600,2,FALSE)</f>
        <v>Maite Lopez Foubert</v>
      </c>
      <c r="G30" s="170" t="str">
        <f>+VLOOKUP(E30,Participants!$A$1:$F$1600,4,FALSE)</f>
        <v>KIL</v>
      </c>
      <c r="H30" s="170" t="str">
        <f>+VLOOKUP(E30,Participants!$A$1:$F$1600,5,FALSE)</f>
        <v>F</v>
      </c>
      <c r="I30" s="170">
        <f>+VLOOKUP(E30,Participants!$A$1:$F$1600,3,FALSE)</f>
        <v>6</v>
      </c>
      <c r="J30" s="170" t="str">
        <f>+VLOOKUP(E30,Participants!$A$1:$G$1600,7,FALSE)</f>
        <v>JV GIRLS</v>
      </c>
      <c r="K30" s="170">
        <f t="shared" ref="K30:K80" si="1">K29+1</f>
        <v>3</v>
      </c>
      <c r="L30" s="170">
        <v>6</v>
      </c>
    </row>
    <row r="31" spans="1:12" ht="14.25" customHeight="1">
      <c r="A31" s="77" t="s">
        <v>1549</v>
      </c>
      <c r="B31" s="168">
        <v>7</v>
      </c>
      <c r="C31" s="168">
        <v>15.45</v>
      </c>
      <c r="D31" s="168">
        <v>4</v>
      </c>
      <c r="E31" s="169">
        <v>217</v>
      </c>
      <c r="F31" s="170" t="str">
        <f>+VLOOKUP(E31,Participants!$A$1:$F$1600,2,FALSE)</f>
        <v>Molly McGrath</v>
      </c>
      <c r="G31" s="170" t="str">
        <f>+VLOOKUP(E31,Participants!$A$1:$F$1600,4,FALSE)</f>
        <v>AMA</v>
      </c>
      <c r="H31" s="170" t="str">
        <f>+VLOOKUP(E31,Participants!$A$1:$F$1600,5,FALSE)</f>
        <v>F</v>
      </c>
      <c r="I31" s="170">
        <f>+VLOOKUP(E31,Participants!$A$1:$F$1600,3,FALSE)</f>
        <v>5</v>
      </c>
      <c r="J31" s="170" t="str">
        <f>+VLOOKUP(E31,Participants!$A$1:$G$1600,7,FALSE)</f>
        <v>JV GIRLS</v>
      </c>
      <c r="K31" s="170">
        <f t="shared" si="1"/>
        <v>4</v>
      </c>
      <c r="L31" s="170">
        <v>5</v>
      </c>
    </row>
    <row r="32" spans="1:12" ht="14.25" customHeight="1">
      <c r="A32" s="77" t="s">
        <v>1549</v>
      </c>
      <c r="B32" s="168">
        <v>4</v>
      </c>
      <c r="C32" s="168">
        <v>15.48</v>
      </c>
      <c r="D32" s="168">
        <v>2</v>
      </c>
      <c r="E32" s="169">
        <v>1584</v>
      </c>
      <c r="F32" s="170" t="str">
        <f>+VLOOKUP(E32,Participants!$A$1:$F$1600,2,FALSE)</f>
        <v>Lydia Pierce</v>
      </c>
      <c r="G32" s="170" t="str">
        <f>+VLOOKUP(E32,Participants!$A$1:$F$1600,4,FALSE)</f>
        <v>GRE</v>
      </c>
      <c r="H32" s="170" t="str">
        <f>+VLOOKUP(E32,Participants!$A$1:$F$1600,5,FALSE)</f>
        <v>F</v>
      </c>
      <c r="I32" s="170">
        <f>+VLOOKUP(E32,Participants!$A$1:$F$1600,3,FALSE)</f>
        <v>6</v>
      </c>
      <c r="J32" s="170" t="str">
        <f>+VLOOKUP(E32,Participants!$A$1:$G$1600,7,FALSE)</f>
        <v>JV GIRLS</v>
      </c>
      <c r="K32" s="170">
        <f t="shared" si="1"/>
        <v>5</v>
      </c>
      <c r="L32" s="170">
        <v>4</v>
      </c>
    </row>
    <row r="33" spans="1:12" ht="14.25" customHeight="1">
      <c r="A33" s="77" t="s">
        <v>1549</v>
      </c>
      <c r="B33" s="168">
        <v>2</v>
      </c>
      <c r="C33" s="168">
        <v>15.67</v>
      </c>
      <c r="D33" s="168">
        <v>8</v>
      </c>
      <c r="E33" s="169">
        <v>1035</v>
      </c>
      <c r="F33" s="170" t="str">
        <f>+VLOOKUP(E33,Participants!$A$1:$F$1600,2,FALSE)</f>
        <v>Gigi Colafella</v>
      </c>
      <c r="G33" s="170" t="str">
        <f>+VLOOKUP(E33,Participants!$A$1:$F$1600,4,FALSE)</f>
        <v>KIL</v>
      </c>
      <c r="H33" s="170" t="str">
        <f>+VLOOKUP(E33,Participants!$A$1:$F$1600,5,FALSE)</f>
        <v>F</v>
      </c>
      <c r="I33" s="170">
        <f>+VLOOKUP(E33,Participants!$A$1:$F$1600,3,FALSE)</f>
        <v>6</v>
      </c>
      <c r="J33" s="170" t="str">
        <f>+VLOOKUP(E33,Participants!$A$1:$G$1600,7,FALSE)</f>
        <v>JV GIRLS</v>
      </c>
      <c r="K33" s="170">
        <f t="shared" si="1"/>
        <v>6</v>
      </c>
      <c r="L33" s="170">
        <v>3</v>
      </c>
    </row>
    <row r="34" spans="1:12" ht="14.25" customHeight="1">
      <c r="A34" s="77" t="s">
        <v>1549</v>
      </c>
      <c r="B34" s="168">
        <v>3</v>
      </c>
      <c r="C34" s="168">
        <v>15.69</v>
      </c>
      <c r="D34" s="168">
        <v>5</v>
      </c>
      <c r="E34" s="169">
        <v>1031</v>
      </c>
      <c r="F34" s="170" t="str">
        <f>+VLOOKUP(E34,Participants!$A$1:$F$1600,2,FALSE)</f>
        <v>Evangeline Offi</v>
      </c>
      <c r="G34" s="170" t="str">
        <f>+VLOOKUP(E34,Participants!$A$1:$F$1600,4,FALSE)</f>
        <v>KIL</v>
      </c>
      <c r="H34" s="170" t="str">
        <f>+VLOOKUP(E34,Participants!$A$1:$F$1600,5,FALSE)</f>
        <v>F</v>
      </c>
      <c r="I34" s="170">
        <f>+VLOOKUP(E34,Participants!$A$1:$F$1600,3,FALSE)</f>
        <v>5</v>
      </c>
      <c r="J34" s="170" t="str">
        <f>+VLOOKUP(E34,Participants!$A$1:$G$1600,7,FALSE)</f>
        <v>JV GIRLS</v>
      </c>
      <c r="K34" s="170">
        <f t="shared" si="1"/>
        <v>7</v>
      </c>
      <c r="L34" s="170">
        <v>2</v>
      </c>
    </row>
    <row r="35" spans="1:12" ht="14.25" customHeight="1">
      <c r="A35" s="77" t="s">
        <v>1549</v>
      </c>
      <c r="B35" s="168">
        <v>5</v>
      </c>
      <c r="C35" s="168">
        <v>15.69</v>
      </c>
      <c r="D35" s="168">
        <v>8</v>
      </c>
      <c r="E35" s="169">
        <v>207</v>
      </c>
      <c r="F35" s="170" t="str">
        <f>+VLOOKUP(E35,Participants!$A$1:$F$1600,2,FALSE)</f>
        <v>Casey Davis</v>
      </c>
      <c r="G35" s="170" t="str">
        <f>+VLOOKUP(E35,Participants!$A$1:$F$1600,4,FALSE)</f>
        <v>AMA</v>
      </c>
      <c r="H35" s="170" t="str">
        <f>+VLOOKUP(E35,Participants!$A$1:$F$1600,5,FALSE)</f>
        <v>F</v>
      </c>
      <c r="I35" s="170">
        <f>+VLOOKUP(E35,Participants!$A$1:$F$1600,3,FALSE)</f>
        <v>6</v>
      </c>
      <c r="J35" s="170" t="str">
        <f>+VLOOKUP(E35,Participants!$A$1:$G$1600,7,FALSE)</f>
        <v>JV GIRLS</v>
      </c>
      <c r="K35" s="170">
        <f t="shared" si="1"/>
        <v>8</v>
      </c>
      <c r="L35" s="170">
        <v>1</v>
      </c>
    </row>
    <row r="36" spans="1:12" ht="14.25" customHeight="1">
      <c r="A36" s="77" t="s">
        <v>1549</v>
      </c>
      <c r="B36" s="168">
        <v>3</v>
      </c>
      <c r="C36" s="168">
        <v>15.74</v>
      </c>
      <c r="D36" s="168">
        <v>4</v>
      </c>
      <c r="E36" s="169">
        <v>588</v>
      </c>
      <c r="F36" s="170" t="str">
        <f>+VLOOKUP(E36,Participants!$A$1:$F$1600,2,FALSE)</f>
        <v>Madeline Sell</v>
      </c>
      <c r="G36" s="170" t="str">
        <f>+VLOOKUP(E36,Participants!$A$1:$F$1600,4,FALSE)</f>
        <v>BFS</v>
      </c>
      <c r="H36" s="170" t="str">
        <f>+VLOOKUP(E36,Participants!$A$1:$F$1600,5,FALSE)</f>
        <v>F</v>
      </c>
      <c r="I36" s="170">
        <f>+VLOOKUP(E36,Participants!$A$1:$F$1600,3,FALSE)</f>
        <v>6</v>
      </c>
      <c r="J36" s="170" t="str">
        <f>+VLOOKUP(E36,Participants!$A$1:$G$1600,7,FALSE)</f>
        <v>JV GIRLS</v>
      </c>
      <c r="K36" s="170">
        <f t="shared" si="1"/>
        <v>9</v>
      </c>
      <c r="L36" s="170"/>
    </row>
    <row r="37" spans="1:12" ht="14.25" customHeight="1">
      <c r="A37" s="77" t="s">
        <v>1549</v>
      </c>
      <c r="B37" s="168">
        <v>2</v>
      </c>
      <c r="C37" s="168">
        <v>16.03</v>
      </c>
      <c r="D37" s="168">
        <v>6</v>
      </c>
      <c r="E37" s="169">
        <v>1033</v>
      </c>
      <c r="F37" s="170" t="str">
        <f>+VLOOKUP(E37,Participants!$A$1:$F$1600,2,FALSE)</f>
        <v>Mia Liscinsky</v>
      </c>
      <c r="G37" s="170" t="str">
        <f>+VLOOKUP(E37,Participants!$A$1:$F$1600,4,FALSE)</f>
        <v>KIL</v>
      </c>
      <c r="H37" s="170" t="str">
        <f>+VLOOKUP(E37,Participants!$A$1:$F$1600,5,FALSE)</f>
        <v>F</v>
      </c>
      <c r="I37" s="170">
        <f>+VLOOKUP(E37,Participants!$A$1:$F$1600,3,FALSE)</f>
        <v>6</v>
      </c>
      <c r="J37" s="170" t="str">
        <f>+VLOOKUP(E37,Participants!$A$1:$G$1600,7,FALSE)</f>
        <v>JV GIRLS</v>
      </c>
      <c r="K37" s="170">
        <f t="shared" si="1"/>
        <v>10</v>
      </c>
      <c r="L37" s="170"/>
    </row>
    <row r="38" spans="1:12" ht="14.25" customHeight="1">
      <c r="A38" s="77" t="s">
        <v>1549</v>
      </c>
      <c r="B38" s="168">
        <v>6</v>
      </c>
      <c r="C38" s="168">
        <v>16.11</v>
      </c>
      <c r="D38" s="168">
        <v>2</v>
      </c>
      <c r="E38" s="169">
        <v>973</v>
      </c>
      <c r="F38" s="170" t="str">
        <f>+VLOOKUP(E38,Participants!$A$1:$F$1600,2,FALSE)</f>
        <v>Caroline Tatar</v>
      </c>
      <c r="G38" s="170" t="str">
        <f>+VLOOKUP(E38,Participants!$A$1:$F$1600,4,FALSE)</f>
        <v>BTA</v>
      </c>
      <c r="H38" s="170" t="str">
        <f>+VLOOKUP(E38,Participants!$A$1:$F$1600,5,FALSE)</f>
        <v>F</v>
      </c>
      <c r="I38" s="170">
        <f>+VLOOKUP(E38,Participants!$A$1:$F$1600,3,FALSE)</f>
        <v>5</v>
      </c>
      <c r="J38" s="170" t="str">
        <f>+VLOOKUP(E38,Participants!$A$1:$G$1600,7,FALSE)</f>
        <v>JV GIRLS</v>
      </c>
      <c r="K38" s="170">
        <f t="shared" si="1"/>
        <v>11</v>
      </c>
      <c r="L38" s="170"/>
    </row>
    <row r="39" spans="1:12" ht="14.25" customHeight="1">
      <c r="A39" s="77" t="s">
        <v>1549</v>
      </c>
      <c r="B39" s="168">
        <v>7</v>
      </c>
      <c r="C39" s="168">
        <v>16.2</v>
      </c>
      <c r="D39" s="168">
        <v>5</v>
      </c>
      <c r="E39" s="169">
        <v>785</v>
      </c>
      <c r="F39" s="170" t="str">
        <f>+VLOOKUP(E39,Participants!$A$1:$F$1600,2,FALSE)</f>
        <v>Gabby Keverline</v>
      </c>
      <c r="G39" s="170" t="str">
        <f>+VLOOKUP(E39,Participants!$A$1:$F$1600,4,FALSE)</f>
        <v>AAC</v>
      </c>
      <c r="H39" s="170" t="str">
        <f>+VLOOKUP(E39,Participants!$A$1:$F$1600,5,FALSE)</f>
        <v>F</v>
      </c>
      <c r="I39" s="170">
        <f>+VLOOKUP(E39,Participants!$A$1:$F$1600,3,FALSE)</f>
        <v>5</v>
      </c>
      <c r="J39" s="170" t="str">
        <f>+VLOOKUP(E39,Participants!$A$1:$G$1600,7,FALSE)</f>
        <v>JV GIRLS</v>
      </c>
      <c r="K39" s="170">
        <f t="shared" si="1"/>
        <v>12</v>
      </c>
      <c r="L39" s="170"/>
    </row>
    <row r="40" spans="1:12" ht="14.25" customHeight="1">
      <c r="A40" s="77" t="s">
        <v>1549</v>
      </c>
      <c r="B40" s="168">
        <v>7</v>
      </c>
      <c r="C40" s="168">
        <v>16.29</v>
      </c>
      <c r="D40" s="168">
        <v>3</v>
      </c>
      <c r="E40" s="169">
        <v>1157</v>
      </c>
      <c r="F40" s="170" t="str">
        <f>+VLOOKUP(E40,Participants!$A$1:$F$1600,2,FALSE)</f>
        <v>Margaret Killian</v>
      </c>
      <c r="G40" s="170" t="str">
        <f>+VLOOKUP(E40,Participants!$A$1:$F$1600,4,FALSE)</f>
        <v>JAM</v>
      </c>
      <c r="H40" s="170" t="str">
        <f>+VLOOKUP(E40,Participants!$A$1:$F$1600,5,FALSE)</f>
        <v>F</v>
      </c>
      <c r="I40" s="170">
        <f>+VLOOKUP(E40,Participants!$A$1:$F$1600,3,FALSE)</f>
        <v>6</v>
      </c>
      <c r="J40" s="170" t="str">
        <f>+VLOOKUP(E40,Participants!$A$1:$G$1600,7,FALSE)</f>
        <v>JV GIRLS</v>
      </c>
      <c r="K40" s="170">
        <f t="shared" si="1"/>
        <v>13</v>
      </c>
      <c r="L40" s="170"/>
    </row>
    <row r="41" spans="1:12" ht="14.25" customHeight="1">
      <c r="A41" s="77" t="s">
        <v>1549</v>
      </c>
      <c r="B41" s="168">
        <v>5</v>
      </c>
      <c r="C41" s="168">
        <v>16.32</v>
      </c>
      <c r="D41" s="168">
        <v>2</v>
      </c>
      <c r="E41" s="169">
        <v>1579</v>
      </c>
      <c r="F41" s="170" t="str">
        <f>+VLOOKUP(E41,Participants!$A$1:$F$1600,2,FALSE)</f>
        <v>Emily Birchok</v>
      </c>
      <c r="G41" s="170" t="str">
        <f>+VLOOKUP(E41,Participants!$A$1:$F$1600,4,FALSE)</f>
        <v>GRE</v>
      </c>
      <c r="H41" s="170" t="str">
        <f>+VLOOKUP(E41,Participants!$A$1:$F$1600,5,FALSE)</f>
        <v>F</v>
      </c>
      <c r="I41" s="170">
        <f>+VLOOKUP(E41,Participants!$A$1:$F$1600,3,FALSE)</f>
        <v>5</v>
      </c>
      <c r="J41" s="170" t="str">
        <f>+VLOOKUP(E41,Participants!$A$1:$G$1600,7,FALSE)</f>
        <v>JV GIRLS</v>
      </c>
      <c r="K41" s="170">
        <f t="shared" si="1"/>
        <v>14</v>
      </c>
      <c r="L41" s="170"/>
    </row>
    <row r="42" spans="1:12" ht="14.25" customHeight="1">
      <c r="A42" s="77" t="s">
        <v>1549</v>
      </c>
      <c r="B42" s="168">
        <v>5</v>
      </c>
      <c r="C42" s="168">
        <v>16.32</v>
      </c>
      <c r="D42" s="168">
        <v>3</v>
      </c>
      <c r="E42" s="169">
        <v>206</v>
      </c>
      <c r="F42" s="170" t="str">
        <f>+VLOOKUP(E42,Participants!$A$1:$F$1600,2,FALSE)</f>
        <v>Francesca Dambrogio</v>
      </c>
      <c r="G42" s="170" t="str">
        <f>+VLOOKUP(E42,Participants!$A$1:$F$1600,4,FALSE)</f>
        <v>AMA</v>
      </c>
      <c r="H42" s="170" t="str">
        <f>+VLOOKUP(E42,Participants!$A$1:$F$1600,5,FALSE)</f>
        <v>F</v>
      </c>
      <c r="I42" s="170">
        <f>+VLOOKUP(E42,Participants!$A$1:$F$1600,3,FALSE)</f>
        <v>6</v>
      </c>
      <c r="J42" s="170" t="str">
        <f>+VLOOKUP(E42,Participants!$A$1:$G$1600,7,FALSE)</f>
        <v>JV GIRLS</v>
      </c>
      <c r="K42" s="170">
        <f t="shared" si="1"/>
        <v>15</v>
      </c>
      <c r="L42" s="170"/>
    </row>
    <row r="43" spans="1:12" ht="14.25" customHeight="1">
      <c r="A43" s="77" t="s">
        <v>1549</v>
      </c>
      <c r="B43" s="168">
        <v>5</v>
      </c>
      <c r="C43" s="168">
        <v>16.41</v>
      </c>
      <c r="D43" s="168">
        <v>7</v>
      </c>
      <c r="E43" s="169">
        <v>221</v>
      </c>
      <c r="F43" s="170" t="str">
        <f>+VLOOKUP(E43,Participants!$A$1:$F$1600,2,FALSE)</f>
        <v>Liliana Silvis</v>
      </c>
      <c r="G43" s="170" t="str">
        <f>+VLOOKUP(E43,Participants!$A$1:$F$1600,4,FALSE)</f>
        <v>AMA</v>
      </c>
      <c r="H43" s="170" t="str">
        <f>+VLOOKUP(E43,Participants!$A$1:$F$1600,5,FALSE)</f>
        <v>F</v>
      </c>
      <c r="I43" s="170">
        <f>+VLOOKUP(E43,Participants!$A$1:$F$1600,3,FALSE)</f>
        <v>6</v>
      </c>
      <c r="J43" s="170" t="str">
        <f>+VLOOKUP(E43,Participants!$A$1:$G$1600,7,FALSE)</f>
        <v>JV GIRLS</v>
      </c>
      <c r="K43" s="170">
        <f t="shared" si="1"/>
        <v>16</v>
      </c>
      <c r="L43" s="170"/>
    </row>
    <row r="44" spans="1:12" ht="14.25" customHeight="1">
      <c r="A44" s="77" t="s">
        <v>1549</v>
      </c>
      <c r="B44" s="168">
        <v>5</v>
      </c>
      <c r="C44" s="168">
        <v>16.420000000000002</v>
      </c>
      <c r="D44" s="168">
        <v>1</v>
      </c>
      <c r="E44" s="169">
        <v>1457</v>
      </c>
      <c r="F44" s="170" t="str">
        <f>+VLOOKUP(E44,Participants!$A$1:$F$1600,2,FALSE)</f>
        <v>Kendall Stewart</v>
      </c>
      <c r="G44" s="170" t="str">
        <f>+VLOOKUP(E44,Participants!$A$1:$F$1600,4,FALSE)</f>
        <v>BCS</v>
      </c>
      <c r="H44" s="170" t="str">
        <f>+VLOOKUP(E44,Participants!$A$1:$F$1600,5,FALSE)</f>
        <v>F</v>
      </c>
      <c r="I44" s="170">
        <f>+VLOOKUP(E44,Participants!$A$1:$F$1600,3,FALSE)</f>
        <v>6</v>
      </c>
      <c r="J44" s="170" t="str">
        <f>+VLOOKUP(E44,Participants!$A$1:$G$1600,7,FALSE)</f>
        <v>JV GIRLS</v>
      </c>
      <c r="K44" s="170">
        <f t="shared" si="1"/>
        <v>17</v>
      </c>
      <c r="L44" s="170"/>
    </row>
    <row r="45" spans="1:12" ht="14.25" customHeight="1">
      <c r="A45" s="77" t="s">
        <v>1549</v>
      </c>
      <c r="B45" s="168">
        <v>6</v>
      </c>
      <c r="C45" s="168">
        <v>16.43</v>
      </c>
      <c r="D45" s="168">
        <v>3</v>
      </c>
      <c r="E45" s="169">
        <v>1155</v>
      </c>
      <c r="F45" s="170" t="str">
        <f>+VLOOKUP(E45,Participants!$A$1:$F$1600,2,FALSE)</f>
        <v>Emery Feczko</v>
      </c>
      <c r="G45" s="170" t="str">
        <f>+VLOOKUP(E45,Participants!$A$1:$F$1600,4,FALSE)</f>
        <v>JAM</v>
      </c>
      <c r="H45" s="170" t="str">
        <f>+VLOOKUP(E45,Participants!$A$1:$F$1600,5,FALSE)</f>
        <v>F</v>
      </c>
      <c r="I45" s="170">
        <f>+VLOOKUP(E45,Participants!$A$1:$F$1600,3,FALSE)</f>
        <v>6</v>
      </c>
      <c r="J45" s="170" t="str">
        <f>+VLOOKUP(E45,Participants!$A$1:$G$1600,7,FALSE)</f>
        <v>JV GIRLS</v>
      </c>
      <c r="K45" s="170">
        <f t="shared" si="1"/>
        <v>18</v>
      </c>
      <c r="L45" s="170"/>
    </row>
    <row r="46" spans="1:12" ht="14.25" customHeight="1">
      <c r="A46" s="77" t="s">
        <v>1549</v>
      </c>
      <c r="B46" s="168">
        <v>5</v>
      </c>
      <c r="C46" s="168">
        <v>16.559999999999999</v>
      </c>
      <c r="D46" s="168">
        <v>4</v>
      </c>
      <c r="E46" s="169">
        <v>966</v>
      </c>
      <c r="F46" s="170" t="str">
        <f>+VLOOKUP(E46,Participants!$A$1:$F$1600,2,FALSE)</f>
        <v>Claire Bandurski</v>
      </c>
      <c r="G46" s="170" t="str">
        <f>+VLOOKUP(E46,Participants!$A$1:$F$1600,4,FALSE)</f>
        <v>BTA</v>
      </c>
      <c r="H46" s="170" t="str">
        <f>+VLOOKUP(E46,Participants!$A$1:$F$1600,5,FALSE)</f>
        <v>F</v>
      </c>
      <c r="I46" s="170">
        <f>+VLOOKUP(E46,Participants!$A$1:$F$1600,3,FALSE)</f>
        <v>5</v>
      </c>
      <c r="J46" s="170" t="str">
        <f>+VLOOKUP(E46,Participants!$A$1:$G$1600,7,FALSE)</f>
        <v>JV GIRLS</v>
      </c>
      <c r="K46" s="170">
        <f t="shared" si="1"/>
        <v>19</v>
      </c>
      <c r="L46" s="170"/>
    </row>
    <row r="47" spans="1:12" ht="14.25" customHeight="1">
      <c r="A47" s="77" t="s">
        <v>1549</v>
      </c>
      <c r="B47" s="168">
        <v>1</v>
      </c>
      <c r="C47" s="168">
        <v>16.64</v>
      </c>
      <c r="D47" s="168">
        <v>4</v>
      </c>
      <c r="E47" s="169">
        <v>591</v>
      </c>
      <c r="F47" s="170" t="str">
        <f>+VLOOKUP(E47,Participants!$A$1:$F$1600,2,FALSE)</f>
        <v>Alexandra Wagner</v>
      </c>
      <c r="G47" s="170" t="str">
        <f>+VLOOKUP(E47,Participants!$A$1:$F$1600,4,FALSE)</f>
        <v>BFS</v>
      </c>
      <c r="H47" s="170" t="str">
        <f>+VLOOKUP(E47,Participants!$A$1:$F$1600,5,FALSE)</f>
        <v>F</v>
      </c>
      <c r="I47" s="170">
        <f>+VLOOKUP(E47,Participants!$A$1:$F$1600,3,FALSE)</f>
        <v>5</v>
      </c>
      <c r="J47" s="170" t="str">
        <f>+VLOOKUP(E47,Participants!$A$1:$G$1600,7,FALSE)</f>
        <v>JV GIRLS</v>
      </c>
      <c r="K47" s="170">
        <f t="shared" si="1"/>
        <v>20</v>
      </c>
      <c r="L47" s="170">
        <v>0</v>
      </c>
    </row>
    <row r="48" spans="1:12" ht="14.25" customHeight="1">
      <c r="A48" s="77" t="s">
        <v>1549</v>
      </c>
      <c r="B48" s="168">
        <v>5</v>
      </c>
      <c r="C48" s="168">
        <v>16.64</v>
      </c>
      <c r="D48" s="168">
        <v>5</v>
      </c>
      <c r="E48" s="169">
        <v>1156</v>
      </c>
      <c r="F48" s="170" t="str">
        <f>+VLOOKUP(E48,Participants!$A$1:$F$1600,2,FALSE)</f>
        <v>Molly Gauntner</v>
      </c>
      <c r="G48" s="170" t="str">
        <f>+VLOOKUP(E48,Participants!$A$1:$F$1600,4,FALSE)</f>
        <v>JAM</v>
      </c>
      <c r="H48" s="170" t="str">
        <f>+VLOOKUP(E48,Participants!$A$1:$F$1600,5,FALSE)</f>
        <v>F</v>
      </c>
      <c r="I48" s="170">
        <f>+VLOOKUP(E48,Participants!$A$1:$F$1600,3,FALSE)</f>
        <v>6</v>
      </c>
      <c r="J48" s="170" t="str">
        <f>+VLOOKUP(E48,Participants!$A$1:$G$1600,7,FALSE)</f>
        <v>JV GIRLS</v>
      </c>
      <c r="K48" s="170">
        <f t="shared" si="1"/>
        <v>21</v>
      </c>
      <c r="L48" s="170"/>
    </row>
    <row r="49" spans="1:12" ht="14.25" customHeight="1">
      <c r="A49" s="77" t="s">
        <v>1549</v>
      </c>
      <c r="B49" s="168">
        <v>6</v>
      </c>
      <c r="C49" s="168">
        <v>16.79</v>
      </c>
      <c r="D49" s="168">
        <v>5</v>
      </c>
      <c r="E49" s="169">
        <v>218</v>
      </c>
      <c r="F49" s="170" t="str">
        <f>+VLOOKUP(E49,Participants!$A$1:$F$1600,2,FALSE)</f>
        <v>Madison Mcpeake</v>
      </c>
      <c r="G49" s="170" t="str">
        <f>+VLOOKUP(E49,Participants!$A$1:$F$1600,4,FALSE)</f>
        <v>AMA</v>
      </c>
      <c r="H49" s="170" t="str">
        <f>+VLOOKUP(E49,Participants!$A$1:$F$1600,5,FALSE)</f>
        <v>F</v>
      </c>
      <c r="I49" s="170">
        <f>+VLOOKUP(E49,Participants!$A$1:$F$1600,3,FALSE)</f>
        <v>6</v>
      </c>
      <c r="J49" s="170" t="str">
        <f>+VLOOKUP(E49,Participants!$A$1:$G$1600,7,FALSE)</f>
        <v>JV GIRLS</v>
      </c>
      <c r="K49" s="170">
        <f t="shared" si="1"/>
        <v>22</v>
      </c>
      <c r="L49" s="170"/>
    </row>
    <row r="50" spans="1:12" ht="15" customHeight="1">
      <c r="A50" s="77" t="s">
        <v>1549</v>
      </c>
      <c r="B50" s="168">
        <v>6</v>
      </c>
      <c r="C50" s="168">
        <v>16.95</v>
      </c>
      <c r="D50" s="168">
        <v>7</v>
      </c>
      <c r="E50" s="169">
        <v>783</v>
      </c>
      <c r="F50" s="170" t="str">
        <f>+VLOOKUP(E50,Participants!$A$1:$F$1600,2,FALSE)</f>
        <v>Juli Gruber</v>
      </c>
      <c r="G50" s="170" t="str">
        <f>+VLOOKUP(E50,Participants!$A$1:$F$1600,4,FALSE)</f>
        <v>AAC</v>
      </c>
      <c r="H50" s="170" t="str">
        <f>+VLOOKUP(E50,Participants!$A$1:$F$1600,5,FALSE)</f>
        <v>F</v>
      </c>
      <c r="I50" s="170">
        <f>+VLOOKUP(E50,Participants!$A$1:$F$1600,3,FALSE)</f>
        <v>5</v>
      </c>
      <c r="J50" s="170" t="str">
        <f>+VLOOKUP(E50,Participants!$A$1:$G$1600,7,FALSE)</f>
        <v>JV GIRLS</v>
      </c>
      <c r="K50" s="170">
        <f t="shared" si="1"/>
        <v>23</v>
      </c>
      <c r="L50" s="170"/>
    </row>
    <row r="51" spans="1:12" ht="14.25" customHeight="1">
      <c r="A51" s="77" t="s">
        <v>1549</v>
      </c>
      <c r="B51" s="168">
        <v>4</v>
      </c>
      <c r="C51" s="168">
        <v>16.96</v>
      </c>
      <c r="D51" s="168">
        <v>3</v>
      </c>
      <c r="E51" s="169">
        <v>968</v>
      </c>
      <c r="F51" s="170" t="str">
        <f>+VLOOKUP(E51,Participants!$A$1:$F$1600,2,FALSE)</f>
        <v>Cayden Ferguson</v>
      </c>
      <c r="G51" s="170" t="str">
        <f>+VLOOKUP(E51,Participants!$A$1:$F$1600,4,FALSE)</f>
        <v>BTA</v>
      </c>
      <c r="H51" s="170" t="str">
        <f>+VLOOKUP(E51,Participants!$A$1:$F$1600,5,FALSE)</f>
        <v>F</v>
      </c>
      <c r="I51" s="170">
        <f>+VLOOKUP(E51,Participants!$A$1:$F$1600,3,FALSE)</f>
        <v>5</v>
      </c>
      <c r="J51" s="170" t="str">
        <f>+VLOOKUP(E51,Participants!$A$1:$G$1600,7,FALSE)</f>
        <v>JV GIRLS</v>
      </c>
      <c r="K51" s="170">
        <f t="shared" si="1"/>
        <v>24</v>
      </c>
      <c r="L51" s="170"/>
    </row>
    <row r="52" spans="1:12" ht="14.25" customHeight="1">
      <c r="A52" s="77" t="s">
        <v>1549</v>
      </c>
      <c r="B52" s="168">
        <v>7</v>
      </c>
      <c r="C52" s="168">
        <v>16.97</v>
      </c>
      <c r="D52" s="168">
        <v>7</v>
      </c>
      <c r="E52" s="169">
        <v>784</v>
      </c>
      <c r="F52" s="170" t="str">
        <f>+VLOOKUP(E52,Participants!$A$1:$F$1600,2,FALSE)</f>
        <v>Sarah Hoerster</v>
      </c>
      <c r="G52" s="170" t="str">
        <f>+VLOOKUP(E52,Participants!$A$1:$F$1600,4,FALSE)</f>
        <v>AAC</v>
      </c>
      <c r="H52" s="170" t="str">
        <f>+VLOOKUP(E52,Participants!$A$1:$F$1600,5,FALSE)</f>
        <v>F</v>
      </c>
      <c r="I52" s="170">
        <f>+VLOOKUP(E52,Participants!$A$1:$F$1600,3,FALSE)</f>
        <v>6</v>
      </c>
      <c r="J52" s="170" t="str">
        <f>+VLOOKUP(E52,Participants!$A$1:$G$1600,7,FALSE)</f>
        <v>JV GIRLS</v>
      </c>
      <c r="K52" s="170">
        <f t="shared" si="1"/>
        <v>25</v>
      </c>
      <c r="L52" s="170"/>
    </row>
    <row r="53" spans="1:12" ht="14.25" customHeight="1">
      <c r="A53" s="77" t="s">
        <v>1549</v>
      </c>
      <c r="B53" s="168">
        <v>2</v>
      </c>
      <c r="C53" s="168">
        <v>17.010000000000002</v>
      </c>
      <c r="D53" s="168">
        <v>5</v>
      </c>
      <c r="E53" s="169">
        <v>580</v>
      </c>
      <c r="F53" s="170" t="str">
        <f>+VLOOKUP(E53,Participants!$A$1:$F$1600,2,FALSE)</f>
        <v>Mary Kennedy</v>
      </c>
      <c r="G53" s="170" t="str">
        <f>+VLOOKUP(E53,Participants!$A$1:$F$1600,4,FALSE)</f>
        <v>BFS</v>
      </c>
      <c r="H53" s="170" t="str">
        <f>+VLOOKUP(E53,Participants!$A$1:$F$1600,5,FALSE)</f>
        <v>F</v>
      </c>
      <c r="I53" s="170">
        <f>+VLOOKUP(E53,Participants!$A$1:$F$1600,3,FALSE)</f>
        <v>6</v>
      </c>
      <c r="J53" s="170" t="str">
        <f>+VLOOKUP(E53,Participants!$A$1:$G$1600,7,FALSE)</f>
        <v>JV GIRLS</v>
      </c>
      <c r="K53" s="170">
        <f t="shared" si="1"/>
        <v>26</v>
      </c>
      <c r="L53" s="170"/>
    </row>
    <row r="54" spans="1:12" ht="14.25" customHeight="1">
      <c r="A54" s="77" t="s">
        <v>1549</v>
      </c>
      <c r="B54" s="168">
        <v>7</v>
      </c>
      <c r="C54" s="168">
        <v>17.2</v>
      </c>
      <c r="D54" s="168">
        <v>1</v>
      </c>
      <c r="E54" s="169">
        <v>1452</v>
      </c>
      <c r="F54" s="170" t="str">
        <f>+VLOOKUP(E54,Participants!$A$1:$F$1600,2,FALSE)</f>
        <v>Gianna Shaffer</v>
      </c>
      <c r="G54" s="170" t="str">
        <f>+VLOOKUP(E54,Participants!$A$1:$F$1600,4,FALSE)</f>
        <v>BCS</v>
      </c>
      <c r="H54" s="170" t="str">
        <f>+VLOOKUP(E54,Participants!$A$1:$F$1600,5,FALSE)</f>
        <v>F</v>
      </c>
      <c r="I54" s="170">
        <f>+VLOOKUP(E54,Participants!$A$1:$F$1600,3,FALSE)</f>
        <v>5</v>
      </c>
      <c r="J54" s="170" t="str">
        <f>+VLOOKUP(E54,Participants!$A$1:$G$1600,7,FALSE)</f>
        <v>JV GIRLS</v>
      </c>
      <c r="K54" s="170">
        <f t="shared" si="1"/>
        <v>27</v>
      </c>
      <c r="L54" s="170"/>
    </row>
    <row r="55" spans="1:12" ht="14.25" customHeight="1">
      <c r="A55" s="77" t="s">
        <v>1549</v>
      </c>
      <c r="B55" s="168">
        <v>4</v>
      </c>
      <c r="C55" s="168">
        <v>17.329999999999998</v>
      </c>
      <c r="D55" s="168">
        <v>1</v>
      </c>
      <c r="E55" s="169">
        <v>1455</v>
      </c>
      <c r="F55" s="170" t="str">
        <f>+VLOOKUP(E55,Participants!$A$1:$F$1600,2,FALSE)</f>
        <v>Grace Wolfrum</v>
      </c>
      <c r="G55" s="170" t="str">
        <f>+VLOOKUP(E55,Participants!$A$1:$F$1600,4,FALSE)</f>
        <v>BCS</v>
      </c>
      <c r="H55" s="170" t="str">
        <f>+VLOOKUP(E55,Participants!$A$1:$F$1600,5,FALSE)</f>
        <v>F</v>
      </c>
      <c r="I55" s="170">
        <f>+VLOOKUP(E55,Participants!$A$1:$F$1600,3,FALSE)</f>
        <v>6</v>
      </c>
      <c r="J55" s="170" t="str">
        <f>+VLOOKUP(E55,Participants!$A$1:$G$1600,7,FALSE)</f>
        <v>JV GIRLS</v>
      </c>
      <c r="K55" s="170">
        <f t="shared" si="1"/>
        <v>28</v>
      </c>
      <c r="L55" s="170"/>
    </row>
    <row r="56" spans="1:12" ht="14.25" customHeight="1">
      <c r="A56" s="77" t="s">
        <v>1549</v>
      </c>
      <c r="B56" s="168">
        <v>2</v>
      </c>
      <c r="C56" s="168">
        <v>17.34</v>
      </c>
      <c r="D56" s="168">
        <v>4</v>
      </c>
      <c r="E56" s="169">
        <v>220</v>
      </c>
      <c r="F56" s="170" t="str">
        <f>+VLOOKUP(E56,Participants!$A$1:$F$1600,2,FALSE)</f>
        <v>Hannah Ripley</v>
      </c>
      <c r="G56" s="170" t="str">
        <f>+VLOOKUP(E56,Participants!$A$1:$F$1600,4,FALSE)</f>
        <v>AMA</v>
      </c>
      <c r="H56" s="170" t="str">
        <f>+VLOOKUP(E56,Participants!$A$1:$F$1600,5,FALSE)</f>
        <v>F</v>
      </c>
      <c r="I56" s="170">
        <f>+VLOOKUP(E56,Participants!$A$1:$F$1600,3,FALSE)</f>
        <v>5</v>
      </c>
      <c r="J56" s="170" t="str">
        <f>+VLOOKUP(E56,Participants!$A$1:$G$1600,7,FALSE)</f>
        <v>JV GIRLS</v>
      </c>
      <c r="K56" s="170">
        <f t="shared" si="1"/>
        <v>29</v>
      </c>
      <c r="L56" s="170"/>
    </row>
    <row r="57" spans="1:12" ht="14.25" customHeight="1">
      <c r="A57" s="77" t="s">
        <v>1549</v>
      </c>
      <c r="B57" s="168">
        <v>1</v>
      </c>
      <c r="C57" s="168">
        <v>17.37</v>
      </c>
      <c r="D57" s="168">
        <v>5</v>
      </c>
      <c r="E57" s="169">
        <v>970</v>
      </c>
      <c r="F57" s="170" t="str">
        <f>+VLOOKUP(E57,Participants!$A$1:$F$1600,2,FALSE)</f>
        <v>Sara Pomietto</v>
      </c>
      <c r="G57" s="170" t="str">
        <f>+VLOOKUP(E57,Participants!$A$1:$F$1600,4,FALSE)</f>
        <v>BTA</v>
      </c>
      <c r="H57" s="170" t="str">
        <f>+VLOOKUP(E57,Participants!$A$1:$F$1600,5,FALSE)</f>
        <v>F</v>
      </c>
      <c r="I57" s="170">
        <f>+VLOOKUP(E57,Participants!$A$1:$F$1600,3,FALSE)</f>
        <v>5</v>
      </c>
      <c r="J57" s="170" t="str">
        <f>+VLOOKUP(E57,Participants!$A$1:$G$1600,7,FALSE)</f>
        <v>JV GIRLS</v>
      </c>
      <c r="K57" s="170">
        <f t="shared" si="1"/>
        <v>30</v>
      </c>
      <c r="L57" s="170">
        <v>0</v>
      </c>
    </row>
    <row r="58" spans="1:12" ht="14.25" customHeight="1">
      <c r="A58" s="77" t="s">
        <v>1549</v>
      </c>
      <c r="B58" s="168">
        <v>3</v>
      </c>
      <c r="C58" s="168">
        <v>17.420000000000002</v>
      </c>
      <c r="D58" s="168">
        <v>6</v>
      </c>
      <c r="E58" s="169">
        <v>1152</v>
      </c>
      <c r="F58" s="170" t="str">
        <f>+VLOOKUP(E58,Participants!$A$1:$F$1600,2,FALSE)</f>
        <v>Gabriella Marino</v>
      </c>
      <c r="G58" s="170" t="str">
        <f>+VLOOKUP(E58,Participants!$A$1:$F$1600,4,FALSE)</f>
        <v>JAM</v>
      </c>
      <c r="H58" s="170" t="str">
        <f>+VLOOKUP(E58,Participants!$A$1:$F$1600,5,FALSE)</f>
        <v>F</v>
      </c>
      <c r="I58" s="170">
        <f>+VLOOKUP(E58,Participants!$A$1:$F$1600,3,FALSE)</f>
        <v>5</v>
      </c>
      <c r="J58" s="170" t="str">
        <f>+VLOOKUP(E58,Participants!$A$1:$G$1600,7,FALSE)</f>
        <v>JV GIRLS</v>
      </c>
      <c r="K58" s="170">
        <f t="shared" si="1"/>
        <v>31</v>
      </c>
      <c r="L58" s="170"/>
    </row>
    <row r="59" spans="1:12" ht="14.25" customHeight="1">
      <c r="A59" s="77" t="s">
        <v>1549</v>
      </c>
      <c r="B59" s="168">
        <v>6</v>
      </c>
      <c r="C59" s="168">
        <v>17.53</v>
      </c>
      <c r="D59" s="168">
        <v>1</v>
      </c>
      <c r="E59" s="169">
        <v>1450</v>
      </c>
      <c r="F59" s="170" t="str">
        <f>+VLOOKUP(E59,Participants!$A$1:$F$1600,2,FALSE)</f>
        <v>Megan Eicher</v>
      </c>
      <c r="G59" s="170" t="str">
        <f>+VLOOKUP(E59,Participants!$A$1:$F$1600,4,FALSE)</f>
        <v>BCS</v>
      </c>
      <c r="H59" s="170" t="str">
        <f>+VLOOKUP(E59,Participants!$A$1:$F$1600,5,FALSE)</f>
        <v>F</v>
      </c>
      <c r="I59" s="170">
        <f>+VLOOKUP(E59,Participants!$A$1:$F$1600,3,FALSE)</f>
        <v>5</v>
      </c>
      <c r="J59" s="170" t="str">
        <f>+VLOOKUP(E59,Participants!$A$1:$G$1600,7,FALSE)</f>
        <v>JV GIRLS</v>
      </c>
      <c r="K59" s="170">
        <f t="shared" si="1"/>
        <v>32</v>
      </c>
      <c r="L59" s="170"/>
    </row>
    <row r="60" spans="1:12" ht="14.25" customHeight="1">
      <c r="A60" s="77" t="s">
        <v>1549</v>
      </c>
      <c r="B60" s="168">
        <v>4</v>
      </c>
      <c r="C60" s="168">
        <v>17.62</v>
      </c>
      <c r="D60" s="168">
        <v>6</v>
      </c>
      <c r="E60" s="169">
        <v>222</v>
      </c>
      <c r="F60" s="170" t="str">
        <f>+VLOOKUP(E60,Participants!$A$1:$F$1600,2,FALSE)</f>
        <v>Faith Simon</v>
      </c>
      <c r="G60" s="170" t="str">
        <f>+VLOOKUP(E60,Participants!$A$1:$F$1600,4,FALSE)</f>
        <v>AMA</v>
      </c>
      <c r="H60" s="170" t="str">
        <f>+VLOOKUP(E60,Participants!$A$1:$F$1600,5,FALSE)</f>
        <v>F</v>
      </c>
      <c r="I60" s="170">
        <f>+VLOOKUP(E60,Participants!$A$1:$F$1600,3,FALSE)</f>
        <v>6</v>
      </c>
      <c r="J60" s="170" t="str">
        <f>+VLOOKUP(E60,Participants!$A$1:$G$1600,7,FALSE)</f>
        <v>JV GIRLS</v>
      </c>
      <c r="K60" s="170">
        <f t="shared" si="1"/>
        <v>33</v>
      </c>
      <c r="L60" s="170"/>
    </row>
    <row r="61" spans="1:12" ht="14.25" customHeight="1">
      <c r="A61" s="77" t="s">
        <v>1549</v>
      </c>
      <c r="B61" s="168">
        <v>2</v>
      </c>
      <c r="C61" s="168">
        <v>17.690000000000001</v>
      </c>
      <c r="D61" s="168">
        <v>2</v>
      </c>
      <c r="E61" s="169">
        <v>1159</v>
      </c>
      <c r="F61" s="170" t="str">
        <f>+VLOOKUP(E61,Participants!$A$1:$F$1600,2,FALSE)</f>
        <v>Gabby Vilcheck</v>
      </c>
      <c r="G61" s="170" t="str">
        <f>+VLOOKUP(E61,Participants!$A$1:$F$1600,4,FALSE)</f>
        <v>JAM</v>
      </c>
      <c r="H61" s="170" t="str">
        <f>+VLOOKUP(E61,Participants!$A$1:$F$1600,5,FALSE)</f>
        <v>F</v>
      </c>
      <c r="I61" s="170">
        <f>+VLOOKUP(E61,Participants!$A$1:$F$1600,3,FALSE)</f>
        <v>6</v>
      </c>
      <c r="J61" s="170" t="str">
        <f>+VLOOKUP(E61,Participants!$A$1:$G$1600,7,FALSE)</f>
        <v>JV GIRLS</v>
      </c>
      <c r="K61" s="170">
        <f t="shared" si="1"/>
        <v>34</v>
      </c>
      <c r="L61" s="170"/>
    </row>
    <row r="62" spans="1:12" ht="14.25" customHeight="1">
      <c r="A62" s="77" t="s">
        <v>1549</v>
      </c>
      <c r="B62" s="168">
        <v>3</v>
      </c>
      <c r="C62" s="168">
        <v>17.79</v>
      </c>
      <c r="D62" s="168">
        <v>3</v>
      </c>
      <c r="E62" s="169">
        <v>212</v>
      </c>
      <c r="F62" s="170" t="str">
        <f>+VLOOKUP(E62,Participants!$A$1:$F$1600,2,FALSE)</f>
        <v>Colleen Hart</v>
      </c>
      <c r="G62" s="170" t="str">
        <f>+VLOOKUP(E62,Participants!$A$1:$F$1600,4,FALSE)</f>
        <v>AMA</v>
      </c>
      <c r="H62" s="170" t="str">
        <f>+VLOOKUP(E62,Participants!$A$1:$F$1600,5,FALSE)</f>
        <v>F</v>
      </c>
      <c r="I62" s="170">
        <f>+VLOOKUP(E62,Participants!$A$1:$F$1600,3,FALSE)</f>
        <v>6</v>
      </c>
      <c r="J62" s="170" t="str">
        <f>+VLOOKUP(E62,Participants!$A$1:$G$1600,7,FALSE)</f>
        <v>JV GIRLS</v>
      </c>
      <c r="K62" s="170">
        <f t="shared" si="1"/>
        <v>35</v>
      </c>
      <c r="L62" s="170"/>
    </row>
    <row r="63" spans="1:12" ht="14.25" customHeight="1">
      <c r="A63" s="77" t="s">
        <v>1549</v>
      </c>
      <c r="B63" s="168">
        <v>5</v>
      </c>
      <c r="C63" s="168">
        <v>17.829999999999998</v>
      </c>
      <c r="D63" s="168">
        <v>6</v>
      </c>
      <c r="E63" s="169">
        <v>590</v>
      </c>
      <c r="F63" s="170" t="str">
        <f>+VLOOKUP(E63,Participants!$A$1:$F$1600,2,FALSE)</f>
        <v>Gina Talarico</v>
      </c>
      <c r="G63" s="170" t="str">
        <f>+VLOOKUP(E63,Participants!$A$1:$F$1600,4,FALSE)</f>
        <v>BFS</v>
      </c>
      <c r="H63" s="170" t="str">
        <f>+VLOOKUP(E63,Participants!$A$1:$F$1600,5,FALSE)</f>
        <v>F</v>
      </c>
      <c r="I63" s="170">
        <f>+VLOOKUP(E63,Participants!$A$1:$F$1600,3,FALSE)</f>
        <v>6</v>
      </c>
      <c r="J63" s="170" t="str">
        <f>+VLOOKUP(E63,Participants!$A$1:$G$1600,7,FALSE)</f>
        <v>JV GIRLS</v>
      </c>
      <c r="K63" s="170">
        <f t="shared" si="1"/>
        <v>36</v>
      </c>
      <c r="L63" s="170"/>
    </row>
    <row r="64" spans="1:12" ht="14.25" customHeight="1">
      <c r="A64" s="77" t="s">
        <v>1549</v>
      </c>
      <c r="B64" s="168">
        <v>4</v>
      </c>
      <c r="C64" s="168">
        <v>17.89</v>
      </c>
      <c r="D64" s="168">
        <v>5</v>
      </c>
      <c r="E64" s="169">
        <v>223</v>
      </c>
      <c r="F64" s="170" t="str">
        <f>+VLOOKUP(E64,Participants!$A$1:$F$1600,2,FALSE)</f>
        <v>Jennifer Wilson</v>
      </c>
      <c r="G64" s="170" t="str">
        <f>+VLOOKUP(E64,Participants!$A$1:$F$1600,4,FALSE)</f>
        <v>AMA</v>
      </c>
      <c r="H64" s="170" t="str">
        <f>+VLOOKUP(E64,Participants!$A$1:$F$1600,5,FALSE)</f>
        <v>F</v>
      </c>
      <c r="I64" s="170">
        <f>+VLOOKUP(E64,Participants!$A$1:$F$1600,3,FALSE)</f>
        <v>6</v>
      </c>
      <c r="J64" s="170" t="str">
        <f>+VLOOKUP(E64,Participants!$A$1:$G$1600,7,FALSE)</f>
        <v>JV GIRLS</v>
      </c>
      <c r="K64" s="170">
        <f t="shared" si="1"/>
        <v>37</v>
      </c>
      <c r="L64" s="170"/>
    </row>
    <row r="65" spans="1:12" ht="14.25" customHeight="1">
      <c r="A65" s="77" t="s">
        <v>1549</v>
      </c>
      <c r="B65" s="168">
        <v>6</v>
      </c>
      <c r="C65" s="168">
        <v>17.89</v>
      </c>
      <c r="D65" s="168">
        <v>4</v>
      </c>
      <c r="E65" s="169">
        <v>1208</v>
      </c>
      <c r="F65" s="170" t="str">
        <f>+VLOOKUP(E65,Participants!$A$1:$F$1600,2,FALSE)</f>
        <v>Rhodora Redd</v>
      </c>
      <c r="G65" s="170" t="str">
        <f>+VLOOKUP(E65,Participants!$A$1:$F$1600,4,FALSE)</f>
        <v>CDT</v>
      </c>
      <c r="H65" s="170" t="str">
        <f>+VLOOKUP(E65,Participants!$A$1:$F$1600,5,FALSE)</f>
        <v>F</v>
      </c>
      <c r="I65" s="170">
        <f>+VLOOKUP(E65,Participants!$A$1:$F$1600,3,FALSE)</f>
        <v>5</v>
      </c>
      <c r="J65" s="170" t="str">
        <f>+VLOOKUP(E65,Participants!$A$1:$G$1600,7,FALSE)</f>
        <v>JV GIRLS</v>
      </c>
      <c r="K65" s="170">
        <f t="shared" si="1"/>
        <v>38</v>
      </c>
      <c r="L65" s="170"/>
    </row>
    <row r="66" spans="1:12" ht="14.25" customHeight="1">
      <c r="A66" s="77" t="s">
        <v>1549</v>
      </c>
      <c r="B66" s="168">
        <v>6</v>
      </c>
      <c r="C66" s="168">
        <v>17.98</v>
      </c>
      <c r="D66" s="168">
        <v>6</v>
      </c>
      <c r="E66" s="169">
        <v>789</v>
      </c>
      <c r="F66" s="170" t="str">
        <f>+VLOOKUP(E66,Participants!$A$1:$F$1600,2,FALSE)</f>
        <v>Annie Rugh</v>
      </c>
      <c r="G66" s="170" t="str">
        <f>+VLOOKUP(E66,Participants!$A$1:$F$1600,4,FALSE)</f>
        <v>AAC</v>
      </c>
      <c r="H66" s="170" t="str">
        <f>+VLOOKUP(E66,Participants!$A$1:$F$1600,5,FALSE)</f>
        <v>F</v>
      </c>
      <c r="I66" s="170">
        <f>+VLOOKUP(E66,Participants!$A$1:$F$1600,3,FALSE)</f>
        <v>5</v>
      </c>
      <c r="J66" s="170" t="str">
        <f>+VLOOKUP(E66,Participants!$A$1:$G$1600,7,FALSE)</f>
        <v>JV GIRLS</v>
      </c>
      <c r="K66" s="170">
        <f t="shared" si="1"/>
        <v>39</v>
      </c>
      <c r="L66" s="170"/>
    </row>
    <row r="67" spans="1:12" ht="14.25" customHeight="1">
      <c r="A67" s="77" t="s">
        <v>1549</v>
      </c>
      <c r="B67" s="168">
        <v>3</v>
      </c>
      <c r="C67" s="168">
        <v>18.03</v>
      </c>
      <c r="D67" s="168">
        <v>1</v>
      </c>
      <c r="E67" s="169">
        <v>215</v>
      </c>
      <c r="F67" s="170" t="str">
        <f>+VLOOKUP(E67,Participants!$A$1:$F$1600,2,FALSE)</f>
        <v>Caroline Jesso</v>
      </c>
      <c r="G67" s="170" t="str">
        <f>+VLOOKUP(E67,Participants!$A$1:$F$1600,4,FALSE)</f>
        <v>AMA</v>
      </c>
      <c r="H67" s="170" t="str">
        <f>+VLOOKUP(E67,Participants!$A$1:$F$1600,5,FALSE)</f>
        <v>F</v>
      </c>
      <c r="I67" s="170">
        <f>+VLOOKUP(E67,Participants!$A$1:$F$1600,3,FALSE)</f>
        <v>6</v>
      </c>
      <c r="J67" s="170" t="str">
        <f>+VLOOKUP(E67,Participants!$A$1:$G$1600,7,FALSE)</f>
        <v>JV GIRLS</v>
      </c>
      <c r="K67" s="170">
        <f t="shared" si="1"/>
        <v>40</v>
      </c>
      <c r="L67" s="170"/>
    </row>
    <row r="68" spans="1:12" ht="14.25" customHeight="1">
      <c r="A68" s="77" t="s">
        <v>1549</v>
      </c>
      <c r="B68" s="168">
        <v>4</v>
      </c>
      <c r="C68" s="168">
        <v>18.260000000000002</v>
      </c>
      <c r="D68" s="168">
        <v>4</v>
      </c>
      <c r="E68" s="169">
        <v>1154</v>
      </c>
      <c r="F68" s="170" t="str">
        <f>+VLOOKUP(E68,Participants!$A$1:$F$1600,2,FALSE)</f>
        <v>Ashley Edwards</v>
      </c>
      <c r="G68" s="170" t="str">
        <f>+VLOOKUP(E68,Participants!$A$1:$F$1600,4,FALSE)</f>
        <v>JAM</v>
      </c>
      <c r="H68" s="170" t="str">
        <f>+VLOOKUP(E68,Participants!$A$1:$F$1600,5,FALSE)</f>
        <v>F</v>
      </c>
      <c r="I68" s="170">
        <f>+VLOOKUP(E68,Participants!$A$1:$F$1600,3,FALSE)</f>
        <v>6</v>
      </c>
      <c r="J68" s="170" t="str">
        <f>+VLOOKUP(E68,Participants!$A$1:$G$1600,7,FALSE)</f>
        <v>JV GIRLS</v>
      </c>
      <c r="K68" s="170">
        <f t="shared" si="1"/>
        <v>41</v>
      </c>
      <c r="L68" s="170"/>
    </row>
    <row r="69" spans="1:12" ht="14.25" customHeight="1">
      <c r="A69" s="77" t="s">
        <v>1549</v>
      </c>
      <c r="B69" s="168">
        <v>2</v>
      </c>
      <c r="C69" s="168">
        <v>18.440000000000001</v>
      </c>
      <c r="D69" s="168">
        <v>3</v>
      </c>
      <c r="E69" s="169">
        <v>1026</v>
      </c>
      <c r="F69" s="170" t="str">
        <f>+VLOOKUP(E69,Participants!$A$1:$F$1600,2,FALSE)</f>
        <v>Noelle Ronnenberg</v>
      </c>
      <c r="G69" s="170" t="str">
        <f>+VLOOKUP(E69,Participants!$A$1:$F$1600,4,FALSE)</f>
        <v>KIL</v>
      </c>
      <c r="H69" s="170" t="str">
        <f>+VLOOKUP(E69,Participants!$A$1:$F$1600,5,FALSE)</f>
        <v>F</v>
      </c>
      <c r="I69" s="170">
        <f>+VLOOKUP(E69,Participants!$A$1:$F$1600,3,FALSE)</f>
        <v>5</v>
      </c>
      <c r="J69" s="170" t="str">
        <f>+VLOOKUP(E69,Participants!$A$1:$G$1600,7,FALSE)</f>
        <v>JV GIRLS</v>
      </c>
      <c r="K69" s="170">
        <f t="shared" si="1"/>
        <v>42</v>
      </c>
      <c r="L69" s="170"/>
    </row>
    <row r="70" spans="1:12" ht="14.25" customHeight="1">
      <c r="A70" s="77" t="s">
        <v>1549</v>
      </c>
      <c r="B70" s="168">
        <v>1</v>
      </c>
      <c r="C70" s="168">
        <v>18.5</v>
      </c>
      <c r="D70" s="168">
        <v>3</v>
      </c>
      <c r="E70" s="169">
        <v>213</v>
      </c>
      <c r="F70" s="170" t="str">
        <f>+VLOOKUP(E70,Participants!$A$1:$F$1600,2,FALSE)</f>
        <v>Samantha Hinkofer</v>
      </c>
      <c r="G70" s="170" t="str">
        <f>+VLOOKUP(E70,Participants!$A$1:$F$1600,4,FALSE)</f>
        <v>AMA</v>
      </c>
      <c r="H70" s="170" t="str">
        <f>+VLOOKUP(E70,Participants!$A$1:$F$1600,5,FALSE)</f>
        <v>F</v>
      </c>
      <c r="I70" s="170">
        <f>+VLOOKUP(E70,Participants!$A$1:$F$1600,3,FALSE)</f>
        <v>5</v>
      </c>
      <c r="J70" s="170" t="str">
        <f>+VLOOKUP(E70,Participants!$A$1:$G$1600,7,FALSE)</f>
        <v>JV GIRLS</v>
      </c>
      <c r="K70" s="170">
        <f t="shared" si="1"/>
        <v>43</v>
      </c>
      <c r="L70" s="170">
        <v>0</v>
      </c>
    </row>
    <row r="71" spans="1:12" ht="14.25" customHeight="1">
      <c r="A71" s="77" t="s">
        <v>1549</v>
      </c>
      <c r="B71" s="168">
        <v>1</v>
      </c>
      <c r="C71" s="168">
        <v>18.59</v>
      </c>
      <c r="D71" s="168">
        <v>2</v>
      </c>
      <c r="E71" s="169">
        <v>1023</v>
      </c>
      <c r="F71" s="170" t="str">
        <f>+VLOOKUP(E71,Participants!$A$1:$F$1600,2,FALSE)</f>
        <v>Alegría Sisto</v>
      </c>
      <c r="G71" s="170" t="str">
        <f>+VLOOKUP(E71,Participants!$A$1:$F$1600,4,FALSE)</f>
        <v>KIL</v>
      </c>
      <c r="H71" s="170" t="str">
        <f>+VLOOKUP(E71,Participants!$A$1:$F$1600,5,FALSE)</f>
        <v>F</v>
      </c>
      <c r="I71" s="170">
        <f>+VLOOKUP(E71,Participants!$A$1:$F$1600,3,FALSE)</f>
        <v>5</v>
      </c>
      <c r="J71" s="170" t="str">
        <f>+VLOOKUP(E71,Participants!$A$1:$G$1600,7,FALSE)</f>
        <v>JV GIRLS</v>
      </c>
      <c r="K71" s="170">
        <f t="shared" si="1"/>
        <v>44</v>
      </c>
      <c r="L71" s="170">
        <v>0</v>
      </c>
    </row>
    <row r="72" spans="1:12" ht="14.25" customHeight="1">
      <c r="A72" s="77" t="s">
        <v>1549</v>
      </c>
      <c r="B72" s="168">
        <v>1</v>
      </c>
      <c r="C72" s="168">
        <v>18.670000000000002</v>
      </c>
      <c r="D72" s="168">
        <v>1</v>
      </c>
      <c r="E72" s="169">
        <v>1158</v>
      </c>
      <c r="F72" s="170" t="str">
        <f>+VLOOKUP(E72,Participants!$A$1:$F$1600,2,FALSE)</f>
        <v>Isabell Rodgers</v>
      </c>
      <c r="G72" s="170" t="str">
        <f>+VLOOKUP(E72,Participants!$A$1:$F$1600,4,FALSE)</f>
        <v>JAM</v>
      </c>
      <c r="H72" s="170" t="str">
        <f>+VLOOKUP(E72,Participants!$A$1:$F$1600,5,FALSE)</f>
        <v>F</v>
      </c>
      <c r="I72" s="170">
        <f>+VLOOKUP(E72,Participants!$A$1:$F$1600,3,FALSE)</f>
        <v>6</v>
      </c>
      <c r="J72" s="170" t="str">
        <f>+VLOOKUP(E72,Participants!$A$1:$G$1600,7,FALSE)</f>
        <v>JV GIRLS</v>
      </c>
      <c r="K72" s="170">
        <f t="shared" si="1"/>
        <v>45</v>
      </c>
      <c r="L72" s="170">
        <v>0</v>
      </c>
    </row>
    <row r="73" spans="1:12" ht="14.25" customHeight="1">
      <c r="A73" s="77" t="s">
        <v>1549</v>
      </c>
      <c r="B73" s="168">
        <v>3</v>
      </c>
      <c r="C73" s="168">
        <v>18.690000000000001</v>
      </c>
      <c r="D73" s="168">
        <v>7</v>
      </c>
      <c r="E73" s="169">
        <v>225</v>
      </c>
      <c r="F73" s="170" t="str">
        <f>+VLOOKUP(E73,Participants!$A$1:$F$1600,2,FALSE)</f>
        <v>Emalee Hooper</v>
      </c>
      <c r="G73" s="170" t="str">
        <f>+VLOOKUP(E73,Participants!$A$1:$F$1600,4,FALSE)</f>
        <v>AMA</v>
      </c>
      <c r="H73" s="170" t="str">
        <f>+VLOOKUP(E73,Participants!$A$1:$F$1600,5,FALSE)</f>
        <v>F</v>
      </c>
      <c r="I73" s="170">
        <f>+VLOOKUP(E73,Participants!$A$1:$F$1600,3,FALSE)</f>
        <v>6</v>
      </c>
      <c r="J73" s="170" t="str">
        <f>+VLOOKUP(E73,Participants!$A$1:$G$1600,7,FALSE)</f>
        <v>JV GIRLS</v>
      </c>
      <c r="K73" s="170">
        <f t="shared" si="1"/>
        <v>46</v>
      </c>
      <c r="L73" s="170"/>
    </row>
    <row r="74" spans="1:12" ht="14.25" customHeight="1">
      <c r="A74" s="77" t="s">
        <v>1549</v>
      </c>
      <c r="B74" s="168">
        <v>1</v>
      </c>
      <c r="C74" s="168">
        <v>18.7</v>
      </c>
      <c r="D74" s="168">
        <v>6</v>
      </c>
      <c r="E74" s="169">
        <v>1153</v>
      </c>
      <c r="F74" s="170" t="str">
        <f>+VLOOKUP(E74,Participants!$A$1:$F$1600,2,FALSE)</f>
        <v>Adelaide Delaney</v>
      </c>
      <c r="G74" s="170" t="str">
        <f>+VLOOKUP(E74,Participants!$A$1:$F$1600,4,FALSE)</f>
        <v>JAM</v>
      </c>
      <c r="H74" s="170" t="str">
        <f>+VLOOKUP(E74,Participants!$A$1:$F$1600,5,FALSE)</f>
        <v>F</v>
      </c>
      <c r="I74" s="170">
        <f>+VLOOKUP(E74,Participants!$A$1:$F$1600,3,FALSE)</f>
        <v>6</v>
      </c>
      <c r="J74" s="170" t="str">
        <f>+VLOOKUP(E74,Participants!$A$1:$G$1600,7,FALSE)</f>
        <v>JV GIRLS</v>
      </c>
      <c r="K74" s="170">
        <f t="shared" si="1"/>
        <v>47</v>
      </c>
      <c r="L74" s="170"/>
    </row>
    <row r="75" spans="1:12" ht="14.25" customHeight="1">
      <c r="A75" s="77" t="s">
        <v>1549</v>
      </c>
      <c r="B75" s="168">
        <v>2</v>
      </c>
      <c r="C75" s="168">
        <v>19.239999999999998</v>
      </c>
      <c r="D75" s="168">
        <v>7</v>
      </c>
      <c r="E75" s="169">
        <v>214</v>
      </c>
      <c r="F75" s="170" t="str">
        <f>+VLOOKUP(E75,Participants!$A$1:$F$1600,2,FALSE)</f>
        <v>Caroline Howell</v>
      </c>
      <c r="G75" s="170" t="str">
        <f>+VLOOKUP(E75,Participants!$A$1:$F$1600,4,FALSE)</f>
        <v>AMA</v>
      </c>
      <c r="H75" s="170" t="str">
        <f>+VLOOKUP(E75,Participants!$A$1:$F$1600,5,FALSE)</f>
        <v>F</v>
      </c>
      <c r="I75" s="170">
        <f>+VLOOKUP(E75,Participants!$A$1:$F$1600,3,FALSE)</f>
        <v>5</v>
      </c>
      <c r="J75" s="170" t="str">
        <f>+VLOOKUP(E75,Participants!$A$1:$G$1600,7,FALSE)</f>
        <v>JV GIRLS</v>
      </c>
      <c r="K75" s="170">
        <f t="shared" si="1"/>
        <v>48</v>
      </c>
      <c r="L75" s="170"/>
    </row>
    <row r="76" spans="1:12" ht="14.25" customHeight="1">
      <c r="A76" s="77" t="s">
        <v>1549</v>
      </c>
      <c r="B76" s="168">
        <v>1</v>
      </c>
      <c r="C76" s="168">
        <v>19.39</v>
      </c>
      <c r="D76" s="168">
        <v>7</v>
      </c>
      <c r="E76" s="169">
        <v>1005</v>
      </c>
      <c r="F76" s="170" t="str">
        <f>+VLOOKUP(E76,Participants!$A$1:$F$1600,2,FALSE)</f>
        <v>Isabella Gamez</v>
      </c>
      <c r="G76" s="170" t="str">
        <f>+VLOOKUP(E76,Participants!$A$1:$F$1600,4,FALSE)</f>
        <v>KIL</v>
      </c>
      <c r="H76" s="170" t="str">
        <f>+VLOOKUP(E76,Participants!$A$1:$F$1600,5,FALSE)</f>
        <v>F</v>
      </c>
      <c r="I76" s="170">
        <f>+VLOOKUP(E76,Participants!$A$1:$F$1600,3,FALSE)</f>
        <v>5</v>
      </c>
      <c r="J76" s="170" t="str">
        <f>+VLOOKUP(E76,Participants!$A$1:$G$1600,7,FALSE)</f>
        <v>JV GIRLS</v>
      </c>
      <c r="K76" s="170">
        <f t="shared" si="1"/>
        <v>49</v>
      </c>
      <c r="L76" s="170"/>
    </row>
    <row r="77" spans="1:12" ht="14.25" customHeight="1">
      <c r="A77" s="77" t="s">
        <v>1549</v>
      </c>
      <c r="B77" s="168">
        <v>1</v>
      </c>
      <c r="C77" s="168">
        <v>19.84</v>
      </c>
      <c r="D77" s="168">
        <v>8</v>
      </c>
      <c r="E77" s="169">
        <v>208</v>
      </c>
      <c r="F77" s="170" t="str">
        <f>+VLOOKUP(E77,Participants!$A$1:$F$1600,2,FALSE)</f>
        <v>Elizabeth Delach</v>
      </c>
      <c r="G77" s="170" t="str">
        <f>+VLOOKUP(E77,Participants!$A$1:$F$1600,4,FALSE)</f>
        <v>AMA</v>
      </c>
      <c r="H77" s="170" t="str">
        <f>+VLOOKUP(E77,Participants!$A$1:$F$1600,5,FALSE)</f>
        <v>F</v>
      </c>
      <c r="I77" s="170">
        <f>+VLOOKUP(E77,Participants!$A$1:$F$1600,3,FALSE)</f>
        <v>5</v>
      </c>
      <c r="J77" s="170" t="str">
        <f>+VLOOKUP(E77,Participants!$A$1:$G$1600,7,FALSE)</f>
        <v>JV GIRLS</v>
      </c>
      <c r="K77" s="170">
        <f t="shared" si="1"/>
        <v>50</v>
      </c>
      <c r="L77" s="170"/>
    </row>
    <row r="78" spans="1:12" ht="14.25" customHeight="1">
      <c r="A78" s="77" t="s">
        <v>1549</v>
      </c>
      <c r="B78" s="168">
        <v>2</v>
      </c>
      <c r="C78" s="168">
        <v>21.01</v>
      </c>
      <c r="D78" s="168">
        <v>1</v>
      </c>
      <c r="E78" s="169">
        <v>578</v>
      </c>
      <c r="F78" s="170" t="str">
        <f>+VLOOKUP(E78,Participants!$A$1:$F$1600,2,FALSE)</f>
        <v>Giovanna Julian</v>
      </c>
      <c r="G78" s="170" t="str">
        <f>+VLOOKUP(E78,Participants!$A$1:$F$1600,4,FALSE)</f>
        <v>BFS</v>
      </c>
      <c r="H78" s="170" t="str">
        <f>+VLOOKUP(E78,Participants!$A$1:$F$1600,5,FALSE)</f>
        <v>F</v>
      </c>
      <c r="I78" s="170">
        <f>+VLOOKUP(E78,Participants!$A$1:$F$1600,3,FALSE)</f>
        <v>6</v>
      </c>
      <c r="J78" s="170" t="str">
        <f>+VLOOKUP(E78,Participants!$A$1:$G$1600,7,FALSE)</f>
        <v>JV GIRLS</v>
      </c>
      <c r="K78" s="170">
        <f t="shared" si="1"/>
        <v>51</v>
      </c>
      <c r="L78" s="170"/>
    </row>
    <row r="79" spans="1:12" ht="14.25" customHeight="1">
      <c r="A79" s="77" t="s">
        <v>1549</v>
      </c>
      <c r="B79" s="168">
        <v>3</v>
      </c>
      <c r="C79" s="168">
        <v>25</v>
      </c>
      <c r="D79" s="168">
        <v>8</v>
      </c>
      <c r="E79" s="169">
        <v>203</v>
      </c>
      <c r="F79" s="170" t="str">
        <f>+VLOOKUP(E79,Participants!$A$1:$F$1600,2,FALSE)</f>
        <v>Grace Billick</v>
      </c>
      <c r="G79" s="170" t="str">
        <f>+VLOOKUP(E79,Participants!$A$1:$F$1600,4,FALSE)</f>
        <v>AMA</v>
      </c>
      <c r="H79" s="170" t="str">
        <f>+VLOOKUP(E79,Participants!$A$1:$F$1600,5,FALSE)</f>
        <v>F</v>
      </c>
      <c r="I79" s="170">
        <f>+VLOOKUP(E79,Participants!$A$1:$F$1600,3,FALSE)</f>
        <v>6</v>
      </c>
      <c r="J79" s="170" t="str">
        <f>+VLOOKUP(E79,Participants!$A$1:$G$1600,7,FALSE)</f>
        <v>JV GIRLS</v>
      </c>
      <c r="K79" s="170">
        <f t="shared" si="1"/>
        <v>52</v>
      </c>
      <c r="L79" s="170"/>
    </row>
    <row r="80" spans="1:12" ht="14.25" customHeight="1">
      <c r="A80" s="77" t="s">
        <v>1549</v>
      </c>
      <c r="B80" s="168">
        <v>4</v>
      </c>
      <c r="C80" s="168">
        <v>44.07</v>
      </c>
      <c r="D80" s="168">
        <v>7</v>
      </c>
      <c r="E80" s="169">
        <v>210</v>
      </c>
      <c r="F80" s="170" t="str">
        <f>+VLOOKUP(E80,Participants!$A$1:$F$1600,2,FALSE)</f>
        <v>Anne Farnan</v>
      </c>
      <c r="G80" s="170" t="str">
        <f>+VLOOKUP(E80,Participants!$A$1:$F$1600,4,FALSE)</f>
        <v>AMA</v>
      </c>
      <c r="H80" s="170" t="str">
        <f>+VLOOKUP(E80,Participants!$A$1:$F$1600,5,FALSE)</f>
        <v>F</v>
      </c>
      <c r="I80" s="170">
        <f>+VLOOKUP(E80,Participants!$A$1:$F$1600,3,FALSE)</f>
        <v>5</v>
      </c>
      <c r="J80" s="170" t="str">
        <f>+VLOOKUP(E80,Participants!$A$1:$G$1600,7,FALSE)</f>
        <v>JV GIRLS</v>
      </c>
      <c r="K80" s="170">
        <f t="shared" si="1"/>
        <v>53</v>
      </c>
      <c r="L80" s="170"/>
    </row>
    <row r="81" spans="1:12" ht="14.25" customHeight="1">
      <c r="A81" s="77"/>
      <c r="B81" s="168"/>
      <c r="C81" s="168"/>
      <c r="D81" s="168"/>
      <c r="E81" s="169"/>
      <c r="F81" s="170"/>
      <c r="G81" s="170"/>
      <c r="H81" s="170"/>
      <c r="I81" s="170"/>
      <c r="J81" s="170"/>
      <c r="K81" s="170"/>
      <c r="L81" s="170"/>
    </row>
    <row r="82" spans="1:12" ht="14.25" customHeight="1">
      <c r="A82" s="77" t="s">
        <v>1549</v>
      </c>
      <c r="B82" s="168">
        <v>21</v>
      </c>
      <c r="C82" s="168">
        <v>12.66</v>
      </c>
      <c r="D82" s="168">
        <v>4</v>
      </c>
      <c r="E82" s="169">
        <v>617</v>
      </c>
      <c r="F82" s="170" t="str">
        <f>+VLOOKUP(E82,Participants!$A$1:$F$1600,2,FALSE)</f>
        <v>Ryan Snyder</v>
      </c>
      <c r="G82" s="170" t="str">
        <f>+VLOOKUP(E82,Participants!$A$1:$F$1600,4,FALSE)</f>
        <v>BFS</v>
      </c>
      <c r="H82" s="170" t="str">
        <f>+VLOOKUP(E82,Participants!$A$1:$F$1600,5,FALSE)</f>
        <v>M</v>
      </c>
      <c r="I82" s="170">
        <f>+VLOOKUP(E82,Participants!$A$1:$F$1600,3,FALSE)</f>
        <v>7</v>
      </c>
      <c r="J82" s="170" t="str">
        <f>+VLOOKUP(E82,Participants!$A$1:$G$1600,7,FALSE)</f>
        <v>VARSITY BOYS</v>
      </c>
      <c r="K82" s="170">
        <v>1</v>
      </c>
      <c r="L82" s="170">
        <v>10</v>
      </c>
    </row>
    <row r="83" spans="1:12" ht="14.25" customHeight="1">
      <c r="A83" s="77" t="s">
        <v>1549</v>
      </c>
      <c r="B83" s="168">
        <v>20</v>
      </c>
      <c r="C83" s="168">
        <v>13.42</v>
      </c>
      <c r="D83" s="168">
        <v>2</v>
      </c>
      <c r="E83" s="169">
        <v>1177</v>
      </c>
      <c r="F83" s="170" t="str">
        <f>+VLOOKUP(E83,Participants!$A$1:$F$1600,2,FALSE)</f>
        <v>Patrick Altmar</v>
      </c>
      <c r="G83" s="170" t="str">
        <f>+VLOOKUP(E83,Participants!$A$1:$F$1600,4,FALSE)</f>
        <v>JAM</v>
      </c>
      <c r="H83" s="170" t="str">
        <f>+VLOOKUP(E83,Participants!$A$1:$F$1600,5,FALSE)</f>
        <v>M</v>
      </c>
      <c r="I83" s="170">
        <f>+VLOOKUP(E83,Participants!$A$1:$F$1600,3,FALSE)</f>
        <v>8</v>
      </c>
      <c r="J83" s="170" t="str">
        <f>+VLOOKUP(E83,Participants!$A$1:$G$1600,7,FALSE)</f>
        <v>VARSITY BOYS</v>
      </c>
      <c r="K83" s="170">
        <f>K82+1</f>
        <v>2</v>
      </c>
      <c r="L83" s="170">
        <v>8</v>
      </c>
    </row>
    <row r="84" spans="1:12" ht="14.25" customHeight="1">
      <c r="A84" s="77" t="s">
        <v>1549</v>
      </c>
      <c r="B84" s="168">
        <v>21</v>
      </c>
      <c r="C84" s="168">
        <v>13.58</v>
      </c>
      <c r="D84" s="168">
        <v>3</v>
      </c>
      <c r="E84" s="169">
        <v>795</v>
      </c>
      <c r="F84" s="170" t="str">
        <f>+VLOOKUP(E84,Participants!$A$1:$F$1600,2,FALSE)</f>
        <v>Lucas Conley</v>
      </c>
      <c r="G84" s="170" t="str">
        <f>+VLOOKUP(E84,Participants!$A$1:$F$1600,4,FALSE)</f>
        <v>AAC</v>
      </c>
      <c r="H84" s="170" t="str">
        <f>+VLOOKUP(E84,Participants!$A$1:$F$1600,5,FALSE)</f>
        <v>M</v>
      </c>
      <c r="I84" s="170">
        <f>+VLOOKUP(E84,Participants!$A$1:$F$1600,3,FALSE)</f>
        <v>8</v>
      </c>
      <c r="J84" s="170" t="str">
        <f>+VLOOKUP(E84,Participants!$A$1:$G$1600,7,FALSE)</f>
        <v>VARSITY BOYS</v>
      </c>
      <c r="K84" s="170">
        <f t="shared" ref="K84:K109" si="2">K83+1</f>
        <v>3</v>
      </c>
      <c r="L84" s="170">
        <v>6</v>
      </c>
    </row>
    <row r="85" spans="1:12" ht="14.25" customHeight="1">
      <c r="A85" s="77" t="s">
        <v>1549</v>
      </c>
      <c r="B85" s="168">
        <v>20</v>
      </c>
      <c r="C85" s="168">
        <v>13.61</v>
      </c>
      <c r="D85" s="168">
        <v>4</v>
      </c>
      <c r="E85" s="169">
        <v>1174</v>
      </c>
      <c r="F85" s="170" t="str">
        <f>+VLOOKUP(E85,Participants!$A$1:$F$1600,2,FALSE)</f>
        <v>Killian O'Halloran</v>
      </c>
      <c r="G85" s="170" t="str">
        <f>+VLOOKUP(E85,Participants!$A$1:$F$1600,4,FALSE)</f>
        <v>JAM</v>
      </c>
      <c r="H85" s="170" t="str">
        <f>+VLOOKUP(E85,Participants!$A$1:$F$1600,5,FALSE)</f>
        <v>M</v>
      </c>
      <c r="I85" s="170">
        <f>+VLOOKUP(E85,Participants!$A$1:$F$1600,3,FALSE)</f>
        <v>7</v>
      </c>
      <c r="J85" s="170" t="str">
        <f>+VLOOKUP(E85,Participants!$A$1:$G$1600,7,FALSE)</f>
        <v>VARSITY BOYS</v>
      </c>
      <c r="K85" s="170">
        <f t="shared" si="2"/>
        <v>4</v>
      </c>
      <c r="L85" s="170">
        <v>5</v>
      </c>
    </row>
    <row r="86" spans="1:12" ht="14.25" customHeight="1">
      <c r="A86" s="77" t="s">
        <v>1549</v>
      </c>
      <c r="B86" s="168">
        <v>20</v>
      </c>
      <c r="C86" s="168">
        <v>13.83</v>
      </c>
      <c r="D86" s="168">
        <v>5</v>
      </c>
      <c r="E86" s="169">
        <v>1079</v>
      </c>
      <c r="F86" s="170" t="str">
        <f>+VLOOKUP(E86,Participants!$A$1:$F$1600,2,FALSE)</f>
        <v>John Flerl</v>
      </c>
      <c r="G86" s="170" t="str">
        <f>+VLOOKUP(E86,Participants!$A$1:$F$1600,4,FALSE)</f>
        <v>KIL</v>
      </c>
      <c r="H86" s="170" t="str">
        <f>+VLOOKUP(E86,Participants!$A$1:$F$1600,5,FALSE)</f>
        <v>M</v>
      </c>
      <c r="I86" s="170">
        <f>+VLOOKUP(E86,Participants!$A$1:$F$1600,3,FALSE)</f>
        <v>7</v>
      </c>
      <c r="J86" s="170" t="str">
        <f>+VLOOKUP(E86,Participants!$A$1:$G$1600,7,FALSE)</f>
        <v>VARSITY BOYS</v>
      </c>
      <c r="K86" s="170">
        <f t="shared" si="2"/>
        <v>5</v>
      </c>
      <c r="L86" s="170">
        <v>4</v>
      </c>
    </row>
    <row r="87" spans="1:12" ht="14.25" customHeight="1">
      <c r="A87" s="77" t="s">
        <v>1549</v>
      </c>
      <c r="B87" s="168">
        <v>21</v>
      </c>
      <c r="C87" s="168">
        <v>14.11</v>
      </c>
      <c r="D87" s="168">
        <v>5</v>
      </c>
      <c r="E87" s="169">
        <v>226</v>
      </c>
      <c r="F87" s="170" t="str">
        <f>+VLOOKUP(E87,Participants!$A$1:$F$1600,2,FALSE)</f>
        <v>Aaron Daley</v>
      </c>
      <c r="G87" s="170" t="str">
        <f>+VLOOKUP(E87,Participants!$A$1:$F$1600,4,FALSE)</f>
        <v>AMA</v>
      </c>
      <c r="H87" s="170" t="str">
        <f>+VLOOKUP(E87,Participants!$A$1:$F$1600,5,FALSE)</f>
        <v>M</v>
      </c>
      <c r="I87" s="170">
        <f>+VLOOKUP(E87,Participants!$A$1:$F$1600,3,FALSE)</f>
        <v>8</v>
      </c>
      <c r="J87" s="170" t="str">
        <f>+VLOOKUP(E87,Participants!$A$1:$G$1600,7,FALSE)</f>
        <v>VARSITY BOYS</v>
      </c>
      <c r="K87" s="170">
        <f t="shared" si="2"/>
        <v>6</v>
      </c>
      <c r="L87" s="170">
        <v>3</v>
      </c>
    </row>
    <row r="88" spans="1:12" ht="14.25" customHeight="1">
      <c r="A88" s="77" t="s">
        <v>1549</v>
      </c>
      <c r="B88" s="168">
        <v>20</v>
      </c>
      <c r="C88" s="168">
        <v>14.12</v>
      </c>
      <c r="D88" s="168">
        <v>1</v>
      </c>
      <c r="E88" s="169">
        <v>893</v>
      </c>
      <c r="F88" s="170" t="str">
        <f>+VLOOKUP(E88,Participants!$A$1:$F$1600,2,FALSE)</f>
        <v>Antony Flitcraft</v>
      </c>
      <c r="G88" s="170" t="str">
        <f>+VLOOKUP(E88,Participants!$A$1:$F$1600,4,FALSE)</f>
        <v>SSPP</v>
      </c>
      <c r="H88" s="170" t="str">
        <f>+VLOOKUP(E88,Participants!$A$1:$F$1600,5,FALSE)</f>
        <v>M</v>
      </c>
      <c r="I88" s="170">
        <f>+VLOOKUP(E88,Participants!$A$1:$F$1600,3,FALSE)</f>
        <v>8</v>
      </c>
      <c r="J88" s="170" t="str">
        <f>+VLOOKUP(E88,Participants!$A$1:$G$1600,7,FALSE)</f>
        <v>VARSITY BOYS</v>
      </c>
      <c r="K88" s="170">
        <f t="shared" si="2"/>
        <v>7</v>
      </c>
      <c r="L88" s="170">
        <v>2</v>
      </c>
    </row>
    <row r="89" spans="1:12" ht="14.25" customHeight="1">
      <c r="A89" s="77" t="s">
        <v>1549</v>
      </c>
      <c r="B89" s="168">
        <v>19</v>
      </c>
      <c r="C89" s="168">
        <v>14.16</v>
      </c>
      <c r="D89" s="168">
        <v>8</v>
      </c>
      <c r="E89" s="169">
        <v>1173</v>
      </c>
      <c r="F89" s="170" t="str">
        <f>+VLOOKUP(E89,Participants!$A$1:$F$1600,2,FALSE)</f>
        <v>Tiernan McCullough</v>
      </c>
      <c r="G89" s="170" t="str">
        <f>+VLOOKUP(E89,Participants!$A$1:$F$1600,4,FALSE)</f>
        <v>JAM</v>
      </c>
      <c r="H89" s="170" t="str">
        <f>+VLOOKUP(E89,Participants!$A$1:$F$1600,5,FALSE)</f>
        <v>M</v>
      </c>
      <c r="I89" s="170">
        <f>+VLOOKUP(E89,Participants!$A$1:$F$1600,3,FALSE)</f>
        <v>7</v>
      </c>
      <c r="J89" s="170" t="str">
        <f>+VLOOKUP(E89,Participants!$A$1:$G$1600,7,FALSE)</f>
        <v>VARSITY BOYS</v>
      </c>
      <c r="K89" s="170">
        <f t="shared" si="2"/>
        <v>8</v>
      </c>
      <c r="L89" s="170">
        <v>1</v>
      </c>
    </row>
    <row r="90" spans="1:12" ht="14.25" customHeight="1">
      <c r="A90" s="77" t="s">
        <v>1549</v>
      </c>
      <c r="B90" s="168">
        <v>18</v>
      </c>
      <c r="C90" s="168">
        <v>14.67</v>
      </c>
      <c r="D90" s="168">
        <v>2</v>
      </c>
      <c r="E90" s="169">
        <v>1083</v>
      </c>
      <c r="F90" s="170" t="str">
        <f>+VLOOKUP(E90,Participants!$A$1:$F$1600,2,FALSE)</f>
        <v>Alex Weber</v>
      </c>
      <c r="G90" s="170" t="str">
        <f>+VLOOKUP(E90,Participants!$A$1:$F$1600,4,FALSE)</f>
        <v>KIL</v>
      </c>
      <c r="H90" s="170" t="str">
        <f>+VLOOKUP(E90,Participants!$A$1:$F$1600,5,FALSE)</f>
        <v>M</v>
      </c>
      <c r="I90" s="170">
        <f>+VLOOKUP(E90,Participants!$A$1:$F$1600,3,FALSE)</f>
        <v>8</v>
      </c>
      <c r="J90" s="170" t="str">
        <f>+VLOOKUP(E90,Participants!$A$1:$G$1600,7,FALSE)</f>
        <v>VARSITY BOYS</v>
      </c>
      <c r="K90" s="170">
        <f t="shared" si="2"/>
        <v>9</v>
      </c>
      <c r="L90" s="170"/>
    </row>
    <row r="91" spans="1:12" ht="14.25" customHeight="1">
      <c r="A91" s="77" t="s">
        <v>1549</v>
      </c>
      <c r="B91" s="168">
        <v>21</v>
      </c>
      <c r="C91" s="168">
        <v>14.7</v>
      </c>
      <c r="D91" s="168">
        <v>2</v>
      </c>
      <c r="E91" s="169">
        <v>1080</v>
      </c>
      <c r="F91" s="170" t="str">
        <f>+VLOOKUP(E91,Participants!$A$1:$F$1600,2,FALSE)</f>
        <v>Matthew Liscinsky</v>
      </c>
      <c r="G91" s="170" t="str">
        <f>+VLOOKUP(E91,Participants!$A$1:$F$1600,4,FALSE)</f>
        <v>KIL</v>
      </c>
      <c r="H91" s="170" t="str">
        <f>+VLOOKUP(E91,Participants!$A$1:$F$1600,5,FALSE)</f>
        <v>M</v>
      </c>
      <c r="I91" s="170">
        <f>+VLOOKUP(E91,Participants!$A$1:$F$1600,3,FALSE)</f>
        <v>7</v>
      </c>
      <c r="J91" s="170" t="str">
        <f>+VLOOKUP(E91,Participants!$A$1:$G$1600,7,FALSE)</f>
        <v>VARSITY BOYS</v>
      </c>
      <c r="K91" s="170">
        <f t="shared" si="2"/>
        <v>10</v>
      </c>
      <c r="L91" s="170"/>
    </row>
    <row r="92" spans="1:12" ht="14.25" customHeight="1">
      <c r="A92" s="77" t="s">
        <v>1549</v>
      </c>
      <c r="B92" s="168">
        <v>21</v>
      </c>
      <c r="C92" s="168">
        <v>14.71</v>
      </c>
      <c r="D92" s="168">
        <v>1</v>
      </c>
      <c r="E92" s="169">
        <v>1178</v>
      </c>
      <c r="F92" s="170" t="str">
        <f>+VLOOKUP(E92,Participants!$A$1:$F$1600,2,FALSE)</f>
        <v>Alex Wolf</v>
      </c>
      <c r="G92" s="170" t="str">
        <f>+VLOOKUP(E92,Participants!$A$1:$F$1600,4,FALSE)</f>
        <v>JAM</v>
      </c>
      <c r="H92" s="170" t="str">
        <f>+VLOOKUP(E92,Participants!$A$1:$F$1600,5,FALSE)</f>
        <v>M</v>
      </c>
      <c r="I92" s="170">
        <f>+VLOOKUP(E92,Participants!$A$1:$F$1600,3,FALSE)</f>
        <v>8</v>
      </c>
      <c r="J92" s="170" t="str">
        <f>+VLOOKUP(E92,Participants!$A$1:$G$1600,7,FALSE)</f>
        <v>VARSITY BOYS</v>
      </c>
      <c r="K92" s="170">
        <f t="shared" si="2"/>
        <v>11</v>
      </c>
      <c r="L92" s="170"/>
    </row>
    <row r="93" spans="1:12" ht="14.25" customHeight="1">
      <c r="A93" s="77" t="s">
        <v>1549</v>
      </c>
      <c r="B93" s="168">
        <v>20</v>
      </c>
      <c r="C93" s="168">
        <v>14.79</v>
      </c>
      <c r="D93" s="168">
        <v>6</v>
      </c>
      <c r="E93" s="169">
        <v>232</v>
      </c>
      <c r="F93" s="170" t="str">
        <f>+VLOOKUP(E93,Participants!$A$1:$F$1600,2,FALSE)</f>
        <v>Tyler Kovalcik</v>
      </c>
      <c r="G93" s="170" t="str">
        <f>+VLOOKUP(E93,Participants!$A$1:$F$1600,4,FALSE)</f>
        <v>AMA</v>
      </c>
      <c r="H93" s="170" t="str">
        <f>+VLOOKUP(E93,Participants!$A$1:$F$1600,5,FALSE)</f>
        <v>M</v>
      </c>
      <c r="I93" s="170">
        <f>+VLOOKUP(E93,Participants!$A$1:$F$1600,3,FALSE)</f>
        <v>7</v>
      </c>
      <c r="J93" s="170" t="str">
        <f>+VLOOKUP(E93,Participants!$A$1:$G$1600,7,FALSE)</f>
        <v>VARSITY BOYS</v>
      </c>
      <c r="K93" s="170">
        <f t="shared" si="2"/>
        <v>12</v>
      </c>
      <c r="L93" s="170"/>
    </row>
    <row r="94" spans="1:12" ht="14.25" customHeight="1">
      <c r="A94" s="77" t="s">
        <v>1549</v>
      </c>
      <c r="B94" s="168">
        <v>18</v>
      </c>
      <c r="C94" s="168">
        <v>14.87</v>
      </c>
      <c r="D94" s="168">
        <v>3</v>
      </c>
      <c r="E94" s="169">
        <v>234</v>
      </c>
      <c r="F94" s="170" t="str">
        <f>+VLOOKUP(E94,Participants!$A$1:$F$1600,2,FALSE)</f>
        <v>Finnegan Racey</v>
      </c>
      <c r="G94" s="170" t="str">
        <f>+VLOOKUP(E94,Participants!$A$1:$F$1600,4,FALSE)</f>
        <v>AMA</v>
      </c>
      <c r="H94" s="170" t="str">
        <f>+VLOOKUP(E94,Participants!$A$1:$F$1600,5,FALSE)</f>
        <v>M</v>
      </c>
      <c r="I94" s="170">
        <f>+VLOOKUP(E94,Participants!$A$1:$F$1600,3,FALSE)</f>
        <v>8</v>
      </c>
      <c r="J94" s="170" t="str">
        <f>+VLOOKUP(E94,Participants!$A$1:$G$1600,7,FALSE)</f>
        <v>VARSITY BOYS</v>
      </c>
      <c r="K94" s="170">
        <f t="shared" si="2"/>
        <v>13</v>
      </c>
      <c r="L94" s="170"/>
    </row>
    <row r="95" spans="1:12" ht="14.25" customHeight="1">
      <c r="A95" s="77" t="s">
        <v>1549</v>
      </c>
      <c r="B95" s="168">
        <v>20</v>
      </c>
      <c r="C95" s="168">
        <v>14.92</v>
      </c>
      <c r="D95" s="168">
        <v>3</v>
      </c>
      <c r="E95" s="169">
        <v>1458</v>
      </c>
      <c r="F95" s="170" t="str">
        <f>+VLOOKUP(E95,Participants!$A$1:$F$1600,2,FALSE)</f>
        <v>Mateo Saspe</v>
      </c>
      <c r="G95" s="170" t="str">
        <f>+VLOOKUP(E95,Participants!$A$1:$F$1600,4,FALSE)</f>
        <v>BCS</v>
      </c>
      <c r="H95" s="170" t="str">
        <f>+VLOOKUP(E95,Participants!$A$1:$F$1600,5,FALSE)</f>
        <v>M</v>
      </c>
      <c r="I95" s="170">
        <f>+VLOOKUP(E95,Participants!$A$1:$F$1600,3,FALSE)</f>
        <v>7</v>
      </c>
      <c r="J95" s="170" t="str">
        <f>+VLOOKUP(E95,Participants!$A$1:$G$1600,7,FALSE)</f>
        <v>VARSITY BOYS</v>
      </c>
      <c r="K95" s="170">
        <f t="shared" si="2"/>
        <v>14</v>
      </c>
      <c r="L95" s="170"/>
    </row>
    <row r="96" spans="1:12" ht="14.25" customHeight="1">
      <c r="A96" s="77" t="s">
        <v>1549</v>
      </c>
      <c r="B96" s="168">
        <v>21</v>
      </c>
      <c r="C96" s="168">
        <v>14.97</v>
      </c>
      <c r="D96" s="168">
        <v>6</v>
      </c>
      <c r="E96" s="169">
        <v>990</v>
      </c>
      <c r="F96" s="170" t="str">
        <f>+VLOOKUP(E96,Participants!$A$1:$F$1600,2,FALSE)</f>
        <v>Alex Miros</v>
      </c>
      <c r="G96" s="170" t="str">
        <f>+VLOOKUP(E96,Participants!$A$1:$F$1600,4,FALSE)</f>
        <v>BTA</v>
      </c>
      <c r="H96" s="170" t="str">
        <f>+VLOOKUP(E96,Participants!$A$1:$F$1600,5,FALSE)</f>
        <v>M</v>
      </c>
      <c r="I96" s="170">
        <f>+VLOOKUP(E96,Participants!$A$1:$F$1600,3,FALSE)</f>
        <v>8</v>
      </c>
      <c r="J96" s="170" t="str">
        <f>+VLOOKUP(E96,Participants!$A$1:$G$1600,7,FALSE)</f>
        <v>VARSITY BOYS</v>
      </c>
      <c r="K96" s="170">
        <f t="shared" si="2"/>
        <v>15</v>
      </c>
      <c r="L96" s="170"/>
    </row>
    <row r="97" spans="1:12" ht="14.25" customHeight="1">
      <c r="A97" s="77" t="s">
        <v>1549</v>
      </c>
      <c r="B97" s="168">
        <v>18</v>
      </c>
      <c r="C97" s="168">
        <v>15.03</v>
      </c>
      <c r="D97" s="168">
        <v>7</v>
      </c>
      <c r="E97" s="169">
        <v>1176</v>
      </c>
      <c r="F97" s="170" t="str">
        <f>+VLOOKUP(E97,Participants!$A$1:$F$1600,2,FALSE)</f>
        <v>Henrik Wright</v>
      </c>
      <c r="G97" s="170" t="str">
        <f>+VLOOKUP(E97,Participants!$A$1:$F$1600,4,FALSE)</f>
        <v>JAM</v>
      </c>
      <c r="H97" s="170" t="str">
        <f>+VLOOKUP(E97,Participants!$A$1:$F$1600,5,FALSE)</f>
        <v>M</v>
      </c>
      <c r="I97" s="170">
        <f>+VLOOKUP(E97,Participants!$A$1:$F$1600,3,FALSE)</f>
        <v>7</v>
      </c>
      <c r="J97" s="170" t="str">
        <f>+VLOOKUP(E97,Participants!$A$1:$G$1600,7,FALSE)</f>
        <v>VARSITY BOYS</v>
      </c>
      <c r="K97" s="170">
        <f t="shared" si="2"/>
        <v>16</v>
      </c>
      <c r="L97" s="170"/>
    </row>
    <row r="98" spans="1:12" ht="14.25" customHeight="1">
      <c r="A98" s="77" t="s">
        <v>1549</v>
      </c>
      <c r="B98" s="168">
        <v>19</v>
      </c>
      <c r="C98" s="168">
        <v>15.05</v>
      </c>
      <c r="D98" s="168">
        <v>3</v>
      </c>
      <c r="E98" s="169">
        <v>1465</v>
      </c>
      <c r="F98" s="170" t="str">
        <f>+VLOOKUP(E98,Participants!$A$1:$F$1600,2,FALSE)</f>
        <v>Jacob Hauser</v>
      </c>
      <c r="G98" s="170" t="str">
        <f>+VLOOKUP(E98,Participants!$A$1:$F$1600,4,FALSE)</f>
        <v>BCS</v>
      </c>
      <c r="H98" s="170" t="str">
        <f>+VLOOKUP(E98,Participants!$A$1:$F$1600,5,FALSE)</f>
        <v>M</v>
      </c>
      <c r="I98" s="170">
        <f>+VLOOKUP(E98,Participants!$A$1:$F$1600,3,FALSE)</f>
        <v>8</v>
      </c>
      <c r="J98" s="170" t="str">
        <f>+VLOOKUP(E98,Participants!$A$1:$G$1600,7,FALSE)</f>
        <v>VARSITY BOYS</v>
      </c>
      <c r="K98" s="170">
        <f t="shared" si="2"/>
        <v>17</v>
      </c>
      <c r="L98" s="170"/>
    </row>
    <row r="99" spans="1:12" ht="14.25" customHeight="1">
      <c r="A99" s="77" t="s">
        <v>1549</v>
      </c>
      <c r="B99" s="168">
        <v>19</v>
      </c>
      <c r="C99" s="168">
        <v>15.1</v>
      </c>
      <c r="D99" s="168">
        <v>4</v>
      </c>
      <c r="E99" s="169">
        <v>1086</v>
      </c>
      <c r="F99" s="170" t="str">
        <f>+VLOOKUP(E99,Participants!$A$1:$F$1600,2,FALSE)</f>
        <v>Owen McKernan</v>
      </c>
      <c r="G99" s="170" t="str">
        <f>+VLOOKUP(E99,Participants!$A$1:$F$1600,4,FALSE)</f>
        <v>KIL</v>
      </c>
      <c r="H99" s="170" t="str">
        <f>+VLOOKUP(E99,Participants!$A$1:$F$1600,5,FALSE)</f>
        <v>M</v>
      </c>
      <c r="I99" s="170">
        <f>+VLOOKUP(E99,Participants!$A$1:$F$1600,3,FALSE)</f>
        <v>8</v>
      </c>
      <c r="J99" s="170" t="str">
        <f>+VLOOKUP(E99,Participants!$A$1:$G$1600,7,FALSE)</f>
        <v>VARSITY BOYS</v>
      </c>
      <c r="K99" s="170">
        <f t="shared" si="2"/>
        <v>18</v>
      </c>
      <c r="L99" s="170"/>
    </row>
    <row r="100" spans="1:12" ht="14.25" customHeight="1">
      <c r="A100" s="77" t="s">
        <v>1549</v>
      </c>
      <c r="B100" s="168">
        <v>18</v>
      </c>
      <c r="C100" s="168">
        <v>15.3</v>
      </c>
      <c r="D100" s="168">
        <v>5</v>
      </c>
      <c r="E100" s="169">
        <v>235</v>
      </c>
      <c r="F100" s="170" t="str">
        <f>+VLOOKUP(E100,Participants!$A$1:$F$1600,2,FALSE)</f>
        <v>Danny Slowey</v>
      </c>
      <c r="G100" s="170" t="str">
        <f>+VLOOKUP(E100,Participants!$A$1:$F$1600,4,FALSE)</f>
        <v>AMA</v>
      </c>
      <c r="H100" s="170" t="str">
        <f>+VLOOKUP(E100,Participants!$A$1:$F$1600,5,FALSE)</f>
        <v>M</v>
      </c>
      <c r="I100" s="170">
        <f>+VLOOKUP(E100,Participants!$A$1:$F$1600,3,FALSE)</f>
        <v>8</v>
      </c>
      <c r="J100" s="170" t="str">
        <f>+VLOOKUP(E100,Participants!$A$1:$G$1600,7,FALSE)</f>
        <v>VARSITY BOYS</v>
      </c>
      <c r="K100" s="170">
        <f t="shared" si="2"/>
        <v>19</v>
      </c>
      <c r="L100" s="170"/>
    </row>
    <row r="101" spans="1:12" ht="14.25" customHeight="1">
      <c r="A101" s="77" t="s">
        <v>1549</v>
      </c>
      <c r="B101" s="168">
        <v>19</v>
      </c>
      <c r="C101" s="168">
        <v>15.54</v>
      </c>
      <c r="D101" s="168">
        <v>2</v>
      </c>
      <c r="E101" s="169">
        <v>1175</v>
      </c>
      <c r="F101" s="170" t="str">
        <f>+VLOOKUP(E101,Participants!$A$1:$F$1600,2,FALSE)</f>
        <v>Isaac Tarbuk</v>
      </c>
      <c r="G101" s="170" t="str">
        <f>+VLOOKUP(E101,Participants!$A$1:$F$1600,4,FALSE)</f>
        <v>JAM</v>
      </c>
      <c r="H101" s="170" t="str">
        <f>+VLOOKUP(E101,Participants!$A$1:$F$1600,5,FALSE)</f>
        <v>M</v>
      </c>
      <c r="I101" s="170">
        <f>+VLOOKUP(E101,Participants!$A$1:$F$1600,3,FALSE)</f>
        <v>7</v>
      </c>
      <c r="J101" s="170" t="str">
        <f>+VLOOKUP(E101,Participants!$A$1:$G$1600,7,FALSE)</f>
        <v>VARSITY BOYS</v>
      </c>
      <c r="K101" s="170">
        <f t="shared" si="2"/>
        <v>20</v>
      </c>
      <c r="L101" s="170"/>
    </row>
    <row r="102" spans="1:12" ht="14.25" customHeight="1">
      <c r="A102" s="77" t="s">
        <v>1549</v>
      </c>
      <c r="B102" s="168">
        <v>19</v>
      </c>
      <c r="C102" s="168">
        <v>15.61</v>
      </c>
      <c r="D102" s="168">
        <v>6</v>
      </c>
      <c r="E102" s="169">
        <v>227</v>
      </c>
      <c r="F102" s="170" t="str">
        <f>+VLOOKUP(E102,Participants!$A$1:$F$1600,2,FALSE)</f>
        <v>Tyler Debski</v>
      </c>
      <c r="G102" s="170" t="str">
        <f>+VLOOKUP(E102,Participants!$A$1:$F$1600,4,FALSE)</f>
        <v>AMA</v>
      </c>
      <c r="H102" s="170" t="str">
        <f>+VLOOKUP(E102,Participants!$A$1:$F$1600,5,FALSE)</f>
        <v>M</v>
      </c>
      <c r="I102" s="170">
        <f>+VLOOKUP(E102,Participants!$A$1:$F$1600,3,FALSE)</f>
        <v>7</v>
      </c>
      <c r="J102" s="170" t="str">
        <f>+VLOOKUP(E102,Participants!$A$1:$G$1600,7,FALSE)</f>
        <v>VARSITY BOYS</v>
      </c>
      <c r="K102" s="170">
        <f t="shared" si="2"/>
        <v>21</v>
      </c>
      <c r="L102" s="170"/>
    </row>
    <row r="103" spans="1:12" ht="14.25" customHeight="1">
      <c r="A103" s="77" t="s">
        <v>1549</v>
      </c>
      <c r="B103" s="168">
        <v>19</v>
      </c>
      <c r="C103" s="168">
        <v>15.76</v>
      </c>
      <c r="D103" s="168">
        <v>1</v>
      </c>
      <c r="E103" s="169">
        <v>889</v>
      </c>
      <c r="F103" s="170" t="str">
        <f>+VLOOKUP(E103,Participants!$A$1:$F$1600,2,FALSE)</f>
        <v>Trey Arlen Moses</v>
      </c>
      <c r="G103" s="170" t="str">
        <f>+VLOOKUP(E103,Participants!$A$1:$F$1600,4,FALSE)</f>
        <v>SSPP</v>
      </c>
      <c r="H103" s="170" t="str">
        <f>+VLOOKUP(E103,Participants!$A$1:$F$1600,5,FALSE)</f>
        <v>M</v>
      </c>
      <c r="I103" s="170">
        <f>+VLOOKUP(E103,Participants!$A$1:$F$1600,3,FALSE)</f>
        <v>7</v>
      </c>
      <c r="J103" s="170" t="str">
        <f>+VLOOKUP(E103,Participants!$A$1:$G$1600,7,FALSE)</f>
        <v>VARSITY BOYS</v>
      </c>
      <c r="K103" s="170">
        <f t="shared" si="2"/>
        <v>22</v>
      </c>
      <c r="L103" s="170"/>
    </row>
    <row r="104" spans="1:12" ht="14.25" customHeight="1">
      <c r="A104" s="77" t="s">
        <v>1549</v>
      </c>
      <c r="B104" s="168">
        <v>18</v>
      </c>
      <c r="C104" s="168">
        <v>15.99</v>
      </c>
      <c r="D104" s="168">
        <v>6</v>
      </c>
      <c r="E104" s="169">
        <v>1072</v>
      </c>
      <c r="F104" s="170" t="str">
        <f>+VLOOKUP(E104,Participants!$A$1:$F$1600,2,FALSE)</f>
        <v>Domenic Amoruso</v>
      </c>
      <c r="G104" s="170" t="str">
        <f>+VLOOKUP(E104,Participants!$A$1:$F$1600,4,FALSE)</f>
        <v>KIL</v>
      </c>
      <c r="H104" s="170" t="str">
        <f>+VLOOKUP(E104,Participants!$A$1:$F$1600,5,FALSE)</f>
        <v>M</v>
      </c>
      <c r="I104" s="170">
        <f>+VLOOKUP(E104,Participants!$A$1:$F$1600,3,FALSE)</f>
        <v>7</v>
      </c>
      <c r="J104" s="170" t="str">
        <f>+VLOOKUP(E104,Participants!$A$1:$G$1600,7,FALSE)</f>
        <v>VARSITY BOYS</v>
      </c>
      <c r="K104" s="170">
        <f t="shared" si="2"/>
        <v>23</v>
      </c>
      <c r="L104" s="170"/>
    </row>
    <row r="105" spans="1:12" ht="14.25" customHeight="1">
      <c r="A105" s="77" t="s">
        <v>1549</v>
      </c>
      <c r="B105" s="168">
        <v>18</v>
      </c>
      <c r="C105" s="168">
        <v>16.02</v>
      </c>
      <c r="D105" s="168">
        <v>4</v>
      </c>
      <c r="E105" s="169">
        <v>1171</v>
      </c>
      <c r="F105" s="170" t="str">
        <f>+VLOOKUP(E105,Participants!$A$1:$F$1600,2,FALSE)</f>
        <v>Grant Griesacker</v>
      </c>
      <c r="G105" s="170" t="str">
        <f>+VLOOKUP(E105,Participants!$A$1:$F$1600,4,FALSE)</f>
        <v>JAM</v>
      </c>
      <c r="H105" s="170" t="str">
        <f>+VLOOKUP(E105,Participants!$A$1:$F$1600,5,FALSE)</f>
        <v>M</v>
      </c>
      <c r="I105" s="170">
        <f>+VLOOKUP(E105,Participants!$A$1:$F$1600,3,FALSE)</f>
        <v>7</v>
      </c>
      <c r="J105" s="170" t="str">
        <f>+VLOOKUP(E105,Participants!$A$1:$G$1600,7,FALSE)</f>
        <v>VARSITY BOYS</v>
      </c>
      <c r="K105" s="170">
        <f t="shared" si="2"/>
        <v>24</v>
      </c>
      <c r="L105" s="170"/>
    </row>
    <row r="106" spans="1:12" ht="14.25" customHeight="1">
      <c r="A106" s="77" t="s">
        <v>1549</v>
      </c>
      <c r="B106" s="168">
        <v>18</v>
      </c>
      <c r="C106" s="168">
        <v>16.079999999999998</v>
      </c>
      <c r="D106" s="168">
        <v>8</v>
      </c>
      <c r="E106" s="169">
        <v>231</v>
      </c>
      <c r="F106" s="170" t="str">
        <f>+VLOOKUP(E106,Participants!$A$1:$F$1600,2,FALSE)</f>
        <v>Thomas Kovalcik</v>
      </c>
      <c r="G106" s="170" t="str">
        <f>+VLOOKUP(E106,Participants!$A$1:$F$1600,4,FALSE)</f>
        <v>AMA</v>
      </c>
      <c r="H106" s="170" t="str">
        <f>+VLOOKUP(E106,Participants!$A$1:$F$1600,5,FALSE)</f>
        <v>M</v>
      </c>
      <c r="I106" s="170">
        <f>+VLOOKUP(E106,Participants!$A$1:$F$1600,3,FALSE)</f>
        <v>7</v>
      </c>
      <c r="J106" s="170" t="str">
        <f>+VLOOKUP(E106,Participants!$A$1:$G$1600,7,FALSE)</f>
        <v>VARSITY BOYS</v>
      </c>
      <c r="K106" s="170">
        <f t="shared" si="2"/>
        <v>25</v>
      </c>
      <c r="L106" s="170"/>
    </row>
    <row r="107" spans="1:12" ht="14.25" customHeight="1">
      <c r="A107" s="77" t="s">
        <v>1549</v>
      </c>
      <c r="B107" s="168">
        <v>19</v>
      </c>
      <c r="C107" s="168">
        <v>16.100000000000001</v>
      </c>
      <c r="D107" s="168">
        <v>7</v>
      </c>
      <c r="E107" s="169">
        <v>977</v>
      </c>
      <c r="F107" s="170" t="str">
        <f>+VLOOKUP(E107,Participants!$A$1:$F$1600,2,FALSE)</f>
        <v>Jacob Bridgeman</v>
      </c>
      <c r="G107" s="170" t="str">
        <f>+VLOOKUP(E107,Participants!$A$1:$F$1600,4,FALSE)</f>
        <v>BTA</v>
      </c>
      <c r="H107" s="170" t="str">
        <f>+VLOOKUP(E107,Participants!$A$1:$F$1600,5,FALSE)</f>
        <v>M</v>
      </c>
      <c r="I107" s="170">
        <f>+VLOOKUP(E107,Participants!$A$1:$F$1600,3,FALSE)</f>
        <v>7</v>
      </c>
      <c r="J107" s="170" t="str">
        <f>+VLOOKUP(E107,Participants!$A$1:$G$1600,7,FALSE)</f>
        <v>VARSITY BOYS</v>
      </c>
      <c r="K107" s="170">
        <f t="shared" si="2"/>
        <v>26</v>
      </c>
      <c r="L107" s="170"/>
    </row>
    <row r="108" spans="1:12" ht="14.25" customHeight="1">
      <c r="A108" s="77" t="s">
        <v>1549</v>
      </c>
      <c r="B108" s="168">
        <v>18</v>
      </c>
      <c r="C108" s="168">
        <v>16.52</v>
      </c>
      <c r="D108" s="168">
        <v>1</v>
      </c>
      <c r="E108" s="169">
        <v>1170</v>
      </c>
      <c r="F108" s="170" t="str">
        <f>+VLOOKUP(E108,Participants!$A$1:$F$1600,2,FALSE)</f>
        <v>Henry Glevicky</v>
      </c>
      <c r="G108" s="170" t="str">
        <f>+VLOOKUP(E108,Participants!$A$1:$F$1600,4,FALSE)</f>
        <v>JAM</v>
      </c>
      <c r="H108" s="170" t="str">
        <f>+VLOOKUP(E108,Participants!$A$1:$F$1600,5,FALSE)</f>
        <v>M</v>
      </c>
      <c r="I108" s="170">
        <f>+VLOOKUP(E108,Participants!$A$1:$F$1600,3,FALSE)</f>
        <v>7</v>
      </c>
      <c r="J108" s="170" t="str">
        <f>+VLOOKUP(E108,Participants!$A$1:$G$1600,7,FALSE)</f>
        <v>VARSITY BOYS</v>
      </c>
      <c r="K108" s="170">
        <f t="shared" si="2"/>
        <v>27</v>
      </c>
      <c r="L108" s="170"/>
    </row>
    <row r="109" spans="1:12" ht="14.25" customHeight="1">
      <c r="A109" s="77" t="s">
        <v>1549</v>
      </c>
      <c r="B109" s="168">
        <v>19</v>
      </c>
      <c r="C109" s="168">
        <v>16.57</v>
      </c>
      <c r="D109" s="168">
        <v>5</v>
      </c>
      <c r="E109" s="169">
        <v>612</v>
      </c>
      <c r="F109" s="170" t="str">
        <f>+VLOOKUP(E109,Participants!$A$1:$F$1600,2,FALSE)</f>
        <v>David Felix</v>
      </c>
      <c r="G109" s="170" t="str">
        <f>+VLOOKUP(E109,Participants!$A$1:$F$1600,4,FALSE)</f>
        <v>BFS</v>
      </c>
      <c r="H109" s="170" t="str">
        <f>+VLOOKUP(E109,Participants!$A$1:$F$1600,5,FALSE)</f>
        <v>M</v>
      </c>
      <c r="I109" s="170">
        <f>+VLOOKUP(E109,Participants!$A$1:$F$1600,3,FALSE)</f>
        <v>8</v>
      </c>
      <c r="J109" s="170" t="str">
        <f>+VLOOKUP(E109,Participants!$A$1:$G$1600,7,FALSE)</f>
        <v>VARSITY BOYS</v>
      </c>
      <c r="K109" s="170">
        <f t="shared" si="2"/>
        <v>28</v>
      </c>
      <c r="L109" s="170"/>
    </row>
    <row r="110" spans="1:12" ht="15" customHeight="1">
      <c r="B110" s="172"/>
      <c r="C110" s="172"/>
      <c r="D110" s="172"/>
      <c r="E110" s="173"/>
      <c r="F110" s="172"/>
      <c r="G110" s="172"/>
      <c r="H110" s="172"/>
      <c r="I110" s="172"/>
      <c r="J110" s="172"/>
      <c r="K110" s="172"/>
      <c r="L110" s="172"/>
    </row>
    <row r="111" spans="1:12" ht="15" customHeight="1">
      <c r="B111" s="172"/>
      <c r="C111" s="172"/>
      <c r="D111" s="172"/>
      <c r="E111" s="173"/>
      <c r="F111" s="172"/>
      <c r="G111" s="172"/>
      <c r="H111" s="172"/>
      <c r="I111" s="172"/>
      <c r="J111" s="172"/>
      <c r="K111" s="172"/>
      <c r="L111" s="172"/>
    </row>
    <row r="112" spans="1:12" ht="14.25" customHeight="1">
      <c r="A112" s="77"/>
      <c r="B112" s="168"/>
      <c r="C112" s="168"/>
      <c r="D112" s="168"/>
      <c r="E112" s="169"/>
      <c r="F112" s="170"/>
      <c r="G112" s="170"/>
      <c r="H112" s="170"/>
      <c r="I112" s="170"/>
      <c r="J112" s="170"/>
      <c r="K112" s="170"/>
      <c r="L112" s="170"/>
    </row>
    <row r="113" spans="1:12" ht="14.25" customHeight="1">
      <c r="A113" s="77" t="s">
        <v>1549</v>
      </c>
      <c r="B113" s="168">
        <v>17</v>
      </c>
      <c r="C113" s="168">
        <v>13.15</v>
      </c>
      <c r="D113" s="168">
        <v>4</v>
      </c>
      <c r="E113" s="169">
        <v>605</v>
      </c>
      <c r="F113" s="170" t="str">
        <f>+VLOOKUP(E113,Participants!$A$1:$F$1600,2,FALSE)</f>
        <v>Anna Lazzara</v>
      </c>
      <c r="G113" s="170" t="str">
        <f>+VLOOKUP(E113,Participants!$A$1:$F$1600,4,FALSE)</f>
        <v>BFS</v>
      </c>
      <c r="H113" s="170" t="str">
        <f>+VLOOKUP(E113,Participants!$A$1:$F$1600,5,FALSE)</f>
        <v>F</v>
      </c>
      <c r="I113" s="170">
        <f>+VLOOKUP(E113,Participants!$A$1:$F$1600,3,FALSE)</f>
        <v>7</v>
      </c>
      <c r="J113" s="170" t="str">
        <f>+VLOOKUP(E113,Participants!$A$1:$G$1600,7,FALSE)</f>
        <v>VARSITY GIRLS</v>
      </c>
      <c r="K113" s="170">
        <v>1</v>
      </c>
      <c r="L113" s="170">
        <v>10</v>
      </c>
    </row>
    <row r="114" spans="1:12" ht="14.25" customHeight="1">
      <c r="A114" s="77" t="s">
        <v>1549</v>
      </c>
      <c r="B114" s="168">
        <v>16</v>
      </c>
      <c r="C114" s="168">
        <v>13.85</v>
      </c>
      <c r="D114" s="168">
        <v>6</v>
      </c>
      <c r="E114" s="169">
        <v>606</v>
      </c>
      <c r="F114" s="170" t="str">
        <f>+VLOOKUP(E114,Participants!$A$1:$F$1600,2,FALSE)</f>
        <v>Audra Lazzara</v>
      </c>
      <c r="G114" s="170" t="str">
        <f>+VLOOKUP(E114,Participants!$A$1:$F$1600,4,FALSE)</f>
        <v>BFS</v>
      </c>
      <c r="H114" s="170" t="str">
        <f>+VLOOKUP(E114,Participants!$A$1:$F$1600,5,FALSE)</f>
        <v>F</v>
      </c>
      <c r="I114" s="170">
        <f>+VLOOKUP(E114,Participants!$A$1:$F$1600,3,FALSE)</f>
        <v>7</v>
      </c>
      <c r="J114" s="170" t="str">
        <f>+VLOOKUP(E114,Participants!$A$1:$G$1600,7,FALSE)</f>
        <v>VARSITY GIRLS</v>
      </c>
      <c r="K114" s="170">
        <f>K113+1</f>
        <v>2</v>
      </c>
      <c r="L114" s="170">
        <v>8</v>
      </c>
    </row>
    <row r="115" spans="1:12" ht="14.25" customHeight="1">
      <c r="A115" s="77" t="s">
        <v>1549</v>
      </c>
      <c r="B115" s="168">
        <v>17</v>
      </c>
      <c r="C115" s="168">
        <v>14.12</v>
      </c>
      <c r="D115" s="168">
        <v>6</v>
      </c>
      <c r="E115" s="169">
        <v>1165</v>
      </c>
      <c r="F115" s="170" t="str">
        <f>+VLOOKUP(E115,Participants!$A$1:$F$1600,2,FALSE)</f>
        <v>Charlotte Gauntner</v>
      </c>
      <c r="G115" s="170" t="str">
        <f>+VLOOKUP(E115,Participants!$A$1:$F$1600,4,FALSE)</f>
        <v>JAM</v>
      </c>
      <c r="H115" s="170" t="str">
        <f>+VLOOKUP(E115,Participants!$A$1:$F$1600,5,FALSE)</f>
        <v>F</v>
      </c>
      <c r="I115" s="170">
        <f>+VLOOKUP(E115,Participants!$A$1:$F$1600,3,FALSE)</f>
        <v>8</v>
      </c>
      <c r="J115" s="170" t="str">
        <f>+VLOOKUP(E115,Participants!$A$1:$G$1600,7,FALSE)</f>
        <v>VARSITY GIRLS</v>
      </c>
      <c r="K115" s="170">
        <f t="shared" ref="K115:K157" si="3">K114+1</f>
        <v>3</v>
      </c>
      <c r="L115" s="170">
        <v>6</v>
      </c>
    </row>
    <row r="116" spans="1:12" ht="14.25" customHeight="1">
      <c r="A116" s="77" t="s">
        <v>1549</v>
      </c>
      <c r="B116" s="168">
        <v>15</v>
      </c>
      <c r="C116" s="168">
        <v>14.19</v>
      </c>
      <c r="D116" s="168">
        <v>5</v>
      </c>
      <c r="E116" s="169">
        <v>1061</v>
      </c>
      <c r="F116" s="170" t="str">
        <f>+VLOOKUP(E116,Participants!$A$1:$F$1600,2,FALSE)</f>
        <v>Julia Siket</v>
      </c>
      <c r="G116" s="170" t="str">
        <f>+VLOOKUP(E116,Participants!$A$1:$F$1600,4,FALSE)</f>
        <v>KIL</v>
      </c>
      <c r="H116" s="170" t="str">
        <f>+VLOOKUP(E116,Participants!$A$1:$F$1600,5,FALSE)</f>
        <v>F</v>
      </c>
      <c r="I116" s="170">
        <f>+VLOOKUP(E116,Participants!$A$1:$F$1600,3,FALSE)</f>
        <v>7</v>
      </c>
      <c r="J116" s="170" t="str">
        <f>+VLOOKUP(E116,Participants!$A$1:$G$1600,7,FALSE)</f>
        <v>VARSITY GIRLS</v>
      </c>
      <c r="K116" s="170">
        <f t="shared" si="3"/>
        <v>4</v>
      </c>
      <c r="L116" s="170">
        <v>5</v>
      </c>
    </row>
    <row r="117" spans="1:12" ht="14.25" customHeight="1">
      <c r="A117" s="77" t="s">
        <v>1549</v>
      </c>
      <c r="B117" s="168">
        <v>17</v>
      </c>
      <c r="C117" s="168">
        <v>14.32</v>
      </c>
      <c r="D117" s="168">
        <v>3</v>
      </c>
      <c r="E117" s="169">
        <v>1058</v>
      </c>
      <c r="F117" s="170" t="str">
        <f>+VLOOKUP(E117,Participants!$A$1:$F$1600,2,FALSE)</f>
        <v>Alexa Stoltz</v>
      </c>
      <c r="G117" s="170" t="str">
        <f>+VLOOKUP(E117,Participants!$A$1:$F$1600,4,FALSE)</f>
        <v>KIL</v>
      </c>
      <c r="H117" s="170" t="str">
        <f>+VLOOKUP(E117,Participants!$A$1:$F$1600,5,FALSE)</f>
        <v>F</v>
      </c>
      <c r="I117" s="170">
        <f>+VLOOKUP(E117,Participants!$A$1:$F$1600,3,FALSE)</f>
        <v>7</v>
      </c>
      <c r="J117" s="170" t="str">
        <f>+VLOOKUP(E117,Participants!$A$1:$G$1600,7,FALSE)</f>
        <v>VARSITY GIRLS</v>
      </c>
      <c r="K117" s="170">
        <f t="shared" si="3"/>
        <v>5</v>
      </c>
      <c r="L117" s="170">
        <v>4</v>
      </c>
    </row>
    <row r="118" spans="1:12" ht="14.25" customHeight="1">
      <c r="A118" s="77" t="s">
        <v>1549</v>
      </c>
      <c r="B118" s="168">
        <v>17</v>
      </c>
      <c r="C118" s="168">
        <v>14.43</v>
      </c>
      <c r="D118" s="168">
        <v>1</v>
      </c>
      <c r="E118" s="169">
        <v>1161</v>
      </c>
      <c r="F118" s="170" t="str">
        <f>+VLOOKUP(E118,Participants!$A$1:$F$1600,2,FALSE)</f>
        <v>Eva Fardo</v>
      </c>
      <c r="G118" s="170" t="str">
        <f>+VLOOKUP(E118,Participants!$A$1:$F$1600,4,FALSE)</f>
        <v>JAM</v>
      </c>
      <c r="H118" s="170" t="str">
        <f>+VLOOKUP(E118,Participants!$A$1:$F$1600,5,FALSE)</f>
        <v>F</v>
      </c>
      <c r="I118" s="170">
        <f>+VLOOKUP(E118,Participants!$A$1:$F$1600,3,FALSE)</f>
        <v>7</v>
      </c>
      <c r="J118" s="170" t="str">
        <f>+VLOOKUP(E118,Participants!$A$1:$G$1600,7,FALSE)</f>
        <v>VARSITY GIRLS</v>
      </c>
      <c r="K118" s="170">
        <f t="shared" si="3"/>
        <v>6</v>
      </c>
      <c r="L118" s="170">
        <v>3</v>
      </c>
    </row>
    <row r="119" spans="1:12" ht="14.25" customHeight="1">
      <c r="A119" s="77" t="s">
        <v>1549</v>
      </c>
      <c r="B119" s="168">
        <v>15</v>
      </c>
      <c r="C119" s="168">
        <v>14.48</v>
      </c>
      <c r="D119" s="168">
        <v>7</v>
      </c>
      <c r="E119" s="169">
        <v>608</v>
      </c>
      <c r="F119" s="170" t="str">
        <f>+VLOOKUP(E119,Participants!$A$1:$F$1600,2,FALSE)</f>
        <v>Jocelyn roofner</v>
      </c>
      <c r="G119" s="170" t="str">
        <f>+VLOOKUP(E119,Participants!$A$1:$F$1600,4,FALSE)</f>
        <v>BFS</v>
      </c>
      <c r="H119" s="170" t="str">
        <f>+VLOOKUP(E119,Participants!$A$1:$F$1600,5,FALSE)</f>
        <v>F</v>
      </c>
      <c r="I119" s="170">
        <f>+VLOOKUP(E119,Participants!$A$1:$F$1600,3,FALSE)</f>
        <v>7</v>
      </c>
      <c r="J119" s="170" t="str">
        <f>+VLOOKUP(E119,Participants!$A$1:$G$1600,7,FALSE)</f>
        <v>VARSITY GIRLS</v>
      </c>
      <c r="K119" s="170">
        <f t="shared" si="3"/>
        <v>7</v>
      </c>
      <c r="L119" s="170">
        <v>2</v>
      </c>
    </row>
    <row r="120" spans="1:12" ht="14.25" customHeight="1">
      <c r="A120" s="77" t="s">
        <v>1549</v>
      </c>
      <c r="B120" s="168">
        <v>16</v>
      </c>
      <c r="C120" s="168">
        <v>14.5</v>
      </c>
      <c r="D120" s="168">
        <v>7</v>
      </c>
      <c r="E120" s="169">
        <v>978</v>
      </c>
      <c r="F120" s="170" t="str">
        <f>+VLOOKUP(E120,Participants!$A$1:$F$1600,2,FALSE)</f>
        <v>Ella Eiler</v>
      </c>
      <c r="G120" s="170" t="str">
        <f>+VLOOKUP(E120,Participants!$A$1:$F$1600,4,FALSE)</f>
        <v>BTA</v>
      </c>
      <c r="H120" s="170" t="str">
        <f>+VLOOKUP(E120,Participants!$A$1:$F$1600,5,FALSE)</f>
        <v>F</v>
      </c>
      <c r="I120" s="170">
        <f>+VLOOKUP(E120,Participants!$A$1:$F$1600,3,FALSE)</f>
        <v>7</v>
      </c>
      <c r="J120" s="170" t="str">
        <f>+VLOOKUP(E120,Participants!$A$1:$G$1600,7,FALSE)</f>
        <v>VARSITY GIRLS</v>
      </c>
      <c r="K120" s="170">
        <f t="shared" si="3"/>
        <v>8</v>
      </c>
      <c r="L120" s="170">
        <v>1</v>
      </c>
    </row>
    <row r="121" spans="1:12" ht="14.25" customHeight="1">
      <c r="A121" s="77" t="s">
        <v>1549</v>
      </c>
      <c r="B121" s="168">
        <v>14</v>
      </c>
      <c r="C121" s="168">
        <v>14.53</v>
      </c>
      <c r="D121" s="168">
        <v>7</v>
      </c>
      <c r="E121" s="169">
        <v>1056</v>
      </c>
      <c r="F121" s="170" t="str">
        <f>+VLOOKUP(E121,Participants!$A$1:$F$1600,2,FALSE)</f>
        <v>Kassidy Flynn</v>
      </c>
      <c r="G121" s="170" t="str">
        <f>+VLOOKUP(E121,Participants!$A$1:$F$1600,4,FALSE)</f>
        <v>KIL</v>
      </c>
      <c r="H121" s="170" t="str">
        <f>+VLOOKUP(E121,Participants!$A$1:$F$1600,5,FALSE)</f>
        <v>F</v>
      </c>
      <c r="I121" s="170">
        <f>+VLOOKUP(E121,Participants!$A$1:$F$1600,3,FALSE)</f>
        <v>7</v>
      </c>
      <c r="J121" s="170" t="str">
        <f>+VLOOKUP(E121,Participants!$A$1:$G$1600,7,FALSE)</f>
        <v>VARSITY GIRLS</v>
      </c>
      <c r="K121" s="170">
        <f t="shared" si="3"/>
        <v>9</v>
      </c>
      <c r="L121" s="170"/>
    </row>
    <row r="122" spans="1:12" ht="14.25" customHeight="1">
      <c r="A122" s="77" t="s">
        <v>1549</v>
      </c>
      <c r="B122" s="168">
        <v>15</v>
      </c>
      <c r="C122" s="168">
        <v>14.84</v>
      </c>
      <c r="D122" s="168">
        <v>6</v>
      </c>
      <c r="E122" s="169">
        <v>800</v>
      </c>
      <c r="F122" s="170" t="str">
        <f>+VLOOKUP(E122,Participants!$A$1:$F$1600,2,FALSE)</f>
        <v>Elliot Keverline</v>
      </c>
      <c r="G122" s="170" t="str">
        <f>+VLOOKUP(E122,Participants!$A$1:$F$1600,4,FALSE)</f>
        <v>AAC</v>
      </c>
      <c r="H122" s="170" t="str">
        <f>+VLOOKUP(E122,Participants!$A$1:$F$1600,5,FALSE)</f>
        <v>F</v>
      </c>
      <c r="I122" s="170">
        <f>+VLOOKUP(E122,Participants!$A$1:$F$1600,3,FALSE)</f>
        <v>8</v>
      </c>
      <c r="J122" s="170" t="str">
        <f>+VLOOKUP(E122,Participants!$A$1:$G$1600,7,FALSE)</f>
        <v>VARSITY GIRLS</v>
      </c>
      <c r="K122" s="170">
        <f t="shared" si="3"/>
        <v>10</v>
      </c>
      <c r="L122" s="170"/>
    </row>
    <row r="123" spans="1:12" ht="14.25" customHeight="1">
      <c r="A123" s="77" t="s">
        <v>1549</v>
      </c>
      <c r="B123" s="168">
        <v>15</v>
      </c>
      <c r="C123" s="168">
        <v>14.85</v>
      </c>
      <c r="D123" s="168">
        <v>8</v>
      </c>
      <c r="E123" s="169">
        <v>241</v>
      </c>
      <c r="F123" s="170" t="str">
        <f>+VLOOKUP(E123,Participants!$A$1:$F$1600,2,FALSE)</f>
        <v>Vienna DiPaolo</v>
      </c>
      <c r="G123" s="170" t="str">
        <f>+VLOOKUP(E123,Participants!$A$1:$F$1600,4,FALSE)</f>
        <v>AMA</v>
      </c>
      <c r="H123" s="170" t="str">
        <f>+VLOOKUP(E123,Participants!$A$1:$F$1600,5,FALSE)</f>
        <v>F</v>
      </c>
      <c r="I123" s="170">
        <f>+VLOOKUP(E123,Participants!$A$1:$F$1600,3,FALSE)</f>
        <v>7</v>
      </c>
      <c r="J123" s="170" t="str">
        <f>+VLOOKUP(E123,Participants!$A$1:$G$1600,7,FALSE)</f>
        <v>VARSITY GIRLS</v>
      </c>
      <c r="K123" s="170">
        <f t="shared" si="3"/>
        <v>11</v>
      </c>
      <c r="L123" s="170"/>
    </row>
    <row r="124" spans="1:12" ht="14.25" customHeight="1">
      <c r="A124" s="77" t="s">
        <v>1549</v>
      </c>
      <c r="B124" s="168">
        <v>17</v>
      </c>
      <c r="C124" s="168">
        <v>15.05</v>
      </c>
      <c r="D124" s="168">
        <v>2</v>
      </c>
      <c r="E124" s="169">
        <v>989</v>
      </c>
      <c r="F124" s="170" t="str">
        <f>+VLOOKUP(E124,Participants!$A$1:$F$1600,2,FALSE)</f>
        <v>Mia Tavella</v>
      </c>
      <c r="G124" s="170" t="str">
        <f>+VLOOKUP(E124,Participants!$A$1:$F$1600,4,FALSE)</f>
        <v>BTA</v>
      </c>
      <c r="H124" s="170" t="str">
        <f>+VLOOKUP(E124,Participants!$A$1:$F$1600,5,FALSE)</f>
        <v>F</v>
      </c>
      <c r="I124" s="170">
        <f>+VLOOKUP(E124,Participants!$A$1:$F$1600,3,FALSE)</f>
        <v>8</v>
      </c>
      <c r="J124" s="170" t="str">
        <f>+VLOOKUP(E124,Participants!$A$1:$G$1600,7,FALSE)</f>
        <v>VARSITY GIRLS</v>
      </c>
      <c r="K124" s="170">
        <f t="shared" si="3"/>
        <v>12</v>
      </c>
      <c r="L124" s="170"/>
    </row>
    <row r="125" spans="1:12" ht="14.25" customHeight="1">
      <c r="A125" s="77" t="s">
        <v>1549</v>
      </c>
      <c r="B125" s="168">
        <v>13</v>
      </c>
      <c r="C125" s="168">
        <v>15.1</v>
      </c>
      <c r="D125" s="168">
        <v>8</v>
      </c>
      <c r="E125" s="169">
        <v>985</v>
      </c>
      <c r="F125" s="170" t="str">
        <f>+VLOOKUP(E125,Participants!$A$1:$F$1600,2,FALSE)</f>
        <v>Chloe Fettis</v>
      </c>
      <c r="G125" s="170" t="str">
        <f>+VLOOKUP(E125,Participants!$A$1:$F$1600,4,FALSE)</f>
        <v>BTA</v>
      </c>
      <c r="H125" s="170" t="str">
        <f>+VLOOKUP(E125,Participants!$A$1:$F$1600,5,FALSE)</f>
        <v>F</v>
      </c>
      <c r="I125" s="170">
        <f>+VLOOKUP(E125,Participants!$A$1:$F$1600,3,FALSE)</f>
        <v>8</v>
      </c>
      <c r="J125" s="170" t="str">
        <f>+VLOOKUP(E125,Participants!$A$1:$G$1600,7,FALSE)</f>
        <v>VARSITY GIRLS</v>
      </c>
      <c r="K125" s="170">
        <f t="shared" si="3"/>
        <v>13</v>
      </c>
      <c r="L125" s="170"/>
    </row>
    <row r="126" spans="1:12" ht="14.25" customHeight="1">
      <c r="A126" s="77" t="s">
        <v>1549</v>
      </c>
      <c r="B126" s="168">
        <v>16</v>
      </c>
      <c r="C126" s="168">
        <v>15.15</v>
      </c>
      <c r="D126" s="168">
        <v>4</v>
      </c>
      <c r="E126" s="169">
        <v>1066</v>
      </c>
      <c r="F126" s="170" t="str">
        <f>+VLOOKUP(E126,Participants!$A$1:$F$1600,2,FALSE)</f>
        <v>Arianna Rhedrick</v>
      </c>
      <c r="G126" s="170" t="str">
        <f>+VLOOKUP(E126,Participants!$A$1:$F$1600,4,FALSE)</f>
        <v>KIL</v>
      </c>
      <c r="H126" s="170" t="str">
        <f>+VLOOKUP(E126,Participants!$A$1:$F$1600,5,FALSE)</f>
        <v>F</v>
      </c>
      <c r="I126" s="170">
        <f>+VLOOKUP(E126,Participants!$A$1:$F$1600,3,FALSE)</f>
        <v>7</v>
      </c>
      <c r="J126" s="170" t="str">
        <f>+VLOOKUP(E126,Participants!$A$1:$G$1600,7,FALSE)</f>
        <v>VARSITY GIRLS</v>
      </c>
      <c r="K126" s="170">
        <f t="shared" si="3"/>
        <v>14</v>
      </c>
      <c r="L126" s="170"/>
    </row>
    <row r="127" spans="1:12" ht="14.25" customHeight="1">
      <c r="A127" s="77" t="s">
        <v>1549</v>
      </c>
      <c r="B127" s="168">
        <v>12</v>
      </c>
      <c r="C127" s="168">
        <v>15.17</v>
      </c>
      <c r="D127" s="168">
        <v>2</v>
      </c>
      <c r="E127" s="169">
        <v>1062</v>
      </c>
      <c r="F127" s="170" t="str">
        <f>+VLOOKUP(E127,Participants!$A$1:$F$1600,2,FALSE)</f>
        <v>Gracie Plastino</v>
      </c>
      <c r="G127" s="170" t="str">
        <f>+VLOOKUP(E127,Participants!$A$1:$F$1600,4,FALSE)</f>
        <v>KIL</v>
      </c>
      <c r="H127" s="170" t="str">
        <f>+VLOOKUP(E127,Participants!$A$1:$F$1600,5,FALSE)</f>
        <v>F</v>
      </c>
      <c r="I127" s="170">
        <f>+VLOOKUP(E127,Participants!$A$1:$F$1600,3,FALSE)</f>
        <v>7</v>
      </c>
      <c r="J127" s="170" t="str">
        <f>+VLOOKUP(E127,Participants!$A$1:$G$1600,7,FALSE)</f>
        <v>VARSITY GIRLS</v>
      </c>
      <c r="K127" s="170">
        <f t="shared" si="3"/>
        <v>15</v>
      </c>
      <c r="L127" s="170"/>
    </row>
    <row r="128" spans="1:12" ht="14.25" customHeight="1">
      <c r="A128" s="77" t="s">
        <v>1549</v>
      </c>
      <c r="B128" s="168">
        <v>16</v>
      </c>
      <c r="C128" s="168">
        <v>15.37</v>
      </c>
      <c r="D128" s="168">
        <v>5</v>
      </c>
      <c r="E128" s="169">
        <v>803</v>
      </c>
      <c r="F128" s="170" t="str">
        <f>+VLOOKUP(E128,Participants!$A$1:$F$1600,2,FALSE)</f>
        <v>Maria Ravotti</v>
      </c>
      <c r="G128" s="170" t="str">
        <f>+VLOOKUP(E128,Participants!$A$1:$F$1600,4,FALSE)</f>
        <v>AAC</v>
      </c>
      <c r="H128" s="170" t="str">
        <f>+VLOOKUP(E128,Participants!$A$1:$F$1600,5,FALSE)</f>
        <v>F</v>
      </c>
      <c r="I128" s="170">
        <f>+VLOOKUP(E128,Participants!$A$1:$F$1600,3,FALSE)</f>
        <v>8</v>
      </c>
      <c r="J128" s="170" t="str">
        <f>+VLOOKUP(E128,Participants!$A$1:$G$1600,7,FALSE)</f>
        <v>VARSITY GIRLS</v>
      </c>
      <c r="K128" s="170">
        <f t="shared" si="3"/>
        <v>16</v>
      </c>
      <c r="L128" s="170"/>
    </row>
    <row r="129" spans="1:12" ht="14.25" customHeight="1">
      <c r="A129" s="77" t="s">
        <v>1549</v>
      </c>
      <c r="B129" s="168">
        <v>14</v>
      </c>
      <c r="C129" s="168">
        <v>15.47</v>
      </c>
      <c r="D129" s="168">
        <v>5</v>
      </c>
      <c r="E129" s="169">
        <v>983</v>
      </c>
      <c r="F129" s="170" t="str">
        <f>+VLOOKUP(E129,Participants!$A$1:$F$1600,2,FALSE)</f>
        <v>Maggie Tatar</v>
      </c>
      <c r="G129" s="170" t="str">
        <f>+VLOOKUP(E129,Participants!$A$1:$F$1600,4,FALSE)</f>
        <v>BTA</v>
      </c>
      <c r="H129" s="170" t="str">
        <f>+VLOOKUP(E129,Participants!$A$1:$F$1600,5,FALSE)</f>
        <v>F</v>
      </c>
      <c r="I129" s="170">
        <f>+VLOOKUP(E129,Participants!$A$1:$F$1600,3,FALSE)</f>
        <v>7</v>
      </c>
      <c r="J129" s="170" t="str">
        <f>+VLOOKUP(E129,Participants!$A$1:$G$1600,7,FALSE)</f>
        <v>VARSITY GIRLS</v>
      </c>
      <c r="K129" s="170">
        <f t="shared" si="3"/>
        <v>17</v>
      </c>
      <c r="L129" s="170"/>
    </row>
    <row r="130" spans="1:12" ht="14.25" customHeight="1">
      <c r="A130" s="77" t="s">
        <v>1549</v>
      </c>
      <c r="B130" s="168">
        <v>15</v>
      </c>
      <c r="C130" s="168">
        <v>15.56</v>
      </c>
      <c r="D130" s="168">
        <v>4</v>
      </c>
      <c r="E130" s="169">
        <v>1467</v>
      </c>
      <c r="F130" s="170" t="str">
        <f>+VLOOKUP(E130,Participants!$A$1:$F$1600,2,FALSE)</f>
        <v>Gracyn Vardy</v>
      </c>
      <c r="G130" s="170" t="str">
        <f>+VLOOKUP(E130,Participants!$A$1:$F$1600,4,FALSE)</f>
        <v>BCS</v>
      </c>
      <c r="H130" s="170" t="str">
        <f>+VLOOKUP(E130,Participants!$A$1:$F$1600,5,FALSE)</f>
        <v>F</v>
      </c>
      <c r="I130" s="170">
        <f>+VLOOKUP(E130,Participants!$A$1:$F$1600,3,FALSE)</f>
        <v>8</v>
      </c>
      <c r="J130" s="170" t="str">
        <f>+VLOOKUP(E130,Participants!$A$1:$G$1600,7,FALSE)</f>
        <v>VARSITY GIRLS</v>
      </c>
      <c r="K130" s="170">
        <f t="shared" si="3"/>
        <v>18</v>
      </c>
      <c r="L130" s="170"/>
    </row>
    <row r="131" spans="1:12" ht="14.25" customHeight="1">
      <c r="A131" s="77" t="s">
        <v>1549</v>
      </c>
      <c r="B131" s="168">
        <v>12</v>
      </c>
      <c r="C131" s="168">
        <v>15.59</v>
      </c>
      <c r="D131" s="168">
        <v>3</v>
      </c>
      <c r="E131" s="169">
        <v>794</v>
      </c>
      <c r="F131" s="170" t="str">
        <f>+VLOOKUP(E131,Participants!$A$1:$F$1600,2,FALSE)</f>
        <v>Mikaela Canzian</v>
      </c>
      <c r="G131" s="170" t="str">
        <f>+VLOOKUP(E131,Participants!$A$1:$F$1600,4,FALSE)</f>
        <v>AAC</v>
      </c>
      <c r="H131" s="170" t="str">
        <f>+VLOOKUP(E131,Participants!$A$1:$F$1600,5,FALSE)</f>
        <v>F</v>
      </c>
      <c r="I131" s="170">
        <f>+VLOOKUP(E131,Participants!$A$1:$F$1600,3,FALSE)</f>
        <v>8</v>
      </c>
      <c r="J131" s="170" t="str">
        <f>+VLOOKUP(E131,Participants!$A$1:$G$1600,7,FALSE)</f>
        <v>VARSITY GIRLS</v>
      </c>
      <c r="K131" s="170">
        <f t="shared" si="3"/>
        <v>19</v>
      </c>
      <c r="L131" s="170"/>
    </row>
    <row r="132" spans="1:12" ht="14.25" customHeight="1">
      <c r="A132" s="77" t="s">
        <v>1549</v>
      </c>
      <c r="B132" s="168">
        <v>13</v>
      </c>
      <c r="C132" s="168">
        <v>15.64</v>
      </c>
      <c r="D132" s="168">
        <v>7</v>
      </c>
      <c r="E132" s="169">
        <v>242</v>
      </c>
      <c r="F132" s="170" t="str">
        <f>+VLOOKUP(E132,Participants!$A$1:$F$1600,2,FALSE)</f>
        <v>Alaina DiPofi</v>
      </c>
      <c r="G132" s="170" t="str">
        <f>+VLOOKUP(E132,Participants!$A$1:$F$1600,4,FALSE)</f>
        <v>AMA</v>
      </c>
      <c r="H132" s="170" t="str">
        <f>+VLOOKUP(E132,Participants!$A$1:$F$1600,5,FALSE)</f>
        <v>F</v>
      </c>
      <c r="I132" s="170">
        <f>+VLOOKUP(E132,Participants!$A$1:$F$1600,3,FALSE)</f>
        <v>7</v>
      </c>
      <c r="J132" s="170" t="str">
        <f>+VLOOKUP(E132,Participants!$A$1:$G$1600,7,FALSE)</f>
        <v>VARSITY GIRLS</v>
      </c>
      <c r="K132" s="170">
        <f t="shared" si="3"/>
        <v>20</v>
      </c>
      <c r="L132" s="170"/>
    </row>
    <row r="133" spans="1:12" ht="14.25" customHeight="1">
      <c r="A133" s="77" t="s">
        <v>1549</v>
      </c>
      <c r="B133" s="168">
        <v>16</v>
      </c>
      <c r="C133" s="168">
        <v>15.74</v>
      </c>
      <c r="D133" s="168">
        <v>2</v>
      </c>
      <c r="E133" s="169">
        <v>1164</v>
      </c>
      <c r="F133" s="170" t="str">
        <f>+VLOOKUP(E133,Participants!$A$1:$F$1600,2,FALSE)</f>
        <v>Elizabeth Fabian</v>
      </c>
      <c r="G133" s="170" t="str">
        <f>+VLOOKUP(E133,Participants!$A$1:$F$1600,4,FALSE)</f>
        <v>JAM</v>
      </c>
      <c r="H133" s="170" t="str">
        <f>+VLOOKUP(E133,Participants!$A$1:$F$1600,5,FALSE)</f>
        <v>F</v>
      </c>
      <c r="I133" s="170">
        <f>+VLOOKUP(E133,Participants!$A$1:$F$1600,3,FALSE)</f>
        <v>8</v>
      </c>
      <c r="J133" s="170" t="str">
        <f>+VLOOKUP(E133,Participants!$A$1:$G$1600,7,FALSE)</f>
        <v>VARSITY GIRLS</v>
      </c>
      <c r="K133" s="170">
        <f t="shared" si="3"/>
        <v>21</v>
      </c>
      <c r="L133" s="170"/>
    </row>
    <row r="134" spans="1:12" ht="14.25" customHeight="1">
      <c r="A134" s="77" t="s">
        <v>1549</v>
      </c>
      <c r="B134" s="168">
        <v>15</v>
      </c>
      <c r="C134" s="168">
        <v>15.76</v>
      </c>
      <c r="D134" s="168">
        <v>3</v>
      </c>
      <c r="E134" s="169">
        <v>1167</v>
      </c>
      <c r="F134" s="170" t="str">
        <f>+VLOOKUP(E134,Participants!$A$1:$F$1600,2,FALSE)</f>
        <v>Lily Hunter</v>
      </c>
      <c r="G134" s="170" t="str">
        <f>+VLOOKUP(E134,Participants!$A$1:$F$1600,4,FALSE)</f>
        <v>JAM</v>
      </c>
      <c r="H134" s="170" t="str">
        <f>+VLOOKUP(E134,Participants!$A$1:$F$1600,5,FALSE)</f>
        <v>F</v>
      </c>
      <c r="I134" s="170">
        <f>+VLOOKUP(E134,Participants!$A$1:$F$1600,3,FALSE)</f>
        <v>8</v>
      </c>
      <c r="J134" s="170" t="str">
        <f>+VLOOKUP(E134,Participants!$A$1:$G$1600,7,FALSE)</f>
        <v>VARSITY GIRLS</v>
      </c>
      <c r="K134" s="170">
        <f t="shared" si="3"/>
        <v>22</v>
      </c>
      <c r="L134" s="170"/>
    </row>
    <row r="135" spans="1:12" ht="14.25" customHeight="1">
      <c r="A135" s="77" t="s">
        <v>1549</v>
      </c>
      <c r="B135" s="168">
        <v>16</v>
      </c>
      <c r="C135" s="168">
        <v>15.76</v>
      </c>
      <c r="D135" s="168">
        <v>1</v>
      </c>
      <c r="E135" s="169">
        <v>884</v>
      </c>
      <c r="F135" s="170" t="str">
        <f>+VLOOKUP(E135,Participants!$A$1:$F$1600,2,FALSE)</f>
        <v>Grace Kenney</v>
      </c>
      <c r="G135" s="170" t="str">
        <f>+VLOOKUP(E135,Participants!$A$1:$F$1600,4,FALSE)</f>
        <v>SSPP</v>
      </c>
      <c r="H135" s="170" t="str">
        <f>+VLOOKUP(E135,Participants!$A$1:$F$1600,5,FALSE)</f>
        <v>F</v>
      </c>
      <c r="I135" s="170">
        <f>+VLOOKUP(E135,Participants!$A$1:$F$1600,3,FALSE)</f>
        <v>7</v>
      </c>
      <c r="J135" s="170" t="str">
        <f>+VLOOKUP(E135,Participants!$A$1:$G$1600,7,FALSE)</f>
        <v>VARSITY GIRLS</v>
      </c>
      <c r="K135" s="170">
        <f t="shared" si="3"/>
        <v>23</v>
      </c>
      <c r="L135" s="170"/>
    </row>
    <row r="136" spans="1:12" ht="14.25" customHeight="1">
      <c r="A136" s="77" t="s">
        <v>1549</v>
      </c>
      <c r="B136" s="168">
        <v>17</v>
      </c>
      <c r="C136" s="168">
        <v>15.88</v>
      </c>
      <c r="D136" s="168">
        <v>5</v>
      </c>
      <c r="E136" s="169">
        <v>243</v>
      </c>
      <c r="F136" s="170" t="str">
        <f>+VLOOKUP(E136,Participants!$A$1:$F$1600,2,FALSE)</f>
        <v>Gabby Emery</v>
      </c>
      <c r="G136" s="170" t="str">
        <f>+VLOOKUP(E136,Participants!$A$1:$F$1600,4,FALSE)</f>
        <v>AMA</v>
      </c>
      <c r="H136" s="170" t="str">
        <f>+VLOOKUP(E136,Participants!$A$1:$F$1600,5,FALSE)</f>
        <v>F</v>
      </c>
      <c r="I136" s="170">
        <f>+VLOOKUP(E136,Participants!$A$1:$F$1600,3,FALSE)</f>
        <v>8</v>
      </c>
      <c r="J136" s="170" t="str">
        <f>+VLOOKUP(E136,Participants!$A$1:$G$1600,7,FALSE)</f>
        <v>VARSITY GIRLS</v>
      </c>
      <c r="K136" s="170">
        <f t="shared" si="3"/>
        <v>24</v>
      </c>
      <c r="L136" s="170"/>
    </row>
    <row r="137" spans="1:12" ht="14.25" customHeight="1">
      <c r="A137" s="77" t="s">
        <v>1549</v>
      </c>
      <c r="B137" s="168">
        <v>15</v>
      </c>
      <c r="C137" s="168">
        <v>16.05</v>
      </c>
      <c r="D137" s="168">
        <v>2</v>
      </c>
      <c r="E137" s="169">
        <v>886</v>
      </c>
      <c r="F137" s="170" t="str">
        <f>+VLOOKUP(E137,Participants!$A$1:$F$1600,2,FALSE)</f>
        <v>Jordyn Kunselman</v>
      </c>
      <c r="G137" s="170" t="str">
        <f>+VLOOKUP(E137,Participants!$A$1:$F$1600,4,FALSE)</f>
        <v>SSPP</v>
      </c>
      <c r="H137" s="170" t="str">
        <f>+VLOOKUP(E137,Participants!$A$1:$F$1600,5,FALSE)</f>
        <v>F</v>
      </c>
      <c r="I137" s="170">
        <f>+VLOOKUP(E137,Participants!$A$1:$F$1600,3,FALSE)</f>
        <v>7</v>
      </c>
      <c r="J137" s="170" t="str">
        <f>+VLOOKUP(E137,Participants!$A$1:$G$1600,7,FALSE)</f>
        <v>VARSITY GIRLS</v>
      </c>
      <c r="K137" s="170">
        <f t="shared" si="3"/>
        <v>25</v>
      </c>
      <c r="L137" s="170"/>
    </row>
    <row r="138" spans="1:12" ht="14.25" customHeight="1">
      <c r="A138" s="77" t="s">
        <v>1549</v>
      </c>
      <c r="B138" s="168">
        <v>14</v>
      </c>
      <c r="C138" s="168">
        <v>16.09</v>
      </c>
      <c r="D138" s="168">
        <v>2</v>
      </c>
      <c r="E138" s="169">
        <v>1063</v>
      </c>
      <c r="F138" s="170" t="str">
        <f>+VLOOKUP(E138,Participants!$A$1:$F$1600,2,FALSE)</f>
        <v>Elizabeth Long</v>
      </c>
      <c r="G138" s="170" t="str">
        <f>+VLOOKUP(E138,Participants!$A$1:$F$1600,4,FALSE)</f>
        <v>KIL</v>
      </c>
      <c r="H138" s="170" t="str">
        <f>+VLOOKUP(E138,Participants!$A$1:$F$1600,5,FALSE)</f>
        <v>F</v>
      </c>
      <c r="I138" s="170">
        <f>+VLOOKUP(E138,Participants!$A$1:$F$1600,3,FALSE)</f>
        <v>7</v>
      </c>
      <c r="J138" s="170" t="str">
        <f>+VLOOKUP(E138,Participants!$A$1:$G$1600,7,FALSE)</f>
        <v>VARSITY GIRLS</v>
      </c>
      <c r="K138" s="170">
        <f t="shared" si="3"/>
        <v>26</v>
      </c>
      <c r="L138" s="170"/>
    </row>
    <row r="139" spans="1:12" ht="14.25" customHeight="1">
      <c r="A139" s="77" t="s">
        <v>1549</v>
      </c>
      <c r="B139" s="168">
        <v>13</v>
      </c>
      <c r="C139" s="168">
        <v>16.22</v>
      </c>
      <c r="D139" s="168">
        <v>2</v>
      </c>
      <c r="E139" s="169">
        <v>885</v>
      </c>
      <c r="F139" s="170" t="str">
        <f>+VLOOKUP(E139,Participants!$A$1:$F$1600,2,FALSE)</f>
        <v>Abigail Getch</v>
      </c>
      <c r="G139" s="170" t="str">
        <f>+VLOOKUP(E139,Participants!$A$1:$F$1600,4,FALSE)</f>
        <v>SSPP</v>
      </c>
      <c r="H139" s="170" t="str">
        <f>+VLOOKUP(E139,Participants!$A$1:$F$1600,5,FALSE)</f>
        <v>F</v>
      </c>
      <c r="I139" s="170">
        <f>+VLOOKUP(E139,Participants!$A$1:$F$1600,3,FALSE)</f>
        <v>7</v>
      </c>
      <c r="J139" s="170" t="str">
        <f>+VLOOKUP(E139,Participants!$A$1:$G$1600,7,FALSE)</f>
        <v>VARSITY GIRLS</v>
      </c>
      <c r="K139" s="170">
        <f t="shared" si="3"/>
        <v>27</v>
      </c>
      <c r="L139" s="170"/>
    </row>
    <row r="140" spans="1:12" ht="14.25" customHeight="1">
      <c r="A140" s="77" t="s">
        <v>1549</v>
      </c>
      <c r="B140" s="168">
        <v>12</v>
      </c>
      <c r="C140" s="168">
        <v>16.39</v>
      </c>
      <c r="D140" s="168">
        <v>5</v>
      </c>
      <c r="E140" s="169">
        <v>249</v>
      </c>
      <c r="F140" s="170" t="str">
        <f>+VLOOKUP(E140,Participants!$A$1:$F$1600,2,FALSE)</f>
        <v>Ava Smith</v>
      </c>
      <c r="G140" s="170" t="str">
        <f>+VLOOKUP(E140,Participants!$A$1:$F$1600,4,FALSE)</f>
        <v>AMA</v>
      </c>
      <c r="H140" s="170" t="str">
        <f>+VLOOKUP(E140,Participants!$A$1:$F$1600,5,FALSE)</f>
        <v>F</v>
      </c>
      <c r="I140" s="170">
        <f>+VLOOKUP(E140,Participants!$A$1:$F$1600,3,FALSE)</f>
        <v>7</v>
      </c>
      <c r="J140" s="170" t="str">
        <f>+VLOOKUP(E140,Participants!$A$1:$G$1600,7,FALSE)</f>
        <v>VARSITY GIRLS</v>
      </c>
      <c r="K140" s="170">
        <f t="shared" si="3"/>
        <v>28</v>
      </c>
      <c r="L140" s="170"/>
    </row>
    <row r="141" spans="1:12" ht="14.25" customHeight="1">
      <c r="A141" s="77" t="s">
        <v>1549</v>
      </c>
      <c r="B141" s="168">
        <v>14</v>
      </c>
      <c r="C141" s="168">
        <v>16.39</v>
      </c>
      <c r="D141" s="168">
        <v>1</v>
      </c>
      <c r="E141" s="169">
        <v>1163</v>
      </c>
      <c r="F141" s="170" t="str">
        <f>+VLOOKUP(E141,Participants!$A$1:$F$1600,2,FALSE)</f>
        <v>Allyson Fabian</v>
      </c>
      <c r="G141" s="170" t="str">
        <f>+VLOOKUP(E141,Participants!$A$1:$F$1600,4,FALSE)</f>
        <v>JAM</v>
      </c>
      <c r="H141" s="170" t="str">
        <f>+VLOOKUP(E141,Participants!$A$1:$F$1600,5,FALSE)</f>
        <v>F</v>
      </c>
      <c r="I141" s="170">
        <f>+VLOOKUP(E141,Participants!$A$1:$F$1600,3,FALSE)</f>
        <v>8</v>
      </c>
      <c r="J141" s="170" t="str">
        <f>+VLOOKUP(E141,Participants!$A$1:$G$1600,7,FALSE)</f>
        <v>VARSITY GIRLS</v>
      </c>
      <c r="K141" s="170">
        <f t="shared" si="3"/>
        <v>29</v>
      </c>
      <c r="L141" s="170"/>
    </row>
    <row r="142" spans="1:12" ht="14.25" customHeight="1">
      <c r="A142" s="77" t="s">
        <v>1549</v>
      </c>
      <c r="B142" s="168">
        <v>14</v>
      </c>
      <c r="C142" s="168">
        <v>16.45</v>
      </c>
      <c r="D142" s="168">
        <v>4</v>
      </c>
      <c r="E142" s="169">
        <v>607</v>
      </c>
      <c r="F142" s="170" t="str">
        <f>+VLOOKUP(E142,Participants!$A$1:$F$1600,2,FALSE)</f>
        <v>Alexa Risdon</v>
      </c>
      <c r="G142" s="170" t="str">
        <f>+VLOOKUP(E142,Participants!$A$1:$F$1600,4,FALSE)</f>
        <v>BFS</v>
      </c>
      <c r="H142" s="170" t="str">
        <f>+VLOOKUP(E142,Participants!$A$1:$F$1600,5,FALSE)</f>
        <v>F</v>
      </c>
      <c r="I142" s="170">
        <f>+VLOOKUP(E142,Participants!$A$1:$F$1600,3,FALSE)</f>
        <v>8</v>
      </c>
      <c r="J142" s="170" t="str">
        <f>+VLOOKUP(E142,Participants!$A$1:$G$1600,7,FALSE)</f>
        <v>VARSITY GIRLS</v>
      </c>
      <c r="K142" s="170">
        <f t="shared" si="3"/>
        <v>30</v>
      </c>
      <c r="L142" s="170"/>
    </row>
    <row r="143" spans="1:12" ht="14.25" customHeight="1">
      <c r="A143" s="77" t="s">
        <v>1549</v>
      </c>
      <c r="B143" s="168">
        <v>12</v>
      </c>
      <c r="C143" s="168">
        <v>16.5</v>
      </c>
      <c r="D143" s="168">
        <v>7</v>
      </c>
      <c r="E143" s="169">
        <v>887</v>
      </c>
      <c r="F143" s="170" t="str">
        <f>+VLOOKUP(E143,Participants!$A$1:$F$1600,2,FALSE)</f>
        <v>Malissa Martin</v>
      </c>
      <c r="G143" s="170" t="str">
        <f>+VLOOKUP(E143,Participants!$A$1:$F$1600,4,FALSE)</f>
        <v>SSPP</v>
      </c>
      <c r="H143" s="170" t="str">
        <f>+VLOOKUP(E143,Participants!$A$1:$F$1600,5,FALSE)</f>
        <v>F</v>
      </c>
      <c r="I143" s="170">
        <f>+VLOOKUP(E143,Participants!$A$1:$F$1600,3,FALSE)</f>
        <v>7</v>
      </c>
      <c r="J143" s="170" t="str">
        <f>+VLOOKUP(E143,Participants!$A$1:$G$1600,7,FALSE)</f>
        <v>VARSITY GIRLS</v>
      </c>
      <c r="K143" s="170">
        <f t="shared" si="3"/>
        <v>31</v>
      </c>
      <c r="L143" s="170"/>
    </row>
    <row r="144" spans="1:12" ht="14.25" customHeight="1">
      <c r="A144" s="77" t="s">
        <v>1549</v>
      </c>
      <c r="B144" s="168">
        <v>15</v>
      </c>
      <c r="C144" s="168">
        <v>16.690000000000001</v>
      </c>
      <c r="D144" s="168">
        <v>1</v>
      </c>
      <c r="E144" s="169">
        <v>979</v>
      </c>
      <c r="F144" s="170" t="str">
        <f>+VLOOKUP(E144,Participants!$A$1:$F$1600,2,FALSE)</f>
        <v>Jules Georgescu</v>
      </c>
      <c r="G144" s="170" t="str">
        <f>+VLOOKUP(E144,Participants!$A$1:$F$1600,4,FALSE)</f>
        <v>BTA</v>
      </c>
      <c r="H144" s="170" t="str">
        <f>+VLOOKUP(E144,Participants!$A$1:$F$1600,5,FALSE)</f>
        <v>F</v>
      </c>
      <c r="I144" s="170">
        <f>+VLOOKUP(E144,Participants!$A$1:$F$1600,3,FALSE)</f>
        <v>7</v>
      </c>
      <c r="J144" s="170" t="str">
        <f>+VLOOKUP(E144,Participants!$A$1:$G$1600,7,FALSE)</f>
        <v>VARSITY GIRLS</v>
      </c>
      <c r="K144" s="170">
        <f t="shared" si="3"/>
        <v>32</v>
      </c>
      <c r="L144" s="170"/>
    </row>
    <row r="145" spans="1:24" ht="14.25" customHeight="1">
      <c r="A145" s="77" t="s">
        <v>1549</v>
      </c>
      <c r="B145" s="168">
        <v>13</v>
      </c>
      <c r="C145" s="168">
        <v>16.86</v>
      </c>
      <c r="D145" s="168">
        <v>4</v>
      </c>
      <c r="E145" s="169">
        <v>1466</v>
      </c>
      <c r="F145" s="170" t="str">
        <f>+VLOOKUP(E145,Participants!$A$1:$F$1600,2,FALSE)</f>
        <v>Anna Claire Dudley</v>
      </c>
      <c r="G145" s="170" t="str">
        <f>+VLOOKUP(E145,Participants!$A$1:$F$1600,4,FALSE)</f>
        <v>BCS</v>
      </c>
      <c r="H145" s="170" t="str">
        <f>+VLOOKUP(E145,Participants!$A$1:$F$1600,5,FALSE)</f>
        <v>F</v>
      </c>
      <c r="I145" s="170">
        <f>+VLOOKUP(E145,Participants!$A$1:$F$1600,3,FALSE)</f>
        <v>8</v>
      </c>
      <c r="J145" s="170" t="str">
        <f>+VLOOKUP(E145,Participants!$A$1:$G$1600,7,FALSE)</f>
        <v>VARSITY GIRLS</v>
      </c>
      <c r="K145" s="170">
        <f t="shared" si="3"/>
        <v>33</v>
      </c>
      <c r="L145" s="170"/>
    </row>
    <row r="146" spans="1:24" ht="14.25" customHeight="1">
      <c r="A146" s="77" t="s">
        <v>1549</v>
      </c>
      <c r="B146" s="168">
        <v>13</v>
      </c>
      <c r="C146" s="168">
        <v>17</v>
      </c>
      <c r="D146" s="168">
        <v>5</v>
      </c>
      <c r="E146" s="169">
        <v>805</v>
      </c>
      <c r="F146" s="170" t="str">
        <f>+VLOOKUP(E146,Participants!$A$1:$F$1600,2,FALSE)</f>
        <v>Maria Repasky</v>
      </c>
      <c r="G146" s="170" t="str">
        <f>+VLOOKUP(E146,Participants!$A$1:$F$1600,4,FALSE)</f>
        <v>AAC</v>
      </c>
      <c r="H146" s="170" t="str">
        <f>+VLOOKUP(E146,Participants!$A$1:$F$1600,5,FALSE)</f>
        <v>F</v>
      </c>
      <c r="I146" s="170">
        <f>+VLOOKUP(E146,Participants!$A$1:$F$1600,3,FALSE)</f>
        <v>7</v>
      </c>
      <c r="J146" s="170" t="str">
        <f>+VLOOKUP(E146,Participants!$A$1:$G$1600,7,FALSE)</f>
        <v>VARSITY GIRLS</v>
      </c>
      <c r="K146" s="170">
        <f t="shared" si="3"/>
        <v>34</v>
      </c>
      <c r="L146" s="170"/>
    </row>
    <row r="147" spans="1:24" ht="14.25" customHeight="1">
      <c r="A147" s="77" t="s">
        <v>1549</v>
      </c>
      <c r="B147" s="168">
        <v>16</v>
      </c>
      <c r="C147" s="168">
        <v>17.079999999999998</v>
      </c>
      <c r="D147" s="168">
        <v>3</v>
      </c>
      <c r="E147" s="169">
        <v>1460</v>
      </c>
      <c r="F147" s="170" t="str">
        <f>+VLOOKUP(E147,Participants!$A$1:$F$1600,2,FALSE)</f>
        <v>Addison Eicher</v>
      </c>
      <c r="G147" s="170" t="str">
        <f>+VLOOKUP(E147,Participants!$A$1:$F$1600,4,FALSE)</f>
        <v>BCS</v>
      </c>
      <c r="H147" s="170" t="str">
        <f>+VLOOKUP(E147,Participants!$A$1:$F$1600,5,FALSE)</f>
        <v>F</v>
      </c>
      <c r="I147" s="170">
        <f>+VLOOKUP(E147,Participants!$A$1:$F$1600,3,FALSE)</f>
        <v>7</v>
      </c>
      <c r="J147" s="170" t="str">
        <f>+VLOOKUP(E147,Participants!$A$1:$G$1600,7,FALSE)</f>
        <v>VARSITY GIRLS</v>
      </c>
      <c r="K147" s="170">
        <f t="shared" si="3"/>
        <v>35</v>
      </c>
      <c r="L147" s="170"/>
    </row>
    <row r="148" spans="1:24" ht="14.25" customHeight="1">
      <c r="A148" s="77" t="s">
        <v>1549</v>
      </c>
      <c r="B148" s="168">
        <v>13</v>
      </c>
      <c r="C148" s="168">
        <v>17.23</v>
      </c>
      <c r="D148" s="168">
        <v>6</v>
      </c>
      <c r="E148" s="169">
        <v>600</v>
      </c>
      <c r="F148" s="170" t="str">
        <f>+VLOOKUP(E148,Participants!$A$1:$F$1600,2,FALSE)</f>
        <v>Lauren Becker</v>
      </c>
      <c r="G148" s="170" t="str">
        <f>+VLOOKUP(E148,Participants!$A$1:$F$1600,4,FALSE)</f>
        <v>BFS</v>
      </c>
      <c r="H148" s="170" t="s">
        <v>11</v>
      </c>
      <c r="I148" s="170">
        <f>+VLOOKUP(E148,Participants!$A$1:$F$1600,3,FALSE)</f>
        <v>8</v>
      </c>
      <c r="J148" s="170" t="str">
        <f>+VLOOKUP(E148,Participants!$A$1:$G$1600,7,FALSE)</f>
        <v>VARSITY GIRLS</v>
      </c>
      <c r="K148" s="170">
        <f>K109+1</f>
        <v>29</v>
      </c>
      <c r="L148" s="170"/>
    </row>
    <row r="149" spans="1:24" ht="14.25" customHeight="1">
      <c r="A149" s="77" t="s">
        <v>1549</v>
      </c>
      <c r="B149" s="168">
        <v>12</v>
      </c>
      <c r="C149" s="168">
        <v>17.68</v>
      </c>
      <c r="D149" s="168">
        <v>8</v>
      </c>
      <c r="E149" s="169">
        <v>599</v>
      </c>
      <c r="F149" s="170" t="str">
        <f>+VLOOKUP(E149,Participants!$A$1:$F$1600,2,FALSE)</f>
        <v>Amelia Aiello</v>
      </c>
      <c r="G149" s="170" t="str">
        <f>+VLOOKUP(E149,Participants!$A$1:$F$1600,4,FALSE)</f>
        <v>BFS</v>
      </c>
      <c r="H149" s="170" t="s">
        <v>11</v>
      </c>
      <c r="I149" s="170">
        <f>+VLOOKUP(E149,Participants!$A$1:$F$1600,3,FALSE)</f>
        <v>7</v>
      </c>
      <c r="J149" s="170" t="str">
        <f>+VLOOKUP(E149,Participants!$A$1:$G$1600,7,FALSE)</f>
        <v>VARSITY GIRLS</v>
      </c>
      <c r="K149" s="170">
        <f>K148+1</f>
        <v>30</v>
      </c>
      <c r="L149" s="170"/>
    </row>
    <row r="150" spans="1:24" ht="14.25" customHeight="1">
      <c r="A150" s="77" t="s">
        <v>1549</v>
      </c>
      <c r="B150" s="168">
        <v>14</v>
      </c>
      <c r="C150" s="168">
        <v>17.3</v>
      </c>
      <c r="D150" s="168">
        <v>6</v>
      </c>
      <c r="E150" s="169">
        <v>1162</v>
      </c>
      <c r="F150" s="170" t="str">
        <f>+VLOOKUP(E150,Participants!$A$1:$F$1600,2,FALSE)</f>
        <v>Faith Williamson</v>
      </c>
      <c r="G150" s="170" t="str">
        <f>+VLOOKUP(E150,Participants!$A$1:$F$1600,4,FALSE)</f>
        <v>JAM</v>
      </c>
      <c r="H150" s="170" t="str">
        <f>+VLOOKUP(E150,Participants!$A$1:$F$1600,5,FALSE)</f>
        <v>F</v>
      </c>
      <c r="I150" s="170">
        <f>+VLOOKUP(E150,Participants!$A$1:$F$1600,3,FALSE)</f>
        <v>7</v>
      </c>
      <c r="J150" s="170" t="str">
        <f>+VLOOKUP(E150,Participants!$A$1:$G$1600,7,FALSE)</f>
        <v>VARSITY GIRLS</v>
      </c>
      <c r="K150" s="170">
        <f>K147+1</f>
        <v>36</v>
      </c>
      <c r="L150" s="170"/>
    </row>
    <row r="151" spans="1:24" ht="14.25" customHeight="1">
      <c r="A151" s="77" t="s">
        <v>1549</v>
      </c>
      <c r="B151" s="168">
        <v>13</v>
      </c>
      <c r="C151" s="168">
        <v>17.399999999999999</v>
      </c>
      <c r="D151" s="168">
        <v>3</v>
      </c>
      <c r="E151" s="169">
        <v>1166</v>
      </c>
      <c r="F151" s="170" t="str">
        <f>+VLOOKUP(E151,Participants!$A$1:$F$1600,2,FALSE)</f>
        <v>Gabriella Glevicky</v>
      </c>
      <c r="G151" s="170" t="str">
        <f>+VLOOKUP(E151,Participants!$A$1:$F$1600,4,FALSE)</f>
        <v>JAM</v>
      </c>
      <c r="H151" s="170" t="str">
        <f>+VLOOKUP(E151,Participants!$A$1:$F$1600,5,FALSE)</f>
        <v>F</v>
      </c>
      <c r="I151" s="170">
        <f>+VLOOKUP(E151,Participants!$A$1:$F$1600,3,FALSE)</f>
        <v>8</v>
      </c>
      <c r="J151" s="170" t="str">
        <f>+VLOOKUP(E151,Participants!$A$1:$G$1600,7,FALSE)</f>
        <v>VARSITY GIRLS</v>
      </c>
      <c r="K151" s="170">
        <f t="shared" si="3"/>
        <v>37</v>
      </c>
      <c r="L151" s="170"/>
    </row>
    <row r="152" spans="1:24" ht="14.25" customHeight="1">
      <c r="A152" s="77" t="s">
        <v>1549</v>
      </c>
      <c r="B152" s="168">
        <v>14</v>
      </c>
      <c r="C152" s="168">
        <v>17.41</v>
      </c>
      <c r="D152" s="168">
        <v>8</v>
      </c>
      <c r="E152" s="169">
        <v>804</v>
      </c>
      <c r="F152" s="170" t="str">
        <f>+VLOOKUP(E152,Participants!$A$1:$F$1600,2,FALSE)</f>
        <v>Ava Repasky</v>
      </c>
      <c r="G152" s="170" t="str">
        <f>+VLOOKUP(E152,Participants!$A$1:$F$1600,4,FALSE)</f>
        <v>AAC</v>
      </c>
      <c r="H152" s="170" t="str">
        <f>+VLOOKUP(E152,Participants!$A$1:$F$1600,5,FALSE)</f>
        <v>F</v>
      </c>
      <c r="I152" s="170">
        <f>+VLOOKUP(E152,Participants!$A$1:$F$1600,3,FALSE)</f>
        <v>7</v>
      </c>
      <c r="J152" s="170" t="str">
        <f>+VLOOKUP(E152,Participants!$A$1:$G$1600,7,FALSE)</f>
        <v>VARSITY GIRLS</v>
      </c>
      <c r="K152" s="170">
        <f t="shared" si="3"/>
        <v>38</v>
      </c>
      <c r="L152" s="170"/>
    </row>
    <row r="153" spans="1:24" ht="14.25" customHeight="1">
      <c r="A153" s="77" t="s">
        <v>1549</v>
      </c>
      <c r="B153" s="168">
        <v>12</v>
      </c>
      <c r="C153" s="168">
        <v>17.559999999999999</v>
      </c>
      <c r="D153" s="168">
        <v>4</v>
      </c>
      <c r="E153" s="169">
        <v>602</v>
      </c>
      <c r="F153" s="170" t="str">
        <f>+VLOOKUP(E153,Participants!$A$1:$F$1600,2,FALSE)</f>
        <v>Caroline Craska</v>
      </c>
      <c r="G153" s="170" t="str">
        <f>+VLOOKUP(E153,Participants!$A$1:$F$1600,4,FALSE)</f>
        <v>BFS</v>
      </c>
      <c r="H153" s="170" t="str">
        <f>+VLOOKUP(E153,Participants!$A$1:$F$1600,5,FALSE)</f>
        <v>F</v>
      </c>
      <c r="I153" s="170">
        <f>+VLOOKUP(E153,Participants!$A$1:$F$1600,3,FALSE)</f>
        <v>7</v>
      </c>
      <c r="J153" s="170" t="str">
        <f>+VLOOKUP(E153,Participants!$A$1:$G$1600,7,FALSE)</f>
        <v>VARSITY GIRLS</v>
      </c>
      <c r="K153" s="170">
        <f t="shared" si="3"/>
        <v>39</v>
      </c>
      <c r="L153" s="170"/>
    </row>
    <row r="154" spans="1:24" ht="14.25" customHeight="1">
      <c r="A154" s="77" t="s">
        <v>1549</v>
      </c>
      <c r="B154" s="168">
        <v>12</v>
      </c>
      <c r="C154" s="168">
        <v>17.59</v>
      </c>
      <c r="D154" s="168">
        <v>6</v>
      </c>
      <c r="E154" s="169">
        <v>981</v>
      </c>
      <c r="F154" s="170" t="str">
        <f>+VLOOKUP(E154,Participants!$A$1:$F$1600,2,FALSE)</f>
        <v>Kaitlyn Miller</v>
      </c>
      <c r="G154" s="170" t="str">
        <f>+VLOOKUP(E154,Participants!$A$1:$F$1600,4,FALSE)</f>
        <v>BTA</v>
      </c>
      <c r="H154" s="170" t="str">
        <f>+VLOOKUP(E154,Participants!$A$1:$F$1600,5,FALSE)</f>
        <v>F</v>
      </c>
      <c r="I154" s="170">
        <f>+VLOOKUP(E154,Participants!$A$1:$F$1600,3,FALSE)</f>
        <v>7</v>
      </c>
      <c r="J154" s="170" t="str">
        <f>+VLOOKUP(E154,Participants!$A$1:$G$1600,7,FALSE)</f>
        <v>VARSITY GIRLS</v>
      </c>
      <c r="K154" s="170">
        <f t="shared" si="3"/>
        <v>40</v>
      </c>
      <c r="L154" s="170"/>
    </row>
    <row r="155" spans="1:24" ht="14.25" customHeight="1">
      <c r="A155" s="77" t="s">
        <v>1549</v>
      </c>
      <c r="B155" s="168">
        <v>14</v>
      </c>
      <c r="C155" s="168">
        <v>17.79</v>
      </c>
      <c r="D155" s="168">
        <v>3</v>
      </c>
      <c r="E155" s="169">
        <v>808</v>
      </c>
      <c r="F155" s="170" t="str">
        <f>+VLOOKUP(E155,Participants!$A$1:$F$1600,2,FALSE)</f>
        <v>Teresa Silvaggio</v>
      </c>
      <c r="G155" s="170" t="str">
        <f>+VLOOKUP(E155,Participants!$A$1:$F$1600,4,FALSE)</f>
        <v>AAC</v>
      </c>
      <c r="H155" s="170" t="str">
        <f>+VLOOKUP(E155,Participants!$A$1:$F$1600,5,FALSE)</f>
        <v>F</v>
      </c>
      <c r="I155" s="170">
        <f>+VLOOKUP(E155,Participants!$A$1:$F$1600,3,FALSE)</f>
        <v>7</v>
      </c>
      <c r="J155" s="170" t="str">
        <f>+VLOOKUP(E155,Participants!$A$1:$G$1600,7,FALSE)</f>
        <v>VARSITY GIRLS</v>
      </c>
      <c r="K155" s="170">
        <f t="shared" si="3"/>
        <v>41</v>
      </c>
      <c r="L155" s="170"/>
    </row>
    <row r="156" spans="1:24" ht="14.25" customHeight="1">
      <c r="A156" s="77" t="s">
        <v>1549</v>
      </c>
      <c r="B156" s="168">
        <v>13</v>
      </c>
      <c r="C156" s="168">
        <v>17.89</v>
      </c>
      <c r="D156" s="168">
        <v>1</v>
      </c>
      <c r="E156" s="169">
        <v>1057</v>
      </c>
      <c r="F156" s="170" t="str">
        <f>+VLOOKUP(E156,Participants!$A$1:$F$1600,2,FALSE)</f>
        <v>Claire Elliott</v>
      </c>
      <c r="G156" s="170" t="str">
        <f>+VLOOKUP(E156,Participants!$A$1:$F$1600,4,FALSE)</f>
        <v>KIL</v>
      </c>
      <c r="H156" s="170" t="str">
        <f>+VLOOKUP(E156,Participants!$A$1:$F$1600,5,FALSE)</f>
        <v>F</v>
      </c>
      <c r="I156" s="170">
        <f>+VLOOKUP(E156,Participants!$A$1:$F$1600,3,FALSE)</f>
        <v>7</v>
      </c>
      <c r="J156" s="170" t="str">
        <f>+VLOOKUP(E156,Participants!$A$1:$G$1600,7,FALSE)</f>
        <v>VARSITY GIRLS</v>
      </c>
      <c r="K156" s="170">
        <f t="shared" si="3"/>
        <v>42</v>
      </c>
      <c r="L156" s="170"/>
    </row>
    <row r="157" spans="1:24" ht="14.25" customHeight="1">
      <c r="A157" s="77" t="s">
        <v>1549</v>
      </c>
      <c r="B157" s="168">
        <v>12</v>
      </c>
      <c r="C157" s="168">
        <v>18.91</v>
      </c>
      <c r="D157" s="168">
        <v>1</v>
      </c>
      <c r="E157" s="169">
        <v>1169</v>
      </c>
      <c r="F157" s="170" t="str">
        <f>+VLOOKUP(E157,Participants!$A$1:$F$1600,2,FALSE)</f>
        <v>Phoebe Vilcheck</v>
      </c>
      <c r="G157" s="170" t="str">
        <f>+VLOOKUP(E157,Participants!$A$1:$F$1600,4,FALSE)</f>
        <v>JAM</v>
      </c>
      <c r="H157" s="170" t="str">
        <f>+VLOOKUP(E157,Participants!$A$1:$F$1600,5,FALSE)</f>
        <v>F</v>
      </c>
      <c r="I157" s="170">
        <f>+VLOOKUP(E157,Participants!$A$1:$F$1600,3,FALSE)</f>
        <v>8</v>
      </c>
      <c r="J157" s="170" t="str">
        <f>+VLOOKUP(E157,Participants!$A$1:$G$1600,7,FALSE)</f>
        <v>VARSITY GIRLS</v>
      </c>
      <c r="K157" s="170">
        <f t="shared" si="3"/>
        <v>43</v>
      </c>
      <c r="L157" s="170"/>
    </row>
    <row r="158" spans="1:24" ht="14.25" customHeight="1">
      <c r="B158" s="71"/>
      <c r="C158" s="83"/>
      <c r="E158" s="70"/>
    </row>
    <row r="159" spans="1:24" ht="14.25" customHeight="1">
      <c r="B159" s="71"/>
      <c r="C159" s="83"/>
      <c r="E159" s="70"/>
    </row>
    <row r="160" spans="1:24" ht="14.25" customHeight="1">
      <c r="B160" s="72" t="s">
        <v>8</v>
      </c>
      <c r="C160" s="72" t="s">
        <v>15</v>
      </c>
      <c r="D160" s="72" t="s">
        <v>18</v>
      </c>
      <c r="E160" s="145" t="s">
        <v>21</v>
      </c>
      <c r="F160" s="72" t="s">
        <v>24</v>
      </c>
      <c r="G160" s="72" t="s">
        <v>29</v>
      </c>
      <c r="H160" s="72" t="s">
        <v>32</v>
      </c>
      <c r="I160" s="72" t="s">
        <v>35</v>
      </c>
      <c r="J160" s="72" t="s">
        <v>38</v>
      </c>
      <c r="K160" s="72" t="s">
        <v>41</v>
      </c>
      <c r="L160" s="72" t="s">
        <v>44</v>
      </c>
      <c r="M160" s="72" t="s">
        <v>47</v>
      </c>
      <c r="N160" s="72" t="s">
        <v>50</v>
      </c>
      <c r="O160" s="72" t="s">
        <v>53</v>
      </c>
      <c r="P160" s="72" t="s">
        <v>59</v>
      </c>
      <c r="Q160" s="72" t="s">
        <v>62</v>
      </c>
      <c r="R160" s="72" t="s">
        <v>68</v>
      </c>
      <c r="S160" s="72" t="s">
        <v>10</v>
      </c>
      <c r="T160" s="72" t="s">
        <v>73</v>
      </c>
      <c r="U160" s="72" t="s">
        <v>76</v>
      </c>
      <c r="V160" s="72" t="s">
        <v>79</v>
      </c>
      <c r="W160" s="72" t="s">
        <v>82</v>
      </c>
      <c r="X160" s="72" t="s">
        <v>1546</v>
      </c>
    </row>
    <row r="161" spans="1:24" ht="14.25" customHeight="1">
      <c r="A161" s="64" t="s">
        <v>150</v>
      </c>
      <c r="B161" s="64">
        <f t="shared" ref="B161:K164" si="4">+SUMIFS($L$2:$L$157,$J$2:$J$157,$A161,$G$2:$G$157,B$160)</f>
        <v>0</v>
      </c>
      <c r="C161" s="64">
        <f t="shared" si="4"/>
        <v>0</v>
      </c>
      <c r="D161" s="64">
        <f t="shared" si="4"/>
        <v>8</v>
      </c>
      <c r="E161" s="70">
        <f t="shared" si="4"/>
        <v>0</v>
      </c>
      <c r="F161" s="64">
        <f t="shared" si="4"/>
        <v>0</v>
      </c>
      <c r="G161" s="64">
        <f t="shared" si="4"/>
        <v>0</v>
      </c>
      <c r="H161" s="64">
        <f t="shared" si="4"/>
        <v>0</v>
      </c>
      <c r="I161" s="64">
        <f t="shared" si="4"/>
        <v>21</v>
      </c>
      <c r="J161" s="64">
        <f t="shared" si="4"/>
        <v>0</v>
      </c>
      <c r="K161" s="64">
        <f t="shared" si="4"/>
        <v>0</v>
      </c>
      <c r="L161" s="64">
        <f t="shared" ref="L161:W164" si="5">+SUMIFS($L$2:$L$157,$J$2:$J$157,$A161,$G$2:$G$157,L$160)</f>
        <v>0</v>
      </c>
      <c r="M161" s="64">
        <f t="shared" si="5"/>
        <v>0</v>
      </c>
      <c r="N161" s="64">
        <f t="shared" si="5"/>
        <v>0</v>
      </c>
      <c r="O161" s="64">
        <f t="shared" si="5"/>
        <v>0</v>
      </c>
      <c r="P161" s="64">
        <f t="shared" si="5"/>
        <v>6</v>
      </c>
      <c r="Q161" s="64">
        <f t="shared" si="5"/>
        <v>0</v>
      </c>
      <c r="R161" s="64">
        <f t="shared" si="5"/>
        <v>0</v>
      </c>
      <c r="S161" s="64">
        <f t="shared" si="5"/>
        <v>0</v>
      </c>
      <c r="T161" s="64">
        <f t="shared" si="5"/>
        <v>4</v>
      </c>
      <c r="U161" s="64">
        <f t="shared" si="5"/>
        <v>0</v>
      </c>
      <c r="V161" s="64">
        <f t="shared" si="5"/>
        <v>0</v>
      </c>
      <c r="W161" s="64">
        <f t="shared" si="5"/>
        <v>0</v>
      </c>
      <c r="X161" s="64">
        <f t="shared" ref="X161:X164" si="6">SUM(B161:W161)</f>
        <v>39</v>
      </c>
    </row>
    <row r="162" spans="1:24" ht="14.25" customHeight="1">
      <c r="A162" s="64" t="s">
        <v>152</v>
      </c>
      <c r="B162" s="64">
        <f t="shared" si="4"/>
        <v>0</v>
      </c>
      <c r="C162" s="64">
        <f t="shared" si="4"/>
        <v>0</v>
      </c>
      <c r="D162" s="64">
        <f t="shared" si="4"/>
        <v>0</v>
      </c>
      <c r="E162" s="70">
        <f t="shared" si="4"/>
        <v>0</v>
      </c>
      <c r="F162" s="64">
        <f t="shared" si="4"/>
        <v>0</v>
      </c>
      <c r="G162" s="64">
        <f t="shared" si="4"/>
        <v>8</v>
      </c>
      <c r="H162" s="64">
        <f t="shared" si="4"/>
        <v>0</v>
      </c>
      <c r="I162" s="64">
        <f t="shared" si="4"/>
        <v>9</v>
      </c>
      <c r="J162" s="64">
        <f t="shared" si="4"/>
        <v>0</v>
      </c>
      <c r="K162" s="64">
        <f t="shared" si="4"/>
        <v>0</v>
      </c>
      <c r="L162" s="64">
        <f t="shared" si="5"/>
        <v>0</v>
      </c>
      <c r="M162" s="64">
        <f t="shared" si="5"/>
        <v>0</v>
      </c>
      <c r="N162" s="64">
        <f t="shared" si="5"/>
        <v>10</v>
      </c>
      <c r="O162" s="64">
        <f t="shared" si="5"/>
        <v>0</v>
      </c>
      <c r="P162" s="64">
        <f t="shared" si="5"/>
        <v>5</v>
      </c>
      <c r="Q162" s="64">
        <f t="shared" si="5"/>
        <v>0</v>
      </c>
      <c r="R162" s="64">
        <f t="shared" si="5"/>
        <v>0</v>
      </c>
      <c r="S162" s="64">
        <f t="shared" si="5"/>
        <v>0</v>
      </c>
      <c r="T162" s="64">
        <f t="shared" si="5"/>
        <v>6</v>
      </c>
      <c r="U162" s="64">
        <f t="shared" si="5"/>
        <v>1</v>
      </c>
      <c r="V162" s="64">
        <f t="shared" si="5"/>
        <v>0</v>
      </c>
      <c r="W162" s="64">
        <f t="shared" si="5"/>
        <v>0</v>
      </c>
      <c r="X162" s="64">
        <f t="shared" si="6"/>
        <v>39</v>
      </c>
    </row>
    <row r="163" spans="1:24" ht="14.25" customHeight="1">
      <c r="A163" s="64" t="s">
        <v>186</v>
      </c>
      <c r="B163" s="64">
        <f t="shared" si="4"/>
        <v>9</v>
      </c>
      <c r="C163" s="64">
        <f t="shared" si="4"/>
        <v>0</v>
      </c>
      <c r="D163" s="64">
        <f t="shared" si="4"/>
        <v>1</v>
      </c>
      <c r="E163" s="70">
        <f t="shared" si="4"/>
        <v>0</v>
      </c>
      <c r="F163" s="64">
        <f t="shared" si="4"/>
        <v>0</v>
      </c>
      <c r="G163" s="64">
        <f t="shared" si="4"/>
        <v>20</v>
      </c>
      <c r="H163" s="64">
        <f t="shared" si="4"/>
        <v>0</v>
      </c>
      <c r="I163" s="64">
        <f t="shared" si="4"/>
        <v>9</v>
      </c>
      <c r="J163" s="64">
        <f t="shared" si="4"/>
        <v>0</v>
      </c>
      <c r="K163" s="64">
        <f t="shared" si="4"/>
        <v>0</v>
      </c>
      <c r="L163" s="64">
        <f t="shared" si="5"/>
        <v>0</v>
      </c>
      <c r="M163" s="64">
        <f t="shared" si="5"/>
        <v>0</v>
      </c>
      <c r="N163" s="64">
        <f t="shared" si="5"/>
        <v>0</v>
      </c>
      <c r="O163" s="64">
        <f t="shared" si="5"/>
        <v>0</v>
      </c>
      <c r="P163" s="64">
        <f t="shared" si="5"/>
        <v>0</v>
      </c>
      <c r="Q163" s="64">
        <f t="shared" si="5"/>
        <v>0</v>
      </c>
      <c r="R163" s="64">
        <f t="shared" si="5"/>
        <v>0</v>
      </c>
      <c r="S163" s="64">
        <f t="shared" si="5"/>
        <v>0</v>
      </c>
      <c r="T163" s="64">
        <f t="shared" si="5"/>
        <v>0</v>
      </c>
      <c r="U163" s="64">
        <f t="shared" si="5"/>
        <v>0</v>
      </c>
      <c r="V163" s="64">
        <f t="shared" si="5"/>
        <v>0</v>
      </c>
      <c r="W163" s="64">
        <f t="shared" si="5"/>
        <v>0</v>
      </c>
      <c r="X163" s="64">
        <f t="shared" si="6"/>
        <v>39</v>
      </c>
    </row>
    <row r="164" spans="1:24" ht="14.25" customHeight="1">
      <c r="A164" s="64" t="s">
        <v>189</v>
      </c>
      <c r="B164" s="64">
        <f t="shared" si="4"/>
        <v>14</v>
      </c>
      <c r="C164" s="64">
        <f t="shared" si="4"/>
        <v>0</v>
      </c>
      <c r="D164" s="64">
        <f t="shared" si="4"/>
        <v>0</v>
      </c>
      <c r="E164" s="70">
        <f t="shared" si="4"/>
        <v>0</v>
      </c>
      <c r="F164" s="64">
        <f t="shared" si="4"/>
        <v>0</v>
      </c>
      <c r="G164" s="64">
        <f t="shared" si="4"/>
        <v>10</v>
      </c>
      <c r="H164" s="64">
        <f t="shared" si="4"/>
        <v>0</v>
      </c>
      <c r="I164" s="64">
        <f t="shared" si="4"/>
        <v>4</v>
      </c>
      <c r="J164" s="64">
        <f t="shared" si="4"/>
        <v>0</v>
      </c>
      <c r="K164" s="64">
        <f t="shared" si="4"/>
        <v>0</v>
      </c>
      <c r="L164" s="64">
        <f t="shared" si="5"/>
        <v>0</v>
      </c>
      <c r="M164" s="64">
        <f t="shared" si="5"/>
        <v>6</v>
      </c>
      <c r="N164" s="64">
        <f t="shared" si="5"/>
        <v>0</v>
      </c>
      <c r="O164" s="64">
        <f t="shared" si="5"/>
        <v>0</v>
      </c>
      <c r="P164" s="64">
        <f t="shared" si="5"/>
        <v>3</v>
      </c>
      <c r="Q164" s="64">
        <f t="shared" si="5"/>
        <v>0</v>
      </c>
      <c r="R164" s="64">
        <f t="shared" si="5"/>
        <v>0</v>
      </c>
      <c r="S164" s="64">
        <f t="shared" si="5"/>
        <v>0</v>
      </c>
      <c r="T164" s="64">
        <f t="shared" si="5"/>
        <v>0</v>
      </c>
      <c r="U164" s="64">
        <f t="shared" si="5"/>
        <v>0</v>
      </c>
      <c r="V164" s="64">
        <f t="shared" si="5"/>
        <v>0</v>
      </c>
      <c r="W164" s="64">
        <f t="shared" si="5"/>
        <v>2</v>
      </c>
      <c r="X164" s="64">
        <f t="shared" si="6"/>
        <v>39</v>
      </c>
    </row>
    <row r="165" spans="1:24" ht="14.25" customHeight="1">
      <c r="B165" s="71"/>
      <c r="C165" s="83"/>
      <c r="E165" s="70"/>
    </row>
    <row r="166" spans="1:24" ht="14.25" customHeight="1">
      <c r="B166" s="71"/>
      <c r="C166" s="83"/>
      <c r="E166" s="70"/>
    </row>
    <row r="167" spans="1:24" ht="14.25" customHeight="1">
      <c r="B167" s="71"/>
      <c r="C167" s="83"/>
      <c r="E167" s="70"/>
    </row>
    <row r="168" spans="1:24" ht="14.25" customHeight="1">
      <c r="B168" s="71"/>
      <c r="C168" s="83"/>
      <c r="E168" s="70"/>
    </row>
    <row r="169" spans="1:24" ht="14.25" customHeight="1">
      <c r="B169" s="71"/>
      <c r="C169" s="83"/>
      <c r="E169" s="70"/>
    </row>
    <row r="170" spans="1:24" ht="14.25" customHeight="1">
      <c r="B170" s="71"/>
      <c r="C170" s="83"/>
      <c r="E170" s="70"/>
    </row>
    <row r="171" spans="1:24" ht="14.25" customHeight="1">
      <c r="B171" s="71"/>
      <c r="C171" s="83"/>
      <c r="E171" s="70"/>
    </row>
    <row r="172" spans="1:24" ht="14.25" customHeight="1">
      <c r="B172" s="71"/>
      <c r="C172" s="83"/>
      <c r="E172" s="70"/>
    </row>
    <row r="173" spans="1:24" ht="14.25" customHeight="1">
      <c r="B173" s="71"/>
      <c r="C173" s="83"/>
      <c r="E173" s="70"/>
    </row>
    <row r="174" spans="1:24" ht="14.25" customHeight="1">
      <c r="B174" s="71"/>
      <c r="C174" s="83"/>
      <c r="E174" s="70"/>
    </row>
    <row r="175" spans="1:24" ht="14.25" customHeight="1">
      <c r="B175" s="71"/>
      <c r="C175" s="83"/>
      <c r="E175" s="70"/>
    </row>
    <row r="176" spans="1:24" ht="14.25" customHeight="1">
      <c r="B176" s="71"/>
      <c r="C176" s="83"/>
      <c r="E176" s="70"/>
    </row>
    <row r="177" spans="2:5" ht="14.25" customHeight="1">
      <c r="B177" s="71"/>
      <c r="C177" s="83"/>
      <c r="E177" s="70"/>
    </row>
    <row r="178" spans="2:5" ht="14.25" customHeight="1">
      <c r="B178" s="71"/>
      <c r="C178" s="83"/>
      <c r="E178" s="70"/>
    </row>
    <row r="179" spans="2:5" ht="14.25" customHeight="1">
      <c r="B179" s="71"/>
      <c r="C179" s="83"/>
      <c r="E179" s="70"/>
    </row>
    <row r="180" spans="2:5" ht="14.25" customHeight="1">
      <c r="B180" s="71"/>
      <c r="C180" s="83"/>
      <c r="E180" s="70"/>
    </row>
    <row r="181" spans="2:5" ht="14.25" customHeight="1">
      <c r="B181" s="71"/>
      <c r="C181" s="83"/>
      <c r="E181" s="70"/>
    </row>
    <row r="182" spans="2:5" ht="14.25" customHeight="1">
      <c r="B182" s="71"/>
      <c r="C182" s="83"/>
      <c r="E182" s="70"/>
    </row>
    <row r="183" spans="2:5" ht="14.25" customHeight="1">
      <c r="B183" s="71"/>
      <c r="C183" s="83"/>
      <c r="E183" s="70"/>
    </row>
    <row r="184" spans="2:5" ht="14.25" customHeight="1">
      <c r="B184" s="71"/>
      <c r="C184" s="83"/>
      <c r="E184" s="70"/>
    </row>
    <row r="185" spans="2:5" ht="14.25" customHeight="1">
      <c r="B185" s="71"/>
      <c r="C185" s="83"/>
      <c r="E185" s="70"/>
    </row>
    <row r="186" spans="2:5" ht="14.25" customHeight="1">
      <c r="B186" s="71"/>
      <c r="C186" s="83"/>
      <c r="E186" s="70"/>
    </row>
    <row r="187" spans="2:5" ht="14.25" customHeight="1">
      <c r="B187" s="71"/>
      <c r="C187" s="83"/>
      <c r="E187" s="70"/>
    </row>
    <row r="188" spans="2:5" ht="14.25" customHeight="1">
      <c r="B188" s="71"/>
      <c r="C188" s="83"/>
      <c r="E188" s="70"/>
    </row>
    <row r="189" spans="2:5" ht="14.25" customHeight="1">
      <c r="B189" s="71"/>
      <c r="C189" s="83"/>
      <c r="E189" s="70"/>
    </row>
    <row r="190" spans="2:5" ht="14.25" customHeight="1">
      <c r="B190" s="71"/>
      <c r="C190" s="83"/>
      <c r="E190" s="70"/>
    </row>
    <row r="191" spans="2:5" ht="14.25" customHeight="1">
      <c r="B191" s="71"/>
      <c r="C191" s="83"/>
      <c r="E191" s="70"/>
    </row>
    <row r="192" spans="2:5" ht="14.25" customHeight="1">
      <c r="B192" s="71"/>
      <c r="C192" s="83"/>
      <c r="E192" s="70"/>
    </row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</sheetData>
  <sortState xmlns:xlrd2="http://schemas.microsoft.com/office/spreadsheetml/2017/richdata2" ref="B2:L157">
    <sortCondition ref="J2:J157"/>
    <sortCondition ref="C2:C157"/>
  </sortState>
  <pageMargins left="0.7" right="0.7" top="0.75" bottom="0.75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934"/>
  <sheetViews>
    <sheetView workbookViewId="0">
      <pane ySplit="1" topLeftCell="A2" activePane="bottomLeft" state="frozen"/>
      <selection pane="bottomLeft" activeCell="C43" sqref="C43"/>
    </sheetView>
  </sheetViews>
  <sheetFormatPr defaultColWidth="14.42578125" defaultRowHeight="15" customHeight="1"/>
  <cols>
    <col min="1" max="1" width="19.42578125" customWidth="1"/>
    <col min="2" max="2" width="8.425781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26" ht="14.25" customHeight="1">
      <c r="A1" s="86" t="s">
        <v>1550</v>
      </c>
      <c r="B1" s="86" t="s">
        <v>1532</v>
      </c>
      <c r="C1" s="86" t="s">
        <v>1537</v>
      </c>
      <c r="D1" s="87" t="s">
        <v>1548</v>
      </c>
      <c r="E1" s="86" t="s">
        <v>1534</v>
      </c>
      <c r="F1" s="86" t="s">
        <v>1</v>
      </c>
      <c r="G1" s="86" t="s">
        <v>3</v>
      </c>
      <c r="H1" s="86" t="s">
        <v>1536</v>
      </c>
      <c r="I1" s="86" t="s">
        <v>2</v>
      </c>
      <c r="J1" s="86" t="s">
        <v>5</v>
      </c>
      <c r="K1" s="86" t="s">
        <v>1538</v>
      </c>
      <c r="L1" s="86" t="s">
        <v>1539</v>
      </c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</row>
    <row r="2" spans="1:26" ht="14.25" customHeight="1">
      <c r="A2" s="86" t="s">
        <v>1550</v>
      </c>
      <c r="B2" s="168">
        <v>1</v>
      </c>
      <c r="C2" s="168" t="s">
        <v>1660</v>
      </c>
      <c r="D2" s="174"/>
      <c r="E2" s="168">
        <v>1050</v>
      </c>
      <c r="F2" s="170" t="str">
        <f>+VLOOKUP(E2,Participants!$A$1:$F$1600,2,FALSE)</f>
        <v>Jack Croft</v>
      </c>
      <c r="G2" s="170" t="str">
        <f>+VLOOKUP(E2,Participants!$A$1:$F$1600,4,FALSE)</f>
        <v>KIL</v>
      </c>
      <c r="H2" s="170" t="str">
        <f>+VLOOKUP(E2,Participants!$A$1:$F$1600,5,FALSE)</f>
        <v>M</v>
      </c>
      <c r="I2" s="170">
        <f>+VLOOKUP(E2,Participants!$A$1:$F$1600,3,FALSE)</f>
        <v>5</v>
      </c>
      <c r="J2" s="170" t="str">
        <f>+VLOOKUP(E2,Participants!$A$1:$G$1600,7,FALSE)</f>
        <v>JV BOYS</v>
      </c>
      <c r="K2" s="170">
        <v>1</v>
      </c>
      <c r="L2" s="170">
        <v>10</v>
      </c>
    </row>
    <row r="3" spans="1:26" ht="14.25" customHeight="1">
      <c r="A3" s="86" t="s">
        <v>1550</v>
      </c>
      <c r="B3" s="168">
        <v>1</v>
      </c>
      <c r="C3" s="168" t="s">
        <v>1661</v>
      </c>
      <c r="D3" s="174"/>
      <c r="E3" s="168">
        <v>1589</v>
      </c>
      <c r="F3" s="170" t="str">
        <f>+VLOOKUP(E3,Participants!$A$1:$F$1600,2,FALSE)</f>
        <v>Judah Sauers</v>
      </c>
      <c r="G3" s="170" t="str">
        <f>+VLOOKUP(E3,Participants!$A$1:$F$1600,4,FALSE)</f>
        <v>GRE</v>
      </c>
      <c r="H3" s="170" t="str">
        <f>+VLOOKUP(E3,Participants!$A$1:$F$1600,5,FALSE)</f>
        <v>M</v>
      </c>
      <c r="I3" s="170">
        <f>+VLOOKUP(E3,Participants!$A$1:$F$1600,3,FALSE)</f>
        <v>6</v>
      </c>
      <c r="J3" s="170" t="str">
        <f>+VLOOKUP(E3,Participants!$A$1:$G$1600,7,FALSE)</f>
        <v>JV BOYS</v>
      </c>
      <c r="K3" s="170">
        <f t="shared" ref="K3:K8" si="0">K2+1</f>
        <v>2</v>
      </c>
      <c r="L3" s="170">
        <v>8</v>
      </c>
    </row>
    <row r="4" spans="1:26" ht="14.25" customHeight="1">
      <c r="A4" s="86" t="s">
        <v>1550</v>
      </c>
      <c r="B4" s="168">
        <v>1</v>
      </c>
      <c r="C4" s="168" t="s">
        <v>1662</v>
      </c>
      <c r="D4" s="174"/>
      <c r="E4" s="168">
        <v>595</v>
      </c>
      <c r="F4" s="170" t="str">
        <f>+VLOOKUP(E4,Participants!$A$1:$F$1600,2,FALSE)</f>
        <v>Jack Davison</v>
      </c>
      <c r="G4" s="170" t="str">
        <f>+VLOOKUP(E4,Participants!$A$1:$F$1600,4,FALSE)</f>
        <v>BFS</v>
      </c>
      <c r="H4" s="170" t="str">
        <f>+VLOOKUP(E4,Participants!$A$1:$F$1600,5,FALSE)</f>
        <v>M</v>
      </c>
      <c r="I4" s="170">
        <f>+VLOOKUP(E4,Participants!$A$1:$F$1600,3,FALSE)</f>
        <v>6</v>
      </c>
      <c r="J4" s="170" t="str">
        <f>+VLOOKUP(E4,Participants!$A$1:$G$1600,7,FALSE)</f>
        <v>JV BOYS</v>
      </c>
      <c r="K4" s="170">
        <f t="shared" si="0"/>
        <v>3</v>
      </c>
      <c r="L4" s="170">
        <v>6</v>
      </c>
    </row>
    <row r="5" spans="1:26" ht="14.25" customHeight="1">
      <c r="A5" s="86" t="s">
        <v>1550</v>
      </c>
      <c r="B5" s="168">
        <v>1</v>
      </c>
      <c r="C5" s="168" t="s">
        <v>1663</v>
      </c>
      <c r="D5" s="174"/>
      <c r="E5" s="168">
        <v>1587</v>
      </c>
      <c r="F5" s="170" t="str">
        <f>+VLOOKUP(E5,Participants!$A$1:$F$1600,2,FALSE)</f>
        <v>Jacob Birchok</v>
      </c>
      <c r="G5" s="170" t="str">
        <f>+VLOOKUP(E5,Participants!$A$1:$F$1600,4,FALSE)</f>
        <v>GRE</v>
      </c>
      <c r="H5" s="170" t="str">
        <f>+VLOOKUP(E5,Participants!$A$1:$F$1600,5,FALSE)</f>
        <v>M</v>
      </c>
      <c r="I5" s="170">
        <f>+VLOOKUP(E5,Participants!$A$1:$F$1600,3,FALSE)</f>
        <v>6</v>
      </c>
      <c r="J5" s="170" t="str">
        <f>+VLOOKUP(E5,Participants!$A$1:$G$1600,7,FALSE)</f>
        <v>JV BOYS</v>
      </c>
      <c r="K5" s="170">
        <f t="shared" si="0"/>
        <v>4</v>
      </c>
      <c r="L5" s="170">
        <v>5</v>
      </c>
    </row>
    <row r="6" spans="1:26" ht="14.25" customHeight="1">
      <c r="A6" s="86" t="s">
        <v>1550</v>
      </c>
      <c r="B6" s="168">
        <v>1</v>
      </c>
      <c r="C6" s="168" t="s">
        <v>1664</v>
      </c>
      <c r="D6" s="174"/>
      <c r="E6" s="168">
        <v>1052</v>
      </c>
      <c r="F6" s="170" t="str">
        <f>+VLOOKUP(E6,Participants!$A$1:$F$1600,2,FALSE)</f>
        <v>Jack Steineman</v>
      </c>
      <c r="G6" s="170" t="str">
        <f>+VLOOKUP(E6,Participants!$A$1:$F$1600,4,FALSE)</f>
        <v>KIL</v>
      </c>
      <c r="H6" s="170" t="str">
        <f>+VLOOKUP(E6,Participants!$A$1:$F$1600,5,FALSE)</f>
        <v>M</v>
      </c>
      <c r="I6" s="170">
        <f>+VLOOKUP(E6,Participants!$A$1:$F$1600,3,FALSE)</f>
        <v>6</v>
      </c>
      <c r="J6" s="170" t="str">
        <f>+VLOOKUP(E6,Participants!$A$1:$G$1600,7,FALSE)</f>
        <v>JV BOYS</v>
      </c>
      <c r="K6" s="170">
        <f t="shared" si="0"/>
        <v>5</v>
      </c>
      <c r="L6" s="170">
        <v>4</v>
      </c>
    </row>
    <row r="7" spans="1:26" ht="14.25" customHeight="1">
      <c r="A7" s="86" t="s">
        <v>1550</v>
      </c>
      <c r="B7" s="168">
        <v>1</v>
      </c>
      <c r="C7" s="168" t="s">
        <v>1667</v>
      </c>
      <c r="D7" s="174"/>
      <c r="E7" s="170">
        <v>1456</v>
      </c>
      <c r="F7" s="170" t="str">
        <f>+VLOOKUP(E7,Participants!$A$1:$F$1600,2,FALSE)</f>
        <v>Drew Weifenbaugh</v>
      </c>
      <c r="G7" s="170" t="str">
        <f>+VLOOKUP(E7,Participants!$A$1:$F$1600,4,FALSE)</f>
        <v>BCS</v>
      </c>
      <c r="H7" s="170" t="str">
        <f>+VLOOKUP(E7,Participants!$A$1:$F$1600,5,FALSE)</f>
        <v>M</v>
      </c>
      <c r="I7" s="170">
        <f>+VLOOKUP(E7,Participants!$A$1:$F$1600,3,FALSE)</f>
        <v>6</v>
      </c>
      <c r="J7" s="170" t="str">
        <f>+VLOOKUP(E7,Participants!$A$1:$G$1600,7,FALSE)</f>
        <v>JV BOYS</v>
      </c>
      <c r="K7" s="170">
        <f t="shared" si="0"/>
        <v>6</v>
      </c>
      <c r="L7" s="170">
        <v>3</v>
      </c>
    </row>
    <row r="8" spans="1:26" ht="14.25" customHeight="1">
      <c r="A8" s="86" t="s">
        <v>1550</v>
      </c>
      <c r="B8" s="168">
        <v>1</v>
      </c>
      <c r="C8" s="168" t="s">
        <v>1670</v>
      </c>
      <c r="D8" s="174"/>
      <c r="E8" s="168">
        <v>1046</v>
      </c>
      <c r="F8" s="170" t="str">
        <f>+VLOOKUP(E8,Participants!$A$1:$F$1600,2,FALSE)</f>
        <v>Jackson Chips</v>
      </c>
      <c r="G8" s="170" t="str">
        <f>+VLOOKUP(E8,Participants!$A$1:$F$1600,4,FALSE)</f>
        <v>KIL</v>
      </c>
      <c r="H8" s="170" t="str">
        <f>+VLOOKUP(E8,Participants!$A$1:$F$1600,5,FALSE)</f>
        <v>M</v>
      </c>
      <c r="I8" s="170">
        <f>+VLOOKUP(E8,Participants!$A$1:$F$1600,3,FALSE)</f>
        <v>5</v>
      </c>
      <c r="J8" s="170" t="str">
        <f>+VLOOKUP(E8,Participants!$A$1:$G$1600,7,FALSE)</f>
        <v>JV BOYS</v>
      </c>
      <c r="K8" s="170">
        <f t="shared" si="0"/>
        <v>7</v>
      </c>
      <c r="L8" s="170">
        <v>2</v>
      </c>
    </row>
    <row r="9" spans="1:26" ht="14.25" customHeight="1">
      <c r="A9" s="86"/>
      <c r="B9" s="168"/>
      <c r="C9" s="168"/>
      <c r="D9" s="174"/>
      <c r="E9" s="168"/>
      <c r="F9" s="170"/>
      <c r="G9" s="170"/>
      <c r="H9" s="170"/>
      <c r="I9" s="170"/>
      <c r="J9" s="170"/>
      <c r="K9" s="170"/>
      <c r="L9" s="170">
        <v>23</v>
      </c>
    </row>
    <row r="10" spans="1:26" ht="14.25" customHeight="1">
      <c r="A10" s="86" t="s">
        <v>1550</v>
      </c>
      <c r="B10" s="168">
        <v>1</v>
      </c>
      <c r="C10" s="168" t="s">
        <v>1665</v>
      </c>
      <c r="D10" s="174"/>
      <c r="E10" s="168">
        <v>587</v>
      </c>
      <c r="F10" s="170" t="str">
        <f>+VLOOKUP(E10,Participants!$A$1:$F$1600,2,FALSE)</f>
        <v>Caroline Sell</v>
      </c>
      <c r="G10" s="170" t="str">
        <f>+VLOOKUP(E10,Participants!$A$1:$F$1600,4,FALSE)</f>
        <v>BFS</v>
      </c>
      <c r="H10" s="170" t="str">
        <f>+VLOOKUP(E10,Participants!$A$1:$F$1600,5,FALSE)</f>
        <v>F</v>
      </c>
      <c r="I10" s="170">
        <f>+VLOOKUP(E10,Participants!$A$1:$F$1600,3,FALSE)</f>
        <v>6</v>
      </c>
      <c r="J10" s="170" t="str">
        <f>+VLOOKUP(E10,Participants!$A$1:$G$1600,7,FALSE)</f>
        <v>JV GIRLS</v>
      </c>
      <c r="K10" s="170">
        <v>1</v>
      </c>
      <c r="L10" s="170">
        <v>10</v>
      </c>
    </row>
    <row r="11" spans="1:26" ht="14.25" customHeight="1">
      <c r="A11" s="86" t="s">
        <v>1550</v>
      </c>
      <c r="B11" s="168">
        <v>1</v>
      </c>
      <c r="C11" s="168" t="s">
        <v>1666</v>
      </c>
      <c r="D11" s="174"/>
      <c r="E11" s="170">
        <v>589</v>
      </c>
      <c r="F11" s="170" t="str">
        <f>+VLOOKUP(E11,Participants!$A$1:$F$1600,2,FALSE)</f>
        <v>Lucia Simonetti</v>
      </c>
      <c r="G11" s="170" t="str">
        <f>+VLOOKUP(E11,Participants!$A$1:$F$1600,4,FALSE)</f>
        <v>BFS</v>
      </c>
      <c r="H11" s="170" t="str">
        <f>+VLOOKUP(E11,Participants!$A$1:$F$1600,5,FALSE)</f>
        <v>F</v>
      </c>
      <c r="I11" s="170">
        <f>+VLOOKUP(E11,Participants!$A$1:$F$1600,3,FALSE)</f>
        <v>5</v>
      </c>
      <c r="J11" s="170" t="str">
        <f>+VLOOKUP(E11,Participants!$A$1:$G$1600,7,FALSE)</f>
        <v>JV GIRLS</v>
      </c>
      <c r="K11" s="170">
        <v>2</v>
      </c>
      <c r="L11" s="170">
        <v>8</v>
      </c>
    </row>
    <row r="12" spans="1:26" ht="14.25" customHeight="1">
      <c r="A12" s="86" t="s">
        <v>1550</v>
      </c>
      <c r="B12" s="168">
        <v>1</v>
      </c>
      <c r="C12" s="168" t="s">
        <v>1668</v>
      </c>
      <c r="D12" s="174"/>
      <c r="E12" s="170">
        <v>1582</v>
      </c>
      <c r="F12" s="170" t="str">
        <f>+VLOOKUP(E12,Participants!$A$1:$F$1600,2,FALSE)</f>
        <v>Emily Harmanos</v>
      </c>
      <c r="G12" s="170" t="str">
        <f>+VLOOKUP(E12,Participants!$A$1:$F$1600,4,FALSE)</f>
        <v>GRE</v>
      </c>
      <c r="H12" s="170" t="str">
        <f>+VLOOKUP(E12,Participants!$A$1:$F$1600,5,FALSE)</f>
        <v>F</v>
      </c>
      <c r="I12" s="170">
        <f>+VLOOKUP(E12,Participants!$A$1:$F$1600,3,FALSE)</f>
        <v>6</v>
      </c>
      <c r="J12" s="170" t="str">
        <f>+VLOOKUP(E12,Participants!$A$1:$G$1600,7,FALSE)</f>
        <v>JV GIRLS</v>
      </c>
      <c r="K12" s="170">
        <v>3</v>
      </c>
      <c r="L12" s="170">
        <v>6</v>
      </c>
    </row>
    <row r="13" spans="1:26" ht="14.25" customHeight="1">
      <c r="A13" s="86" t="s">
        <v>1550</v>
      </c>
      <c r="B13" s="168">
        <v>1</v>
      </c>
      <c r="C13" s="168" t="s">
        <v>1669</v>
      </c>
      <c r="D13" s="174"/>
      <c r="E13" s="170">
        <v>791</v>
      </c>
      <c r="F13" s="170" t="str">
        <f>+VLOOKUP(E13,Participants!$A$1:$F$1600,2,FALSE)</f>
        <v>Jacqui Whitsel</v>
      </c>
      <c r="G13" s="170" t="str">
        <f>+VLOOKUP(E13,Participants!$A$1:$F$1600,4,FALSE)</f>
        <v>AAC</v>
      </c>
      <c r="H13" s="170" t="str">
        <f>+VLOOKUP(E13,Participants!$A$1:$F$1600,5,FALSE)</f>
        <v>F</v>
      </c>
      <c r="I13" s="170">
        <f>+VLOOKUP(E13,Participants!$A$1:$F$1600,3,FALSE)</f>
        <v>5</v>
      </c>
      <c r="J13" s="170" t="str">
        <f>+VLOOKUP(E13,Participants!$A$1:$G$1600,7,FALSE)</f>
        <v>JV GIRLS</v>
      </c>
      <c r="K13" s="170">
        <v>4</v>
      </c>
      <c r="L13" s="170">
        <v>5</v>
      </c>
    </row>
    <row r="14" spans="1:26" ht="14.25" customHeight="1">
      <c r="A14" s="86" t="s">
        <v>1550</v>
      </c>
      <c r="B14" s="168">
        <v>1</v>
      </c>
      <c r="C14" s="168" t="s">
        <v>1671</v>
      </c>
      <c r="D14" s="174"/>
      <c r="E14" s="168">
        <v>1041</v>
      </c>
      <c r="F14" s="170" t="str">
        <f>+VLOOKUP(E14,Participants!$A$1:$F$1600,2,FALSE)</f>
        <v>Anna Morris</v>
      </c>
      <c r="G14" s="170" t="str">
        <f>+VLOOKUP(E14,Participants!$A$1:$F$1600,4,FALSE)</f>
        <v>KIL</v>
      </c>
      <c r="H14" s="170" t="str">
        <f>+VLOOKUP(E14,Participants!$A$1:$F$1600,5,FALSE)</f>
        <v>F</v>
      </c>
      <c r="I14" s="170">
        <f>+VLOOKUP(E14,Participants!$A$1:$F$1600,3,FALSE)</f>
        <v>6</v>
      </c>
      <c r="J14" s="170" t="str">
        <f>+VLOOKUP(E14,Participants!$A$1:$G$1600,7,FALSE)</f>
        <v>JV GIRLS</v>
      </c>
      <c r="K14" s="170">
        <v>5</v>
      </c>
      <c r="L14" s="170">
        <v>4</v>
      </c>
    </row>
    <row r="15" spans="1:26" ht="14.25" customHeight="1">
      <c r="A15" s="86" t="s">
        <v>1550</v>
      </c>
      <c r="B15" s="168">
        <v>1</v>
      </c>
      <c r="C15" s="168" t="s">
        <v>1672</v>
      </c>
      <c r="D15" s="174"/>
      <c r="E15" s="168">
        <v>781</v>
      </c>
      <c r="F15" s="170" t="str">
        <f>+VLOOKUP(E15,Participants!$A$1:$F$1600,2,FALSE)</f>
        <v>Josie Donahue</v>
      </c>
      <c r="G15" s="170" t="str">
        <f>+VLOOKUP(E15,Participants!$A$1:$F$1600,4,FALSE)</f>
        <v>AAC</v>
      </c>
      <c r="H15" s="170" t="str">
        <f>+VLOOKUP(E15,Participants!$A$1:$F$1600,5,FALSE)</f>
        <v>F</v>
      </c>
      <c r="I15" s="170">
        <f>+VLOOKUP(E15,Participants!$A$1:$F$1600,3,FALSE)</f>
        <v>5</v>
      </c>
      <c r="J15" s="170" t="str">
        <f>+VLOOKUP(E15,Participants!$A$1:$G$1600,7,FALSE)</f>
        <v>JV GIRLS</v>
      </c>
      <c r="K15" s="170">
        <v>6</v>
      </c>
      <c r="L15" s="170">
        <v>3</v>
      </c>
    </row>
    <row r="16" spans="1:26" ht="14.25" customHeight="1">
      <c r="A16" s="86" t="s">
        <v>1550</v>
      </c>
      <c r="B16" s="168">
        <v>1</v>
      </c>
      <c r="C16" s="168" t="s">
        <v>1673</v>
      </c>
      <c r="D16" s="174"/>
      <c r="E16" s="168">
        <v>811</v>
      </c>
      <c r="F16" s="170" t="str">
        <f>+VLOOKUP(E16,Participants!$A$1:$F$1600,2,FALSE)</f>
        <v>Anna Schellhaas</v>
      </c>
      <c r="G16" s="170" t="str">
        <f>+VLOOKUP(E16,Participants!$A$1:$F$1600,4,FALSE)</f>
        <v>AAC</v>
      </c>
      <c r="H16" s="170" t="str">
        <f>+VLOOKUP(E16,Participants!$A$1:$F$1600,5,FALSE)</f>
        <v>F</v>
      </c>
      <c r="I16" s="170">
        <f>+VLOOKUP(E16,Participants!$A$1:$F$1600,3,FALSE)</f>
        <v>6</v>
      </c>
      <c r="J16" s="170" t="str">
        <f>+VLOOKUP(E16,Participants!$A$1:$G$1600,7,FALSE)</f>
        <v>JV GIRLS</v>
      </c>
      <c r="K16" s="170">
        <v>7</v>
      </c>
      <c r="L16" s="170">
        <v>2</v>
      </c>
    </row>
    <row r="17" spans="1:12" ht="14.25" customHeight="1">
      <c r="A17" s="86" t="s">
        <v>1550</v>
      </c>
      <c r="B17" s="168">
        <v>1</v>
      </c>
      <c r="C17" s="168"/>
      <c r="D17" s="174"/>
      <c r="E17" s="168"/>
      <c r="F17" s="170" t="e">
        <f>+VLOOKUP(E17,Participants!$A$1:$F$1600,2,FALSE)</f>
        <v>#N/A</v>
      </c>
      <c r="G17" s="170" t="e">
        <f>+VLOOKUP(E17,Participants!$A$1:$F$1600,4,FALSE)</f>
        <v>#N/A</v>
      </c>
      <c r="H17" s="170" t="e">
        <f>+VLOOKUP(E17,Participants!$A$1:$F$1600,5,FALSE)</f>
        <v>#N/A</v>
      </c>
      <c r="I17" s="170" t="e">
        <f>+VLOOKUP(E17,Participants!$A$1:$F$1600,3,FALSE)</f>
        <v>#N/A</v>
      </c>
      <c r="J17" s="170" t="e">
        <f>+VLOOKUP(E17,Participants!$A$1:$G$1600,7,FALSE)</f>
        <v>#N/A</v>
      </c>
      <c r="K17" s="170"/>
      <c r="L17" s="170"/>
    </row>
    <row r="18" spans="1:12" ht="14.25" customHeight="1">
      <c r="A18" s="86" t="s">
        <v>1550</v>
      </c>
      <c r="B18" s="168">
        <v>1</v>
      </c>
      <c r="C18" s="168" t="s">
        <v>1674</v>
      </c>
      <c r="D18" s="174"/>
      <c r="E18" s="168">
        <v>230</v>
      </c>
      <c r="F18" s="170" t="str">
        <f>+VLOOKUP(E18,Participants!$A$1:$F$1600,2,FALSE)</f>
        <v>Bruce Goodman</v>
      </c>
      <c r="G18" s="170" t="str">
        <f>+VLOOKUP(E18,Participants!$A$1:$F$1600,4,FALSE)</f>
        <v>AMA</v>
      </c>
      <c r="H18" s="170" t="str">
        <f>+VLOOKUP(E18,Participants!$A$1:$F$1600,5,FALSE)</f>
        <v>M</v>
      </c>
      <c r="I18" s="170">
        <f>+VLOOKUP(E18,Participants!$A$1:$F$1600,3,FALSE)</f>
        <v>8</v>
      </c>
      <c r="J18" s="170" t="str">
        <f>+VLOOKUP(E18,Participants!$A$1:$G$1600,7,FALSE)</f>
        <v>VARSITY BOYS</v>
      </c>
      <c r="K18" s="170">
        <v>1</v>
      </c>
      <c r="L18" s="170">
        <v>10</v>
      </c>
    </row>
    <row r="19" spans="1:12" ht="14.25" customHeight="1">
      <c r="A19" s="86" t="s">
        <v>1550</v>
      </c>
      <c r="B19" s="168">
        <v>1</v>
      </c>
      <c r="C19" s="168" t="s">
        <v>1675</v>
      </c>
      <c r="D19" s="174"/>
      <c r="E19" s="168">
        <v>1459</v>
      </c>
      <c r="F19" s="170" t="str">
        <f>+VLOOKUP(E19,Participants!$A$1:$F$1600,2,FALSE)</f>
        <v>Brendan Eicher</v>
      </c>
      <c r="G19" s="170" t="str">
        <f>+VLOOKUP(E19,Participants!$A$1:$F$1600,4,FALSE)</f>
        <v>BCS</v>
      </c>
      <c r="H19" s="170" t="str">
        <f>+VLOOKUP(E19,Participants!$A$1:$F$1600,5,FALSE)</f>
        <v>M</v>
      </c>
      <c r="I19" s="170">
        <f>+VLOOKUP(E19,Participants!$A$1:$F$1600,3,FALSE)</f>
        <v>7</v>
      </c>
      <c r="J19" s="170" t="str">
        <f>+VLOOKUP(E19,Participants!$A$1:$G$1600,7,FALSE)</f>
        <v>VARSITY BOYS</v>
      </c>
      <c r="K19" s="170">
        <f>K18+1</f>
        <v>2</v>
      </c>
      <c r="L19" s="170">
        <v>8</v>
      </c>
    </row>
    <row r="20" spans="1:12" ht="14.25" customHeight="1">
      <c r="A20" s="86" t="s">
        <v>1550</v>
      </c>
      <c r="B20" s="168">
        <v>1</v>
      </c>
      <c r="C20" s="168" t="s">
        <v>1676</v>
      </c>
      <c r="D20" s="174"/>
      <c r="E20" s="168">
        <v>1085</v>
      </c>
      <c r="F20" s="170" t="str">
        <f>+VLOOKUP(E20,Participants!$A$1:$F$1600,2,FALSE)</f>
        <v>James Baker</v>
      </c>
      <c r="G20" s="170" t="str">
        <f>+VLOOKUP(E20,Participants!$A$1:$F$1600,4,FALSE)</f>
        <v>KIL</v>
      </c>
      <c r="H20" s="170" t="str">
        <f>+VLOOKUP(E20,Participants!$A$1:$F$1600,5,FALSE)</f>
        <v>M</v>
      </c>
      <c r="I20" s="170">
        <f>+VLOOKUP(E20,Participants!$A$1:$F$1600,3,FALSE)</f>
        <v>8</v>
      </c>
      <c r="J20" s="170" t="str">
        <f>+VLOOKUP(E20,Participants!$A$1:$G$1600,7,FALSE)</f>
        <v>VARSITY BOYS</v>
      </c>
      <c r="K20" s="170">
        <f t="shared" ref="K20:K29" si="1">K19+1</f>
        <v>3</v>
      </c>
      <c r="L20" s="170">
        <v>6</v>
      </c>
    </row>
    <row r="21" spans="1:12" ht="14.25" customHeight="1">
      <c r="A21" s="86" t="s">
        <v>1550</v>
      </c>
      <c r="B21" s="168">
        <v>1</v>
      </c>
      <c r="C21" s="168" t="s">
        <v>1661</v>
      </c>
      <c r="D21" s="174"/>
      <c r="E21" s="168">
        <v>232</v>
      </c>
      <c r="F21" s="170" t="str">
        <f>+VLOOKUP(E21,Participants!$A$1:$F$1600,2,FALSE)</f>
        <v>Tyler Kovalcik</v>
      </c>
      <c r="G21" s="170" t="str">
        <f>+VLOOKUP(E21,Participants!$A$1:$F$1600,4,FALSE)</f>
        <v>AMA</v>
      </c>
      <c r="H21" s="170" t="str">
        <f>+VLOOKUP(E21,Participants!$A$1:$F$1600,5,FALSE)</f>
        <v>M</v>
      </c>
      <c r="I21" s="170">
        <f>+VLOOKUP(E21,Participants!$A$1:$F$1600,3,FALSE)</f>
        <v>7</v>
      </c>
      <c r="J21" s="170" t="str">
        <f>+VLOOKUP(E21,Participants!$A$1:$G$1600,7,FALSE)</f>
        <v>VARSITY BOYS</v>
      </c>
      <c r="K21" s="170">
        <f t="shared" si="1"/>
        <v>4</v>
      </c>
      <c r="L21" s="170">
        <v>5</v>
      </c>
    </row>
    <row r="22" spans="1:12" ht="14.25" customHeight="1">
      <c r="A22" s="86" t="s">
        <v>1550</v>
      </c>
      <c r="B22" s="168">
        <v>1</v>
      </c>
      <c r="C22" s="168" t="s">
        <v>1677</v>
      </c>
      <c r="D22" s="174"/>
      <c r="E22" s="168">
        <v>1212</v>
      </c>
      <c r="F22" s="170" t="str">
        <f>+VLOOKUP(E22,Participants!$A$1:$F$1600,2,FALSE)</f>
        <v>Nathaniel Tunno</v>
      </c>
      <c r="G22" s="170" t="str">
        <f>+VLOOKUP(E22,Participants!$A$1:$F$1600,4,FALSE)</f>
        <v>CDT</v>
      </c>
      <c r="H22" s="170" t="str">
        <f>+VLOOKUP(E22,Participants!$A$1:$F$1600,5,FALSE)</f>
        <v>M</v>
      </c>
      <c r="I22" s="170">
        <f>+VLOOKUP(E22,Participants!$A$1:$F$1600,3,FALSE)</f>
        <v>7</v>
      </c>
      <c r="J22" s="170" t="str">
        <f>+VLOOKUP(E22,Participants!$A$1:$G$1600,7,FALSE)</f>
        <v>VARSITY BOYS</v>
      </c>
      <c r="K22" s="170">
        <f t="shared" si="1"/>
        <v>5</v>
      </c>
      <c r="L22" s="170">
        <v>4</v>
      </c>
    </row>
    <row r="23" spans="1:12" ht="14.25" customHeight="1">
      <c r="A23" s="86" t="s">
        <v>1550</v>
      </c>
      <c r="B23" s="168">
        <v>1</v>
      </c>
      <c r="C23" s="168" t="s">
        <v>1678</v>
      </c>
      <c r="D23" s="174"/>
      <c r="E23" s="168">
        <v>1084</v>
      </c>
      <c r="F23" s="170" t="str">
        <f>+VLOOKUP(E23,Participants!$A$1:$F$1600,2,FALSE)</f>
        <v>Tyler Carroll</v>
      </c>
      <c r="G23" s="170" t="str">
        <f>+VLOOKUP(E23,Participants!$A$1:$F$1600,4,FALSE)</f>
        <v>KIL</v>
      </c>
      <c r="H23" s="170" t="str">
        <f>+VLOOKUP(E23,Participants!$A$1:$F$1600,5,FALSE)</f>
        <v>M</v>
      </c>
      <c r="I23" s="170">
        <f>+VLOOKUP(E23,Participants!$A$1:$F$1600,3,FALSE)</f>
        <v>8</v>
      </c>
      <c r="J23" s="170" t="str">
        <f>+VLOOKUP(E23,Participants!$A$1:$G$1600,7,FALSE)</f>
        <v>VARSITY BOYS</v>
      </c>
      <c r="K23" s="170">
        <f t="shared" si="1"/>
        <v>6</v>
      </c>
      <c r="L23" s="170">
        <v>3</v>
      </c>
    </row>
    <row r="24" spans="1:12" ht="14.25" customHeight="1">
      <c r="A24" s="86" t="s">
        <v>1550</v>
      </c>
      <c r="B24" s="168">
        <v>1</v>
      </c>
      <c r="C24" s="168" t="s">
        <v>1679</v>
      </c>
      <c r="D24" s="174"/>
      <c r="E24" s="168">
        <v>807</v>
      </c>
      <c r="F24" s="170" t="str">
        <f>+VLOOKUP(E24,Participants!$A$1:$F$1600,2,FALSE)</f>
        <v>Zach Schellhaas</v>
      </c>
      <c r="G24" s="170" t="str">
        <f>+VLOOKUP(E24,Participants!$A$1:$F$1600,4,FALSE)</f>
        <v>AAC</v>
      </c>
      <c r="H24" s="170" t="str">
        <f>+VLOOKUP(E24,Participants!$A$1:$F$1600,5,FALSE)</f>
        <v>M</v>
      </c>
      <c r="I24" s="170">
        <f>+VLOOKUP(E24,Participants!$A$1:$F$1600,3,FALSE)</f>
        <v>7</v>
      </c>
      <c r="J24" s="170" t="str">
        <f>+VLOOKUP(E24,Participants!$A$1:$G$1600,7,FALSE)</f>
        <v>VARSITY BOYS</v>
      </c>
      <c r="K24" s="170">
        <f t="shared" si="1"/>
        <v>7</v>
      </c>
      <c r="L24" s="170">
        <v>2</v>
      </c>
    </row>
    <row r="25" spans="1:12" ht="14.25" customHeight="1">
      <c r="A25" s="86" t="s">
        <v>1550</v>
      </c>
      <c r="B25" s="168">
        <v>1</v>
      </c>
      <c r="C25" s="168" t="s">
        <v>1681</v>
      </c>
      <c r="D25" s="174"/>
      <c r="E25" s="168">
        <v>618</v>
      </c>
      <c r="F25" s="170" t="str">
        <f>+VLOOKUP(E25,Participants!$A$1:$F$1600,2,FALSE)</f>
        <v>Brandon Szuch</v>
      </c>
      <c r="G25" s="170" t="str">
        <f>+VLOOKUP(E25,Participants!$A$1:$F$1600,4,FALSE)</f>
        <v>BFS</v>
      </c>
      <c r="H25" s="170" t="str">
        <f>+VLOOKUP(E25,Participants!$A$1:$F$1600,5,FALSE)</f>
        <v>M</v>
      </c>
      <c r="I25" s="170">
        <f>+VLOOKUP(E25,Participants!$A$1:$F$1600,3,FALSE)</f>
        <v>7</v>
      </c>
      <c r="J25" s="170" t="str">
        <f>+VLOOKUP(E25,Participants!$A$1:$G$1600,7,FALSE)</f>
        <v>VARSITY BOYS</v>
      </c>
      <c r="K25" s="170">
        <f t="shared" si="1"/>
        <v>8</v>
      </c>
      <c r="L25" s="170">
        <v>1</v>
      </c>
    </row>
    <row r="26" spans="1:12" ht="14.25" customHeight="1">
      <c r="A26" s="86" t="s">
        <v>1550</v>
      </c>
      <c r="B26" s="168">
        <v>2</v>
      </c>
      <c r="C26" s="168" t="s">
        <v>1683</v>
      </c>
      <c r="D26" s="174"/>
      <c r="E26" s="168">
        <v>1458</v>
      </c>
      <c r="F26" s="170" t="str">
        <f>+VLOOKUP(E26,Participants!$A$1:$F$1600,2,FALSE)</f>
        <v>Mateo Saspe</v>
      </c>
      <c r="G26" s="170" t="str">
        <f>+VLOOKUP(E26,Participants!$A$1:$F$1600,4,FALSE)</f>
        <v>BCS</v>
      </c>
      <c r="H26" s="170" t="str">
        <f>+VLOOKUP(E26,Participants!$A$1:$F$1600,5,FALSE)</f>
        <v>M</v>
      </c>
      <c r="I26" s="170">
        <f>+VLOOKUP(E26,Participants!$A$1:$F$1600,3,FALSE)</f>
        <v>7</v>
      </c>
      <c r="J26" s="170" t="str">
        <f>+VLOOKUP(E26,Participants!$A$1:$G$1600,7,FALSE)</f>
        <v>VARSITY BOYS</v>
      </c>
      <c r="K26" s="170">
        <f t="shared" si="1"/>
        <v>9</v>
      </c>
      <c r="L26" s="170"/>
    </row>
    <row r="27" spans="1:12" ht="14.25" customHeight="1">
      <c r="A27" s="86" t="s">
        <v>1550</v>
      </c>
      <c r="B27" s="168">
        <v>2</v>
      </c>
      <c r="C27" s="168" t="s">
        <v>1684</v>
      </c>
      <c r="D27" s="174"/>
      <c r="E27" s="168">
        <v>1082</v>
      </c>
      <c r="F27" s="170" t="str">
        <f>+VLOOKUP(E27,Participants!$A$1:$F$1600,2,FALSE)</f>
        <v>Brady Wilson</v>
      </c>
      <c r="G27" s="170" t="str">
        <f>+VLOOKUP(E27,Participants!$A$1:$F$1600,4,FALSE)</f>
        <v>KIL</v>
      </c>
      <c r="H27" s="170" t="str">
        <f>+VLOOKUP(E27,Participants!$A$1:$F$1600,5,FALSE)</f>
        <v>M</v>
      </c>
      <c r="I27" s="170">
        <f>+VLOOKUP(E27,Participants!$A$1:$F$1600,3,FALSE)</f>
        <v>7</v>
      </c>
      <c r="J27" s="170" t="str">
        <f>+VLOOKUP(E27,Participants!$A$1:$G$1600,7,FALSE)</f>
        <v>VARSITY BOYS</v>
      </c>
      <c r="K27" s="170">
        <f t="shared" si="1"/>
        <v>10</v>
      </c>
      <c r="L27" s="170"/>
    </row>
    <row r="28" spans="1:12" ht="14.25" customHeight="1">
      <c r="A28" s="89" t="s">
        <v>1550</v>
      </c>
      <c r="B28" s="168">
        <v>2</v>
      </c>
      <c r="C28" s="168" t="s">
        <v>1689</v>
      </c>
      <c r="D28" s="174"/>
      <c r="E28" s="168">
        <v>1170</v>
      </c>
      <c r="F28" s="170" t="str">
        <f>+VLOOKUP(E28,Participants!$A$1:$F$1600,2,FALSE)</f>
        <v>Henry Glevicky</v>
      </c>
      <c r="G28" s="170" t="str">
        <f>+VLOOKUP(E28,Participants!$A$1:$F$1600,4,FALSE)</f>
        <v>JAM</v>
      </c>
      <c r="H28" s="170" t="str">
        <f>+VLOOKUP(E28,Participants!$A$1:$F$1600,5,FALSE)</f>
        <v>M</v>
      </c>
      <c r="I28" s="170">
        <f>+VLOOKUP(E28,Participants!$A$1:$F$1600,3,FALSE)</f>
        <v>7</v>
      </c>
      <c r="J28" s="170" t="str">
        <f>+VLOOKUP(E28,Participants!$A$1:$G$1600,7,FALSE)</f>
        <v>VARSITY BOYS</v>
      </c>
      <c r="K28" s="170">
        <f t="shared" si="1"/>
        <v>11</v>
      </c>
      <c r="L28" s="170"/>
    </row>
    <row r="29" spans="1:12" ht="14.25" customHeight="1">
      <c r="A29" s="89" t="s">
        <v>1550</v>
      </c>
      <c r="B29" s="168">
        <v>2</v>
      </c>
      <c r="C29" s="168" t="s">
        <v>1690</v>
      </c>
      <c r="D29" s="174"/>
      <c r="E29" s="168">
        <v>1462</v>
      </c>
      <c r="F29" s="170" t="str">
        <f>+VLOOKUP(E29,Participants!$A$1:$F$1600,2,FALSE)</f>
        <v>Dominic Shaffer</v>
      </c>
      <c r="G29" s="170" t="str">
        <f>+VLOOKUP(E29,Participants!$A$1:$F$1600,4,FALSE)</f>
        <v>BCS</v>
      </c>
      <c r="H29" s="170" t="str">
        <f>+VLOOKUP(E29,Participants!$A$1:$F$1600,5,FALSE)</f>
        <v>M</v>
      </c>
      <c r="I29" s="170">
        <f>+VLOOKUP(E29,Participants!$A$1:$F$1600,3,FALSE)</f>
        <v>7</v>
      </c>
      <c r="J29" s="170" t="str">
        <f>+VLOOKUP(E29,Participants!$A$1:$G$1600,7,FALSE)</f>
        <v>VARSITY BOYS</v>
      </c>
      <c r="K29" s="170">
        <f t="shared" si="1"/>
        <v>12</v>
      </c>
      <c r="L29" s="170"/>
    </row>
    <row r="30" spans="1:12" ht="14.25" customHeight="1">
      <c r="A30" s="89"/>
      <c r="B30" s="168"/>
      <c r="C30" s="168"/>
      <c r="D30" s="174"/>
      <c r="E30" s="168"/>
      <c r="F30" s="170"/>
      <c r="G30" s="170"/>
      <c r="H30" s="170"/>
      <c r="I30" s="170"/>
      <c r="J30" s="170"/>
      <c r="K30" s="170"/>
      <c r="L30" s="170"/>
    </row>
    <row r="31" spans="1:12" ht="14.25" customHeight="1">
      <c r="A31" s="89" t="s">
        <v>1550</v>
      </c>
      <c r="B31" s="168">
        <v>1</v>
      </c>
      <c r="C31" s="168" t="s">
        <v>1680</v>
      </c>
      <c r="D31" s="174"/>
      <c r="E31" s="168">
        <v>250</v>
      </c>
      <c r="F31" s="170" t="str">
        <f>+VLOOKUP(E31,Participants!$A$1:$F$1600,2,FALSE)</f>
        <v>Evelyn Smith</v>
      </c>
      <c r="G31" s="170" t="str">
        <f>+VLOOKUP(E31,Participants!$A$1:$F$1600,4,FALSE)</f>
        <v>AMA</v>
      </c>
      <c r="H31" s="170" t="str">
        <f>+VLOOKUP(E31,Participants!$A$1:$F$1600,5,FALSE)</f>
        <v>F</v>
      </c>
      <c r="I31" s="170">
        <f>+VLOOKUP(E31,Participants!$A$1:$F$1600,3,FALSE)</f>
        <v>8</v>
      </c>
      <c r="J31" s="170" t="str">
        <f>+VLOOKUP(E31,Participants!$A$1:$G$1600,7,FALSE)</f>
        <v>VARSITY GIRLS</v>
      </c>
      <c r="K31" s="170">
        <v>1</v>
      </c>
      <c r="L31" s="170">
        <v>10</v>
      </c>
    </row>
    <row r="32" spans="1:12" ht="14.25" customHeight="1">
      <c r="A32" s="89" t="s">
        <v>1550</v>
      </c>
      <c r="B32" s="168">
        <v>1</v>
      </c>
      <c r="C32" s="168" t="s">
        <v>1682</v>
      </c>
      <c r="D32" s="174"/>
      <c r="E32" s="168">
        <v>1068</v>
      </c>
      <c r="F32" s="170" t="str">
        <f>+VLOOKUP(E32,Participants!$A$1:$F$1600,2,FALSE)</f>
        <v>Arden Flynn</v>
      </c>
      <c r="G32" s="170" t="str">
        <f>+VLOOKUP(E32,Participants!$A$1:$F$1600,4,FALSE)</f>
        <v>KIL</v>
      </c>
      <c r="H32" s="170" t="str">
        <f>+VLOOKUP(E32,Participants!$A$1:$F$1600,5,FALSE)</f>
        <v>F</v>
      </c>
      <c r="I32" s="170">
        <f>+VLOOKUP(E32,Participants!$A$1:$F$1600,3,FALSE)</f>
        <v>8</v>
      </c>
      <c r="J32" s="170" t="str">
        <f>+VLOOKUP(E32,Participants!$A$1:$G$1600,7,FALSE)</f>
        <v>VARSITY GIRLS</v>
      </c>
      <c r="K32" s="170">
        <v>2</v>
      </c>
      <c r="L32" s="170">
        <v>8</v>
      </c>
    </row>
    <row r="33" spans="1:24" ht="14.25" customHeight="1">
      <c r="A33" s="89" t="s">
        <v>1550</v>
      </c>
      <c r="B33" s="168">
        <v>2</v>
      </c>
      <c r="C33" s="168" t="s">
        <v>1685</v>
      </c>
      <c r="D33" s="174"/>
      <c r="E33" s="168">
        <v>240</v>
      </c>
      <c r="F33" s="170" t="str">
        <f>+VLOOKUP(E33,Participants!$A$1:$F$1600,2,FALSE)</f>
        <v>Alana D'Alo</v>
      </c>
      <c r="G33" s="170" t="str">
        <f>+VLOOKUP(E33,Participants!$A$1:$F$1600,4,FALSE)</f>
        <v>AMA</v>
      </c>
      <c r="H33" s="170" t="str">
        <f>+VLOOKUP(E33,Participants!$A$1:$F$1600,5,FALSE)</f>
        <v>F</v>
      </c>
      <c r="I33" s="170">
        <f>+VLOOKUP(E33,Participants!$A$1:$F$1600,3,FALSE)</f>
        <v>7</v>
      </c>
      <c r="J33" s="170" t="str">
        <f>+VLOOKUP(E33,Participants!$A$1:$G$1600,7,FALSE)</f>
        <v>VARSITY GIRLS</v>
      </c>
      <c r="K33" s="170">
        <v>3</v>
      </c>
      <c r="L33" s="170">
        <v>6</v>
      </c>
    </row>
    <row r="34" spans="1:24" ht="14.25" customHeight="1">
      <c r="A34" s="89" t="s">
        <v>1550</v>
      </c>
      <c r="B34" s="168">
        <v>2</v>
      </c>
      <c r="C34" s="168" t="s">
        <v>1686</v>
      </c>
      <c r="D34" s="174"/>
      <c r="E34" s="168">
        <v>1055</v>
      </c>
      <c r="F34" s="170" t="str">
        <f>+VLOOKUP(E34,Participants!$A$1:$F$1600,2,FALSE)</f>
        <v>Grace Chrobak</v>
      </c>
      <c r="G34" s="170" t="str">
        <f>+VLOOKUP(E34,Participants!$A$1:$F$1600,4,FALSE)</f>
        <v>KIL</v>
      </c>
      <c r="H34" s="170" t="str">
        <f>+VLOOKUP(E34,Participants!$A$1:$F$1600,5,FALSE)</f>
        <v>F</v>
      </c>
      <c r="I34" s="170">
        <f>+VLOOKUP(E34,Participants!$A$1:$F$1600,3,FALSE)</f>
        <v>7</v>
      </c>
      <c r="J34" s="170" t="str">
        <f>+VLOOKUP(E34,Participants!$A$1:$G$1600,7,FALSE)</f>
        <v>VARSITY GIRLS</v>
      </c>
      <c r="K34" s="170">
        <v>4</v>
      </c>
      <c r="L34" s="170">
        <v>5</v>
      </c>
    </row>
    <row r="35" spans="1:24" ht="14.25" customHeight="1">
      <c r="A35" s="89" t="s">
        <v>1550</v>
      </c>
      <c r="B35" s="168">
        <v>2</v>
      </c>
      <c r="C35" s="168" t="s">
        <v>1687</v>
      </c>
      <c r="D35" s="174"/>
      <c r="E35" s="168">
        <v>1065</v>
      </c>
      <c r="F35" s="170" t="str">
        <f>+VLOOKUP(E35,Participants!$A$1:$F$1600,2,FALSE)</f>
        <v>Natalie Morris</v>
      </c>
      <c r="G35" s="170" t="str">
        <f>+VLOOKUP(E35,Participants!$A$1:$F$1600,4,FALSE)</f>
        <v>KIL</v>
      </c>
      <c r="H35" s="170" t="str">
        <f>+VLOOKUP(E35,Participants!$A$1:$F$1600,5,FALSE)</f>
        <v>F</v>
      </c>
      <c r="I35" s="170">
        <f>+VLOOKUP(E35,Participants!$A$1:$F$1600,3,FALSE)</f>
        <v>7</v>
      </c>
      <c r="J35" s="170" t="str">
        <f>+VLOOKUP(E35,Participants!$A$1:$G$1600,7,FALSE)</f>
        <v>VARSITY GIRLS</v>
      </c>
      <c r="K35" s="170">
        <v>5</v>
      </c>
      <c r="L35" s="170">
        <v>4</v>
      </c>
    </row>
    <row r="36" spans="1:24" ht="14.25" customHeight="1">
      <c r="A36" s="89" t="s">
        <v>1550</v>
      </c>
      <c r="B36" s="168">
        <v>2</v>
      </c>
      <c r="C36" s="168" t="s">
        <v>1688</v>
      </c>
      <c r="D36" s="174"/>
      <c r="E36" s="168">
        <v>251</v>
      </c>
      <c r="F36" s="170" t="str">
        <f>+VLOOKUP(E36,Participants!$A$1:$F$1600,2,FALSE)</f>
        <v>Lily Yester</v>
      </c>
      <c r="G36" s="170" t="str">
        <f>+VLOOKUP(E36,Participants!$A$1:$F$1600,4,FALSE)</f>
        <v>AMA</v>
      </c>
      <c r="H36" s="170" t="str">
        <f>+VLOOKUP(E36,Participants!$A$1:$F$1600,5,FALSE)</f>
        <v>F</v>
      </c>
      <c r="I36" s="170">
        <f>+VLOOKUP(E36,Participants!$A$1:$F$1600,3,FALSE)</f>
        <v>7</v>
      </c>
      <c r="J36" s="170" t="str">
        <f>+VLOOKUP(E36,Participants!$A$1:$G$1600,7,FALSE)</f>
        <v>VARSITY GIRLS</v>
      </c>
      <c r="K36" s="170">
        <v>6</v>
      </c>
      <c r="L36" s="170">
        <v>3</v>
      </c>
    </row>
    <row r="37" spans="1:24" ht="14.25" customHeight="1">
      <c r="D37" s="71"/>
      <c r="E37" s="84"/>
    </row>
    <row r="38" spans="1:24" ht="14.25" customHeight="1">
      <c r="D38" s="71"/>
      <c r="E38" s="84"/>
    </row>
    <row r="39" spans="1:24" ht="14.25" customHeight="1">
      <c r="B39" s="72" t="s">
        <v>8</v>
      </c>
      <c r="C39" s="72" t="s">
        <v>15</v>
      </c>
      <c r="D39" s="72" t="s">
        <v>18</v>
      </c>
      <c r="E39" s="73" t="s">
        <v>21</v>
      </c>
      <c r="F39" s="72" t="s">
        <v>24</v>
      </c>
      <c r="G39" s="72" t="s">
        <v>29</v>
      </c>
      <c r="H39" s="72" t="s">
        <v>32</v>
      </c>
      <c r="I39" s="72" t="s">
        <v>35</v>
      </c>
      <c r="J39" s="72" t="s">
        <v>38</v>
      </c>
      <c r="K39" s="72" t="s">
        <v>41</v>
      </c>
      <c r="L39" s="72" t="s">
        <v>44</v>
      </c>
      <c r="M39" s="72" t="s">
        <v>47</v>
      </c>
      <c r="N39" s="72" t="s">
        <v>50</v>
      </c>
      <c r="O39" s="72" t="s">
        <v>53</v>
      </c>
      <c r="P39" s="72" t="s">
        <v>59</v>
      </c>
      <c r="Q39" s="72" t="s">
        <v>62</v>
      </c>
      <c r="R39" s="72" t="s">
        <v>68</v>
      </c>
      <c r="S39" s="72" t="s">
        <v>10</v>
      </c>
      <c r="T39" s="72" t="s">
        <v>73</v>
      </c>
      <c r="U39" s="72" t="s">
        <v>76</v>
      </c>
      <c r="V39" s="72" t="s">
        <v>79</v>
      </c>
      <c r="W39" s="72" t="s">
        <v>82</v>
      </c>
      <c r="X39" s="72" t="s">
        <v>1546</v>
      </c>
    </row>
    <row r="40" spans="1:24" ht="14.25" customHeight="1">
      <c r="A40" s="64" t="s">
        <v>150</v>
      </c>
      <c r="B40" s="64">
        <f t="shared" ref="B40:K43" si="2">+SUMIFS($L$2:$L$38,$J$2:$J$38,$A40,$G$2:$G$38,B$39)</f>
        <v>0</v>
      </c>
      <c r="C40" s="64">
        <f t="shared" si="2"/>
        <v>0</v>
      </c>
      <c r="D40" s="71">
        <f t="shared" si="2"/>
        <v>0</v>
      </c>
      <c r="E40" s="64">
        <f t="shared" si="2"/>
        <v>0</v>
      </c>
      <c r="F40" s="64">
        <f t="shared" si="2"/>
        <v>0</v>
      </c>
      <c r="G40" s="64">
        <f t="shared" si="2"/>
        <v>18</v>
      </c>
      <c r="H40" s="64">
        <f t="shared" si="2"/>
        <v>0</v>
      </c>
      <c r="I40" s="64">
        <f t="shared" si="2"/>
        <v>4</v>
      </c>
      <c r="J40" s="64">
        <f t="shared" si="2"/>
        <v>0</v>
      </c>
      <c r="K40" s="64">
        <f t="shared" si="2"/>
        <v>0</v>
      </c>
      <c r="L40" s="64">
        <f t="shared" ref="L40:W43" si="3">+SUMIFS($L$2:$L$38,$J$2:$J$38,$A40,$G$2:$G$38,L$39)</f>
        <v>0</v>
      </c>
      <c r="M40" s="64">
        <f t="shared" si="3"/>
        <v>10</v>
      </c>
      <c r="N40" s="64">
        <f t="shared" si="3"/>
        <v>0</v>
      </c>
      <c r="O40" s="64">
        <f t="shared" si="3"/>
        <v>0</v>
      </c>
      <c r="P40" s="64">
        <f t="shared" si="3"/>
        <v>0</v>
      </c>
      <c r="Q40" s="64">
        <f t="shared" si="3"/>
        <v>0</v>
      </c>
      <c r="R40" s="64">
        <f t="shared" si="3"/>
        <v>0</v>
      </c>
      <c r="S40" s="64">
        <f t="shared" si="3"/>
        <v>0</v>
      </c>
      <c r="T40" s="64">
        <f t="shared" si="3"/>
        <v>6</v>
      </c>
      <c r="U40" s="64">
        <f t="shared" si="3"/>
        <v>0</v>
      </c>
      <c r="V40" s="64">
        <f t="shared" si="3"/>
        <v>0</v>
      </c>
      <c r="W40" s="64">
        <f t="shared" si="3"/>
        <v>0</v>
      </c>
      <c r="X40" s="64">
        <f t="shared" ref="X40:X43" si="4">SUM(B40:W40)</f>
        <v>38</v>
      </c>
    </row>
    <row r="41" spans="1:24" ht="14.25" customHeight="1">
      <c r="A41" s="64" t="s">
        <v>152</v>
      </c>
      <c r="B41" s="64">
        <f t="shared" si="2"/>
        <v>0</v>
      </c>
      <c r="C41" s="64">
        <f t="shared" si="2"/>
        <v>0</v>
      </c>
      <c r="D41" s="71">
        <f t="shared" si="2"/>
        <v>0</v>
      </c>
      <c r="E41" s="64">
        <f t="shared" si="2"/>
        <v>0</v>
      </c>
      <c r="F41" s="64">
        <f t="shared" si="2"/>
        <v>0</v>
      </c>
      <c r="G41" s="64">
        <f t="shared" si="2"/>
        <v>6</v>
      </c>
      <c r="H41" s="64">
        <f t="shared" si="2"/>
        <v>0</v>
      </c>
      <c r="I41" s="64">
        <f t="shared" si="2"/>
        <v>16</v>
      </c>
      <c r="J41" s="64">
        <f t="shared" si="2"/>
        <v>0</v>
      </c>
      <c r="K41" s="64">
        <f t="shared" si="2"/>
        <v>0</v>
      </c>
      <c r="L41" s="64">
        <f t="shared" si="3"/>
        <v>0</v>
      </c>
      <c r="M41" s="64">
        <f t="shared" si="3"/>
        <v>0</v>
      </c>
      <c r="N41" s="64">
        <f t="shared" si="3"/>
        <v>0</v>
      </c>
      <c r="O41" s="64">
        <f t="shared" si="3"/>
        <v>0</v>
      </c>
      <c r="P41" s="64">
        <f t="shared" si="3"/>
        <v>0</v>
      </c>
      <c r="Q41" s="64">
        <f t="shared" si="3"/>
        <v>0</v>
      </c>
      <c r="R41" s="64">
        <f t="shared" si="3"/>
        <v>0</v>
      </c>
      <c r="S41" s="64">
        <f t="shared" si="3"/>
        <v>0</v>
      </c>
      <c r="T41" s="64">
        <f t="shared" si="3"/>
        <v>13</v>
      </c>
      <c r="U41" s="64">
        <f t="shared" si="3"/>
        <v>3</v>
      </c>
      <c r="V41" s="64">
        <f t="shared" si="3"/>
        <v>0</v>
      </c>
      <c r="W41" s="64">
        <f t="shared" si="3"/>
        <v>0</v>
      </c>
      <c r="X41" s="64">
        <f t="shared" si="4"/>
        <v>38</v>
      </c>
    </row>
    <row r="42" spans="1:24" ht="14.25" customHeight="1">
      <c r="A42" s="64" t="s">
        <v>186</v>
      </c>
      <c r="B42" s="64">
        <f t="shared" si="2"/>
        <v>0</v>
      </c>
      <c r="C42" s="64">
        <f t="shared" si="2"/>
        <v>0</v>
      </c>
      <c r="D42" s="71">
        <f t="shared" si="2"/>
        <v>0</v>
      </c>
      <c r="E42" s="64">
        <f t="shared" si="2"/>
        <v>0</v>
      </c>
      <c r="F42" s="64">
        <f t="shared" si="2"/>
        <v>0</v>
      </c>
      <c r="G42" s="64">
        <f t="shared" si="2"/>
        <v>0</v>
      </c>
      <c r="H42" s="64">
        <f t="shared" si="2"/>
        <v>0</v>
      </c>
      <c r="I42" s="64">
        <f t="shared" si="2"/>
        <v>17</v>
      </c>
      <c r="J42" s="64">
        <f t="shared" si="2"/>
        <v>0</v>
      </c>
      <c r="K42" s="64">
        <f t="shared" si="2"/>
        <v>0</v>
      </c>
      <c r="L42" s="64">
        <f t="shared" si="3"/>
        <v>0</v>
      </c>
      <c r="M42" s="64">
        <f t="shared" si="3"/>
        <v>0</v>
      </c>
      <c r="N42" s="64">
        <f t="shared" si="3"/>
        <v>0</v>
      </c>
      <c r="O42" s="64">
        <f t="shared" si="3"/>
        <v>0</v>
      </c>
      <c r="P42" s="64">
        <f t="shared" si="3"/>
        <v>19</v>
      </c>
      <c r="Q42" s="64">
        <f t="shared" si="3"/>
        <v>0</v>
      </c>
      <c r="R42" s="64">
        <f t="shared" si="3"/>
        <v>0</v>
      </c>
      <c r="S42" s="64">
        <f t="shared" si="3"/>
        <v>0</v>
      </c>
      <c r="T42" s="64">
        <f t="shared" si="3"/>
        <v>0</v>
      </c>
      <c r="U42" s="64">
        <f t="shared" si="3"/>
        <v>0</v>
      </c>
      <c r="V42" s="64">
        <f t="shared" si="3"/>
        <v>0</v>
      </c>
      <c r="W42" s="64">
        <f t="shared" si="3"/>
        <v>0</v>
      </c>
      <c r="X42" s="64">
        <f t="shared" si="4"/>
        <v>36</v>
      </c>
    </row>
    <row r="43" spans="1:24" ht="14.25" customHeight="1">
      <c r="A43" s="64" t="s">
        <v>189</v>
      </c>
      <c r="B43" s="64">
        <f t="shared" si="2"/>
        <v>0</v>
      </c>
      <c r="C43" s="64">
        <f t="shared" si="2"/>
        <v>0</v>
      </c>
      <c r="D43" s="71">
        <f t="shared" si="2"/>
        <v>0</v>
      </c>
      <c r="E43" s="64">
        <f t="shared" si="2"/>
        <v>0</v>
      </c>
      <c r="F43" s="64">
        <f t="shared" si="2"/>
        <v>0</v>
      </c>
      <c r="G43" s="64">
        <f t="shared" si="2"/>
        <v>1</v>
      </c>
      <c r="H43" s="64">
        <f t="shared" si="2"/>
        <v>0</v>
      </c>
      <c r="I43" s="64">
        <f t="shared" si="2"/>
        <v>9</v>
      </c>
      <c r="J43" s="64">
        <f t="shared" si="2"/>
        <v>0</v>
      </c>
      <c r="K43" s="64">
        <f t="shared" si="2"/>
        <v>0</v>
      </c>
      <c r="L43" s="64">
        <f t="shared" si="3"/>
        <v>0</v>
      </c>
      <c r="M43" s="64">
        <f t="shared" si="3"/>
        <v>2</v>
      </c>
      <c r="N43" s="64">
        <f t="shared" si="3"/>
        <v>4</v>
      </c>
      <c r="O43" s="64">
        <f t="shared" si="3"/>
        <v>0</v>
      </c>
      <c r="P43" s="64">
        <f t="shared" si="3"/>
        <v>15</v>
      </c>
      <c r="Q43" s="64">
        <f t="shared" si="3"/>
        <v>0</v>
      </c>
      <c r="R43" s="64">
        <f t="shared" si="3"/>
        <v>0</v>
      </c>
      <c r="S43" s="64">
        <f t="shared" si="3"/>
        <v>0</v>
      </c>
      <c r="T43" s="64">
        <f t="shared" si="3"/>
        <v>0</v>
      </c>
      <c r="U43" s="64">
        <f t="shared" si="3"/>
        <v>8</v>
      </c>
      <c r="V43" s="64">
        <f t="shared" si="3"/>
        <v>0</v>
      </c>
      <c r="W43" s="64">
        <f t="shared" si="3"/>
        <v>0</v>
      </c>
      <c r="X43" s="64">
        <f t="shared" si="4"/>
        <v>39</v>
      </c>
    </row>
    <row r="44" spans="1:24" ht="14.25" customHeight="1">
      <c r="D44" s="71"/>
      <c r="E44" s="84"/>
    </row>
    <row r="45" spans="1:24" ht="14.25" customHeight="1">
      <c r="D45" s="71"/>
      <c r="E45" s="84"/>
    </row>
    <row r="46" spans="1:24" ht="14.25" customHeight="1">
      <c r="D46" s="71"/>
      <c r="E46" s="84"/>
    </row>
    <row r="47" spans="1:24" ht="14.25" customHeight="1">
      <c r="D47" s="71"/>
      <c r="E47" s="84"/>
    </row>
    <row r="48" spans="1:24" ht="14.25" customHeight="1">
      <c r="D48" s="71"/>
      <c r="E48" s="84"/>
    </row>
    <row r="49" spans="4:5" ht="14.25" customHeight="1">
      <c r="D49" s="71"/>
      <c r="E49" s="84"/>
    </row>
    <row r="50" spans="4:5" ht="14.25" customHeight="1">
      <c r="D50" s="71"/>
      <c r="E50" s="84"/>
    </row>
    <row r="51" spans="4:5" ht="14.25" customHeight="1">
      <c r="D51" s="71"/>
      <c r="E51" s="84"/>
    </row>
    <row r="52" spans="4:5" ht="14.25" customHeight="1">
      <c r="D52" s="71"/>
      <c r="E52" s="84"/>
    </row>
    <row r="53" spans="4:5" ht="14.25" customHeight="1">
      <c r="D53" s="71"/>
      <c r="E53" s="84"/>
    </row>
    <row r="54" spans="4:5" ht="14.25" customHeight="1">
      <c r="D54" s="71"/>
      <c r="E54" s="84"/>
    </row>
    <row r="55" spans="4:5" ht="14.25" customHeight="1">
      <c r="D55" s="71"/>
      <c r="E55" s="84"/>
    </row>
    <row r="56" spans="4:5" ht="14.25" customHeight="1">
      <c r="D56" s="71"/>
      <c r="E56" s="84"/>
    </row>
    <row r="57" spans="4:5" ht="14.25" customHeight="1">
      <c r="D57" s="71"/>
      <c r="E57" s="84"/>
    </row>
    <row r="58" spans="4:5" ht="14.25" customHeight="1">
      <c r="D58" s="71"/>
      <c r="E58" s="84"/>
    </row>
    <row r="59" spans="4:5" ht="14.25" customHeight="1">
      <c r="D59" s="71"/>
      <c r="E59" s="84"/>
    </row>
    <row r="60" spans="4:5" ht="14.25" customHeight="1">
      <c r="D60" s="71"/>
      <c r="E60" s="84"/>
    </row>
    <row r="61" spans="4:5" ht="14.25" customHeight="1">
      <c r="D61" s="71"/>
      <c r="E61" s="84"/>
    </row>
    <row r="62" spans="4:5" ht="14.25" customHeight="1">
      <c r="D62" s="71"/>
      <c r="E62" s="84"/>
    </row>
    <row r="63" spans="4:5" ht="14.25" customHeight="1">
      <c r="D63" s="71"/>
      <c r="E63" s="84"/>
    </row>
    <row r="64" spans="4:5" ht="14.25" customHeight="1">
      <c r="D64" s="71"/>
      <c r="E64" s="84"/>
    </row>
    <row r="65" spans="4:5" ht="14.25" customHeight="1">
      <c r="D65" s="71"/>
      <c r="E65" s="84"/>
    </row>
    <row r="66" spans="4:5" ht="14.25" customHeight="1">
      <c r="D66" s="71"/>
      <c r="E66" s="84"/>
    </row>
    <row r="67" spans="4:5" ht="14.25" customHeight="1">
      <c r="D67" s="71"/>
      <c r="E67" s="84"/>
    </row>
    <row r="68" spans="4:5" ht="14.25" customHeight="1">
      <c r="D68" s="71"/>
      <c r="E68" s="84"/>
    </row>
    <row r="69" spans="4:5" ht="14.25" customHeight="1">
      <c r="D69" s="71"/>
      <c r="E69" s="84"/>
    </row>
    <row r="70" spans="4:5" ht="14.25" customHeight="1">
      <c r="D70" s="71"/>
      <c r="E70" s="84"/>
    </row>
    <row r="71" spans="4:5" ht="14.25" customHeight="1">
      <c r="D71" s="71"/>
      <c r="E71" s="84"/>
    </row>
    <row r="72" spans="4:5" ht="14.25" customHeight="1">
      <c r="D72" s="71"/>
      <c r="E72" s="84"/>
    </row>
    <row r="73" spans="4:5" ht="14.25" customHeight="1">
      <c r="D73" s="71"/>
      <c r="E73" s="84"/>
    </row>
    <row r="74" spans="4:5" ht="14.25" customHeight="1">
      <c r="D74" s="71"/>
      <c r="E74" s="84"/>
    </row>
    <row r="75" spans="4:5" ht="14.25" customHeight="1">
      <c r="D75" s="71"/>
      <c r="E75" s="84"/>
    </row>
    <row r="76" spans="4:5" ht="14.25" customHeight="1">
      <c r="D76" s="71"/>
      <c r="E76" s="84"/>
    </row>
    <row r="77" spans="4:5" ht="14.25" customHeight="1">
      <c r="D77" s="71"/>
      <c r="E77" s="84"/>
    </row>
    <row r="78" spans="4:5" ht="14.25" customHeight="1">
      <c r="D78" s="71"/>
      <c r="E78" s="84"/>
    </row>
    <row r="79" spans="4:5" ht="14.25" customHeight="1">
      <c r="D79" s="71"/>
      <c r="E79" s="84"/>
    </row>
    <row r="80" spans="4:5" ht="14.25" customHeight="1">
      <c r="D80" s="71"/>
      <c r="E80" s="84"/>
    </row>
    <row r="81" spans="4:5" ht="14.25" customHeight="1">
      <c r="D81" s="71"/>
      <c r="E81" s="84"/>
    </row>
    <row r="82" spans="4:5" ht="14.25" customHeight="1">
      <c r="D82" s="71"/>
      <c r="E82" s="84"/>
    </row>
    <row r="83" spans="4:5" ht="14.25" customHeight="1">
      <c r="D83" s="71"/>
      <c r="E83" s="84"/>
    </row>
    <row r="84" spans="4:5" ht="14.25" customHeight="1">
      <c r="D84" s="71"/>
      <c r="E84" s="84"/>
    </row>
    <row r="85" spans="4:5" ht="14.25" customHeight="1">
      <c r="D85" s="71"/>
      <c r="E85" s="84"/>
    </row>
    <row r="86" spans="4:5" ht="14.25" customHeight="1">
      <c r="D86" s="71"/>
      <c r="E86" s="84"/>
    </row>
    <row r="87" spans="4:5" ht="14.25" customHeight="1">
      <c r="D87" s="71"/>
      <c r="E87" s="84"/>
    </row>
    <row r="88" spans="4:5" ht="14.25" customHeight="1">
      <c r="D88" s="71"/>
      <c r="E88" s="84"/>
    </row>
    <row r="89" spans="4:5" ht="14.25" customHeight="1">
      <c r="D89" s="71"/>
      <c r="E89" s="84"/>
    </row>
    <row r="90" spans="4:5" ht="14.25" customHeight="1">
      <c r="D90" s="71"/>
      <c r="E90" s="84"/>
    </row>
    <row r="91" spans="4:5" ht="14.25" customHeight="1">
      <c r="D91" s="71"/>
      <c r="E91" s="84"/>
    </row>
    <row r="92" spans="4:5" ht="14.25" customHeight="1">
      <c r="D92" s="71"/>
      <c r="E92" s="84"/>
    </row>
    <row r="93" spans="4:5" ht="14.25" customHeight="1">
      <c r="D93" s="71"/>
      <c r="E93" s="84"/>
    </row>
    <row r="94" spans="4:5" ht="14.25" customHeight="1">
      <c r="D94" s="71"/>
      <c r="E94" s="84"/>
    </row>
    <row r="95" spans="4:5" ht="14.25" customHeight="1">
      <c r="D95" s="71"/>
      <c r="E95" s="84"/>
    </row>
    <row r="96" spans="4:5" ht="14.25" customHeight="1">
      <c r="D96" s="71"/>
      <c r="E96" s="84"/>
    </row>
    <row r="97" spans="4:5" ht="14.25" customHeight="1">
      <c r="D97" s="71"/>
      <c r="E97" s="84"/>
    </row>
    <row r="98" spans="4:5" ht="14.25" customHeight="1">
      <c r="D98" s="71"/>
      <c r="E98" s="84"/>
    </row>
    <row r="99" spans="4:5" ht="14.25" customHeight="1">
      <c r="D99" s="71"/>
      <c r="E99" s="84"/>
    </row>
    <row r="100" spans="4:5" ht="14.25" customHeight="1">
      <c r="D100" s="71"/>
      <c r="E100" s="84"/>
    </row>
    <row r="101" spans="4:5" ht="14.25" customHeight="1">
      <c r="D101" s="71"/>
      <c r="E101" s="84"/>
    </row>
    <row r="102" spans="4:5" ht="14.25" customHeight="1">
      <c r="D102" s="71"/>
      <c r="E102" s="84"/>
    </row>
    <row r="103" spans="4:5" ht="14.25" customHeight="1">
      <c r="D103" s="71"/>
      <c r="E103" s="84"/>
    </row>
    <row r="104" spans="4:5" ht="14.25" customHeight="1">
      <c r="D104" s="71"/>
      <c r="E104" s="84"/>
    </row>
    <row r="105" spans="4:5" ht="14.25" customHeight="1">
      <c r="D105" s="71"/>
      <c r="E105" s="84"/>
    </row>
    <row r="106" spans="4:5" ht="14.25" customHeight="1">
      <c r="D106" s="71"/>
      <c r="E106" s="84"/>
    </row>
    <row r="107" spans="4:5" ht="14.25" customHeight="1">
      <c r="D107" s="71"/>
      <c r="E107" s="84"/>
    </row>
    <row r="108" spans="4:5" ht="14.25" customHeight="1">
      <c r="D108" s="71"/>
      <c r="E108" s="84"/>
    </row>
    <row r="109" spans="4:5" ht="14.25" customHeight="1">
      <c r="D109" s="71"/>
      <c r="E109" s="84"/>
    </row>
    <row r="110" spans="4:5" ht="14.25" customHeight="1">
      <c r="D110" s="71"/>
      <c r="E110" s="84"/>
    </row>
    <row r="111" spans="4:5" ht="14.25" customHeight="1">
      <c r="D111" s="71"/>
      <c r="E111" s="84"/>
    </row>
    <row r="112" spans="4:5" ht="14.25" customHeight="1">
      <c r="D112" s="71"/>
      <c r="E112" s="84"/>
    </row>
    <row r="113" spans="4:5" ht="14.25" customHeight="1">
      <c r="D113" s="71"/>
      <c r="E113" s="84"/>
    </row>
    <row r="114" spans="4:5" ht="14.25" customHeight="1">
      <c r="D114" s="71"/>
      <c r="E114" s="84"/>
    </row>
    <row r="115" spans="4:5" ht="14.25" customHeight="1">
      <c r="D115" s="71"/>
      <c r="E115" s="84"/>
    </row>
    <row r="116" spans="4:5" ht="14.25" customHeight="1">
      <c r="D116" s="71"/>
      <c r="E116" s="84"/>
    </row>
    <row r="117" spans="4:5" ht="14.25" customHeight="1">
      <c r="D117" s="71"/>
      <c r="E117" s="84"/>
    </row>
    <row r="118" spans="4:5" ht="14.25" customHeight="1">
      <c r="D118" s="71"/>
      <c r="E118" s="84"/>
    </row>
    <row r="119" spans="4:5" ht="14.25" customHeight="1">
      <c r="D119" s="71"/>
      <c r="E119" s="84"/>
    </row>
    <row r="120" spans="4:5" ht="14.25" customHeight="1">
      <c r="D120" s="71"/>
      <c r="E120" s="84"/>
    </row>
    <row r="121" spans="4:5" ht="14.25" customHeight="1">
      <c r="D121" s="71"/>
      <c r="E121" s="84"/>
    </row>
    <row r="122" spans="4:5" ht="14.25" customHeight="1">
      <c r="D122" s="71"/>
      <c r="E122" s="84"/>
    </row>
    <row r="123" spans="4:5" ht="14.25" customHeight="1">
      <c r="D123" s="71"/>
      <c r="E123" s="84"/>
    </row>
    <row r="124" spans="4:5" ht="14.25" customHeight="1">
      <c r="D124" s="71"/>
      <c r="E124" s="84"/>
    </row>
    <row r="125" spans="4:5" ht="14.25" customHeight="1">
      <c r="D125" s="71"/>
      <c r="E125" s="84"/>
    </row>
    <row r="126" spans="4:5" ht="14.25" customHeight="1">
      <c r="D126" s="71"/>
      <c r="E126" s="84"/>
    </row>
    <row r="127" spans="4:5" ht="14.25" customHeight="1">
      <c r="D127" s="71"/>
      <c r="E127" s="84"/>
    </row>
    <row r="128" spans="4:5" ht="14.25" customHeight="1">
      <c r="D128" s="71"/>
      <c r="E128" s="84"/>
    </row>
    <row r="129" spans="4:5" ht="14.25" customHeight="1">
      <c r="D129" s="71"/>
      <c r="E129" s="84"/>
    </row>
    <row r="130" spans="4:5" ht="14.25" customHeight="1">
      <c r="D130" s="71"/>
      <c r="E130" s="84"/>
    </row>
    <row r="131" spans="4:5" ht="14.25" customHeight="1">
      <c r="D131" s="71"/>
      <c r="E131" s="84"/>
    </row>
    <row r="132" spans="4:5" ht="14.25" customHeight="1">
      <c r="D132" s="71"/>
      <c r="E132" s="84"/>
    </row>
    <row r="133" spans="4:5" ht="14.25" customHeight="1">
      <c r="D133" s="71"/>
      <c r="E133" s="84"/>
    </row>
    <row r="134" spans="4:5" ht="14.25" customHeight="1">
      <c r="D134" s="71"/>
      <c r="E134" s="84"/>
    </row>
    <row r="135" spans="4:5" ht="14.25" customHeight="1">
      <c r="D135" s="71"/>
      <c r="E135" s="84"/>
    </row>
    <row r="136" spans="4:5" ht="14.25" customHeight="1">
      <c r="D136" s="71"/>
      <c r="E136" s="84"/>
    </row>
    <row r="137" spans="4:5" ht="14.25" customHeight="1">
      <c r="D137" s="71"/>
      <c r="E137" s="84"/>
    </row>
    <row r="138" spans="4:5" ht="14.25" customHeight="1">
      <c r="D138" s="71"/>
      <c r="E138" s="84"/>
    </row>
    <row r="139" spans="4:5" ht="14.25" customHeight="1">
      <c r="D139" s="71"/>
      <c r="E139" s="84"/>
    </row>
    <row r="140" spans="4:5" ht="14.25" customHeight="1">
      <c r="D140" s="71"/>
      <c r="E140" s="84"/>
    </row>
    <row r="141" spans="4:5" ht="14.25" customHeight="1">
      <c r="D141" s="71"/>
      <c r="E141" s="84"/>
    </row>
    <row r="142" spans="4:5" ht="14.25" customHeight="1">
      <c r="D142" s="71"/>
      <c r="E142" s="84"/>
    </row>
    <row r="143" spans="4:5" ht="14.25" customHeight="1">
      <c r="D143" s="71"/>
      <c r="E143" s="84"/>
    </row>
    <row r="144" spans="4:5" ht="14.25" customHeight="1">
      <c r="D144" s="71"/>
      <c r="E144" s="84"/>
    </row>
    <row r="145" spans="4:5" ht="14.25" customHeight="1">
      <c r="D145" s="71"/>
      <c r="E145" s="84"/>
    </row>
    <row r="146" spans="4:5" ht="14.25" customHeight="1">
      <c r="D146" s="71"/>
      <c r="E146" s="84"/>
    </row>
    <row r="147" spans="4:5" ht="14.25" customHeight="1">
      <c r="D147" s="71"/>
      <c r="E147" s="84"/>
    </row>
    <row r="148" spans="4:5" ht="14.25" customHeight="1">
      <c r="D148" s="71"/>
      <c r="E148" s="84"/>
    </row>
    <row r="149" spans="4:5" ht="14.25" customHeight="1">
      <c r="D149" s="71"/>
      <c r="E149" s="84"/>
    </row>
    <row r="150" spans="4:5" ht="14.25" customHeight="1">
      <c r="D150" s="71"/>
      <c r="E150" s="84"/>
    </row>
    <row r="151" spans="4:5" ht="14.25" customHeight="1">
      <c r="D151" s="71"/>
      <c r="E151" s="84"/>
    </row>
    <row r="152" spans="4:5" ht="14.25" customHeight="1">
      <c r="D152" s="71"/>
      <c r="E152" s="84"/>
    </row>
    <row r="153" spans="4:5" ht="14.25" customHeight="1">
      <c r="D153" s="71"/>
      <c r="E153" s="84"/>
    </row>
    <row r="154" spans="4:5" ht="14.25" customHeight="1">
      <c r="D154" s="71"/>
      <c r="E154" s="84"/>
    </row>
    <row r="155" spans="4:5" ht="14.25" customHeight="1">
      <c r="D155" s="71"/>
      <c r="E155" s="84"/>
    </row>
    <row r="156" spans="4:5" ht="14.25" customHeight="1">
      <c r="D156" s="71"/>
      <c r="E156" s="84"/>
    </row>
    <row r="157" spans="4:5" ht="14.25" customHeight="1">
      <c r="D157" s="71"/>
      <c r="E157" s="84"/>
    </row>
    <row r="158" spans="4:5" ht="14.25" customHeight="1">
      <c r="D158" s="71"/>
      <c r="E158" s="84"/>
    </row>
    <row r="159" spans="4:5" ht="14.25" customHeight="1">
      <c r="D159" s="71"/>
      <c r="E159" s="84"/>
    </row>
    <row r="160" spans="4:5" ht="14.25" customHeight="1">
      <c r="D160" s="71"/>
      <c r="E160" s="84"/>
    </row>
    <row r="161" spans="4:5" ht="14.25" customHeight="1">
      <c r="D161" s="71"/>
      <c r="E161" s="84"/>
    </row>
    <row r="162" spans="4:5" ht="14.25" customHeight="1">
      <c r="D162" s="71"/>
      <c r="E162" s="84"/>
    </row>
    <row r="163" spans="4:5" ht="14.25" customHeight="1">
      <c r="D163" s="71"/>
      <c r="E163" s="84"/>
    </row>
    <row r="164" spans="4:5" ht="14.25" customHeight="1">
      <c r="D164" s="71"/>
      <c r="E164" s="84"/>
    </row>
    <row r="165" spans="4:5" ht="14.25" customHeight="1">
      <c r="D165" s="71"/>
      <c r="E165" s="84"/>
    </row>
    <row r="166" spans="4:5" ht="14.25" customHeight="1">
      <c r="D166" s="71"/>
      <c r="E166" s="84"/>
    </row>
    <row r="167" spans="4:5" ht="14.25" customHeight="1">
      <c r="D167" s="71"/>
      <c r="E167" s="84"/>
    </row>
    <row r="168" spans="4:5" ht="14.25" customHeight="1">
      <c r="D168" s="71"/>
      <c r="E168" s="84"/>
    </row>
    <row r="169" spans="4:5" ht="14.25" customHeight="1">
      <c r="D169" s="71"/>
      <c r="E169" s="84"/>
    </row>
    <row r="170" spans="4:5" ht="14.25" customHeight="1">
      <c r="D170" s="71"/>
      <c r="E170" s="84"/>
    </row>
    <row r="171" spans="4:5" ht="14.25" customHeight="1">
      <c r="D171" s="71"/>
      <c r="E171" s="84"/>
    </row>
    <row r="172" spans="4:5" ht="14.25" customHeight="1">
      <c r="D172" s="71"/>
      <c r="E172" s="84"/>
    </row>
    <row r="173" spans="4:5" ht="14.25" customHeight="1">
      <c r="D173" s="71"/>
      <c r="E173" s="84"/>
    </row>
    <row r="174" spans="4:5" ht="14.25" customHeight="1">
      <c r="D174" s="71"/>
      <c r="E174" s="84"/>
    </row>
    <row r="175" spans="4:5" ht="14.25" customHeight="1">
      <c r="D175" s="71"/>
      <c r="E175" s="84"/>
    </row>
    <row r="176" spans="4:5" ht="14.25" customHeight="1">
      <c r="D176" s="71"/>
      <c r="E176" s="84"/>
    </row>
    <row r="177" spans="4:5" ht="14.25" customHeight="1">
      <c r="D177" s="71"/>
      <c r="E177" s="84"/>
    </row>
    <row r="178" spans="4:5" ht="14.25" customHeight="1">
      <c r="D178" s="71"/>
      <c r="E178" s="84"/>
    </row>
    <row r="179" spans="4:5" ht="14.25" customHeight="1">
      <c r="D179" s="71"/>
      <c r="E179" s="84"/>
    </row>
    <row r="180" spans="4:5" ht="14.25" customHeight="1">
      <c r="D180" s="71"/>
      <c r="E180" s="84"/>
    </row>
    <row r="181" spans="4:5" ht="14.25" customHeight="1">
      <c r="D181" s="71"/>
      <c r="E181" s="84"/>
    </row>
    <row r="182" spans="4:5" ht="14.25" customHeight="1">
      <c r="D182" s="71"/>
      <c r="E182" s="84"/>
    </row>
    <row r="183" spans="4:5" ht="14.25" customHeight="1">
      <c r="D183" s="71"/>
      <c r="E183" s="84"/>
    </row>
    <row r="184" spans="4:5" ht="14.25" customHeight="1">
      <c r="D184" s="71"/>
      <c r="E184" s="84"/>
    </row>
    <row r="185" spans="4:5" ht="14.25" customHeight="1">
      <c r="D185" s="71"/>
      <c r="E185" s="84"/>
    </row>
    <row r="186" spans="4:5" ht="14.25" customHeight="1">
      <c r="D186" s="71"/>
      <c r="E186" s="84"/>
    </row>
    <row r="187" spans="4:5" ht="14.25" customHeight="1">
      <c r="D187" s="71"/>
      <c r="E187" s="84"/>
    </row>
    <row r="188" spans="4:5" ht="14.25" customHeight="1">
      <c r="D188" s="71"/>
      <c r="E188" s="84"/>
    </row>
    <row r="189" spans="4:5" ht="14.25" customHeight="1">
      <c r="D189" s="71"/>
      <c r="E189" s="84"/>
    </row>
    <row r="190" spans="4:5" ht="14.25" customHeight="1">
      <c r="D190" s="71"/>
      <c r="E190" s="84"/>
    </row>
    <row r="191" spans="4:5" ht="14.25" customHeight="1">
      <c r="D191" s="71"/>
      <c r="E191" s="84"/>
    </row>
    <row r="192" spans="4:5" ht="14.25" customHeight="1">
      <c r="D192" s="71"/>
      <c r="E192" s="84"/>
    </row>
    <row r="193" spans="1:23" ht="14.25" customHeight="1">
      <c r="B193" s="72" t="s">
        <v>47</v>
      </c>
      <c r="C193" s="72" t="s">
        <v>1551</v>
      </c>
      <c r="D193" s="90" t="s">
        <v>38</v>
      </c>
      <c r="E193" s="73" t="s">
        <v>41</v>
      </c>
      <c r="F193" s="72" t="s">
        <v>1552</v>
      </c>
      <c r="G193" s="72" t="s">
        <v>1553</v>
      </c>
      <c r="H193" s="72" t="s">
        <v>1554</v>
      </c>
      <c r="I193" s="72" t="s">
        <v>1555</v>
      </c>
      <c r="J193" s="72" t="s">
        <v>1556</v>
      </c>
      <c r="K193" s="72" t="s">
        <v>1557</v>
      </c>
      <c r="L193" s="72" t="s">
        <v>1558</v>
      </c>
      <c r="M193" s="72" t="s">
        <v>1559</v>
      </c>
      <c r="N193" s="72" t="s">
        <v>1560</v>
      </c>
      <c r="O193" s="72" t="s">
        <v>73</v>
      </c>
      <c r="P193" s="72" t="s">
        <v>8</v>
      </c>
      <c r="Q193" s="72" t="s">
        <v>35</v>
      </c>
      <c r="R193" s="72" t="s">
        <v>10</v>
      </c>
      <c r="S193" s="72" t="s">
        <v>1561</v>
      </c>
      <c r="T193" s="72" t="s">
        <v>1562</v>
      </c>
      <c r="U193" s="72" t="s">
        <v>1563</v>
      </c>
      <c r="V193" s="72" t="s">
        <v>1564</v>
      </c>
      <c r="W193" s="72" t="s">
        <v>1565</v>
      </c>
    </row>
    <row r="194" spans="1:23" ht="14.25" customHeight="1">
      <c r="A194" s="64" t="s">
        <v>109</v>
      </c>
      <c r="B194" s="64" t="e">
        <f t="shared" ref="B194:W194" si="5">+SUMIF(#REF!,B$193,#REF!)</f>
        <v>#REF!</v>
      </c>
      <c r="C194" s="64" t="e">
        <f t="shared" si="5"/>
        <v>#REF!</v>
      </c>
      <c r="D194" s="71" t="e">
        <f t="shared" si="5"/>
        <v>#REF!</v>
      </c>
      <c r="E194" s="64" t="e">
        <f t="shared" si="5"/>
        <v>#REF!</v>
      </c>
      <c r="F194" s="64" t="e">
        <f t="shared" si="5"/>
        <v>#REF!</v>
      </c>
      <c r="G194" s="64" t="e">
        <f t="shared" si="5"/>
        <v>#REF!</v>
      </c>
      <c r="H194" s="64" t="e">
        <f t="shared" si="5"/>
        <v>#REF!</v>
      </c>
      <c r="I194" s="64" t="e">
        <f t="shared" si="5"/>
        <v>#REF!</v>
      </c>
      <c r="J194" s="64" t="e">
        <f t="shared" si="5"/>
        <v>#REF!</v>
      </c>
      <c r="K194" s="64" t="e">
        <f t="shared" si="5"/>
        <v>#REF!</v>
      </c>
      <c r="L194" s="64" t="e">
        <f t="shared" si="5"/>
        <v>#REF!</v>
      </c>
      <c r="M194" s="64" t="e">
        <f t="shared" si="5"/>
        <v>#REF!</v>
      </c>
      <c r="N194" s="64" t="e">
        <f t="shared" si="5"/>
        <v>#REF!</v>
      </c>
      <c r="O194" s="64" t="e">
        <f t="shared" si="5"/>
        <v>#REF!</v>
      </c>
      <c r="P194" s="64" t="e">
        <f t="shared" si="5"/>
        <v>#REF!</v>
      </c>
      <c r="Q194" s="64" t="e">
        <f t="shared" si="5"/>
        <v>#REF!</v>
      </c>
      <c r="R194" s="64" t="e">
        <f t="shared" si="5"/>
        <v>#REF!</v>
      </c>
      <c r="S194" s="64" t="e">
        <f t="shared" si="5"/>
        <v>#REF!</v>
      </c>
      <c r="T194" s="64" t="e">
        <f t="shared" si="5"/>
        <v>#REF!</v>
      </c>
      <c r="U194" s="64" t="e">
        <f t="shared" si="5"/>
        <v>#REF!</v>
      </c>
      <c r="V194" s="64" t="e">
        <f t="shared" si="5"/>
        <v>#REF!</v>
      </c>
      <c r="W194" s="64" t="e">
        <f t="shared" si="5"/>
        <v>#REF!</v>
      </c>
    </row>
    <row r="195" spans="1:23" ht="14.25" customHeight="1">
      <c r="A195" s="64" t="s">
        <v>113</v>
      </c>
      <c r="B195" s="64">
        <f t="shared" ref="B195:W195" si="6">+SUMIF($G$2:$G$7,B$193,$L$2:$L$7)</f>
        <v>0</v>
      </c>
      <c r="C195" s="64">
        <f t="shared" si="6"/>
        <v>0</v>
      </c>
      <c r="D195" s="71">
        <f t="shared" si="6"/>
        <v>0</v>
      </c>
      <c r="E195" s="64">
        <f t="shared" si="6"/>
        <v>0</v>
      </c>
      <c r="F195" s="64">
        <f t="shared" si="6"/>
        <v>0</v>
      </c>
      <c r="G195" s="64">
        <f t="shared" si="6"/>
        <v>0</v>
      </c>
      <c r="H195" s="64">
        <f t="shared" si="6"/>
        <v>0</v>
      </c>
      <c r="I195" s="64">
        <f t="shared" si="6"/>
        <v>0</v>
      </c>
      <c r="J195" s="64">
        <f t="shared" si="6"/>
        <v>0</v>
      </c>
      <c r="K195" s="64">
        <f t="shared" si="6"/>
        <v>0</v>
      </c>
      <c r="L195" s="64">
        <f t="shared" si="6"/>
        <v>0</v>
      </c>
      <c r="M195" s="64">
        <f t="shared" si="6"/>
        <v>0</v>
      </c>
      <c r="N195" s="64">
        <f t="shared" si="6"/>
        <v>0</v>
      </c>
      <c r="O195" s="64">
        <f t="shared" si="6"/>
        <v>13</v>
      </c>
      <c r="P195" s="64">
        <f t="shared" si="6"/>
        <v>0</v>
      </c>
      <c r="Q195" s="64">
        <f t="shared" si="6"/>
        <v>14</v>
      </c>
      <c r="R195" s="64">
        <f t="shared" si="6"/>
        <v>0</v>
      </c>
      <c r="S195" s="64">
        <f t="shared" si="6"/>
        <v>0</v>
      </c>
      <c r="T195" s="64">
        <f t="shared" si="6"/>
        <v>0</v>
      </c>
      <c r="U195" s="64">
        <f t="shared" si="6"/>
        <v>0</v>
      </c>
      <c r="V195" s="64">
        <f t="shared" si="6"/>
        <v>0</v>
      </c>
      <c r="W195" s="64">
        <f t="shared" si="6"/>
        <v>0</v>
      </c>
    </row>
    <row r="196" spans="1:23" ht="14.25" customHeight="1">
      <c r="A196" s="64" t="s">
        <v>107</v>
      </c>
      <c r="B196" s="64" t="e">
        <f t="shared" ref="B196:W196" si="7">+SUMIF(#REF!,B$193,#REF!)</f>
        <v>#REF!</v>
      </c>
      <c r="C196" s="64" t="e">
        <f t="shared" si="7"/>
        <v>#REF!</v>
      </c>
      <c r="D196" s="71" t="e">
        <f t="shared" si="7"/>
        <v>#REF!</v>
      </c>
      <c r="E196" s="64" t="e">
        <f t="shared" si="7"/>
        <v>#REF!</v>
      </c>
      <c r="F196" s="64" t="e">
        <f t="shared" si="7"/>
        <v>#REF!</v>
      </c>
      <c r="G196" s="64" t="e">
        <f t="shared" si="7"/>
        <v>#REF!</v>
      </c>
      <c r="H196" s="64" t="e">
        <f t="shared" si="7"/>
        <v>#REF!</v>
      </c>
      <c r="I196" s="64" t="e">
        <f t="shared" si="7"/>
        <v>#REF!</v>
      </c>
      <c r="J196" s="64" t="e">
        <f t="shared" si="7"/>
        <v>#REF!</v>
      </c>
      <c r="K196" s="64" t="e">
        <f t="shared" si="7"/>
        <v>#REF!</v>
      </c>
      <c r="L196" s="64" t="e">
        <f t="shared" si="7"/>
        <v>#REF!</v>
      </c>
      <c r="M196" s="64" t="e">
        <f t="shared" si="7"/>
        <v>#REF!</v>
      </c>
      <c r="N196" s="64" t="e">
        <f t="shared" si="7"/>
        <v>#REF!</v>
      </c>
      <c r="O196" s="64" t="e">
        <f t="shared" si="7"/>
        <v>#REF!</v>
      </c>
      <c r="P196" s="64" t="e">
        <f t="shared" si="7"/>
        <v>#REF!</v>
      </c>
      <c r="Q196" s="64" t="e">
        <f t="shared" si="7"/>
        <v>#REF!</v>
      </c>
      <c r="R196" s="64" t="e">
        <f t="shared" si="7"/>
        <v>#REF!</v>
      </c>
      <c r="S196" s="64" t="e">
        <f t="shared" si="7"/>
        <v>#REF!</v>
      </c>
      <c r="T196" s="64" t="e">
        <f t="shared" si="7"/>
        <v>#REF!</v>
      </c>
      <c r="U196" s="64" t="e">
        <f t="shared" si="7"/>
        <v>#REF!</v>
      </c>
      <c r="V196" s="64" t="e">
        <f t="shared" si="7"/>
        <v>#REF!</v>
      </c>
      <c r="W196" s="64" t="e">
        <f t="shared" si="7"/>
        <v>#REF!</v>
      </c>
    </row>
    <row r="197" spans="1:23" ht="14.25" customHeight="1">
      <c r="A197" s="64" t="s">
        <v>111</v>
      </c>
      <c r="B197" s="64">
        <f t="shared" ref="B197:W197" si="8">+SUMIF($G$8:$G$36,B$193,$L$8:$L$36)</f>
        <v>12</v>
      </c>
      <c r="C197" s="64">
        <f t="shared" si="8"/>
        <v>0</v>
      </c>
      <c r="D197" s="71">
        <f t="shared" si="8"/>
        <v>0</v>
      </c>
      <c r="E197" s="64">
        <f t="shared" si="8"/>
        <v>0</v>
      </c>
      <c r="F197" s="64">
        <f t="shared" si="8"/>
        <v>0</v>
      </c>
      <c r="G197" s="64">
        <f t="shared" si="8"/>
        <v>0</v>
      </c>
      <c r="H197" s="64">
        <f t="shared" si="8"/>
        <v>0</v>
      </c>
      <c r="I197" s="64">
        <f t="shared" si="8"/>
        <v>0</v>
      </c>
      <c r="J197" s="64">
        <f t="shared" si="8"/>
        <v>0</v>
      </c>
      <c r="K197" s="64">
        <f t="shared" si="8"/>
        <v>0</v>
      </c>
      <c r="L197" s="64">
        <f t="shared" si="8"/>
        <v>0</v>
      </c>
      <c r="M197" s="64">
        <f t="shared" si="8"/>
        <v>0</v>
      </c>
      <c r="N197" s="64">
        <f t="shared" si="8"/>
        <v>0</v>
      </c>
      <c r="O197" s="64">
        <f t="shared" si="8"/>
        <v>6</v>
      </c>
      <c r="P197" s="64">
        <f t="shared" si="8"/>
        <v>0</v>
      </c>
      <c r="Q197" s="64">
        <f t="shared" si="8"/>
        <v>32</v>
      </c>
      <c r="R197" s="64">
        <f t="shared" si="8"/>
        <v>0</v>
      </c>
      <c r="S197" s="64">
        <f t="shared" si="8"/>
        <v>0</v>
      </c>
      <c r="T197" s="64">
        <f t="shared" si="8"/>
        <v>0</v>
      </c>
      <c r="U197" s="64">
        <f t="shared" si="8"/>
        <v>0</v>
      </c>
      <c r="V197" s="64">
        <f t="shared" si="8"/>
        <v>0</v>
      </c>
      <c r="W197" s="64">
        <f t="shared" si="8"/>
        <v>0</v>
      </c>
    </row>
    <row r="198" spans="1:23" ht="14.25" customHeight="1">
      <c r="A198" s="64" t="s">
        <v>1546</v>
      </c>
      <c r="B198" s="64" t="e">
        <f t="shared" ref="B198:W198" si="9">SUM(B194:B197)</f>
        <v>#REF!</v>
      </c>
      <c r="C198" s="64" t="e">
        <f t="shared" si="9"/>
        <v>#REF!</v>
      </c>
      <c r="D198" s="71" t="e">
        <f t="shared" si="9"/>
        <v>#REF!</v>
      </c>
      <c r="E198" s="64" t="e">
        <f t="shared" si="9"/>
        <v>#REF!</v>
      </c>
      <c r="F198" s="64" t="e">
        <f t="shared" si="9"/>
        <v>#REF!</v>
      </c>
      <c r="G198" s="64" t="e">
        <f t="shared" si="9"/>
        <v>#REF!</v>
      </c>
      <c r="H198" s="64" t="e">
        <f t="shared" si="9"/>
        <v>#REF!</v>
      </c>
      <c r="I198" s="64" t="e">
        <f t="shared" si="9"/>
        <v>#REF!</v>
      </c>
      <c r="J198" s="64" t="e">
        <f t="shared" si="9"/>
        <v>#REF!</v>
      </c>
      <c r="K198" s="64" t="e">
        <f t="shared" si="9"/>
        <v>#REF!</v>
      </c>
      <c r="L198" s="64" t="e">
        <f t="shared" si="9"/>
        <v>#REF!</v>
      </c>
      <c r="M198" s="64" t="e">
        <f t="shared" si="9"/>
        <v>#REF!</v>
      </c>
      <c r="N198" s="64" t="e">
        <f t="shared" si="9"/>
        <v>#REF!</v>
      </c>
      <c r="O198" s="64" t="e">
        <f t="shared" si="9"/>
        <v>#REF!</v>
      </c>
      <c r="P198" s="64" t="e">
        <f t="shared" si="9"/>
        <v>#REF!</v>
      </c>
      <c r="Q198" s="64" t="e">
        <f t="shared" si="9"/>
        <v>#REF!</v>
      </c>
      <c r="R198" s="64" t="e">
        <f t="shared" si="9"/>
        <v>#REF!</v>
      </c>
      <c r="S198" s="64" t="e">
        <f t="shared" si="9"/>
        <v>#REF!</v>
      </c>
      <c r="T198" s="64" t="e">
        <f t="shared" si="9"/>
        <v>#REF!</v>
      </c>
      <c r="U198" s="64" t="e">
        <f t="shared" si="9"/>
        <v>#REF!</v>
      </c>
      <c r="V198" s="64" t="e">
        <f t="shared" si="9"/>
        <v>#REF!</v>
      </c>
      <c r="W198" s="64" t="e">
        <f t="shared" si="9"/>
        <v>#REF!</v>
      </c>
    </row>
    <row r="199" spans="1:23" ht="14.25" customHeight="1">
      <c r="D199" s="71"/>
      <c r="E199" s="84"/>
    </row>
    <row r="200" spans="1:23" ht="14.25" customHeight="1">
      <c r="D200" s="71"/>
      <c r="E200" s="84"/>
    </row>
    <row r="201" spans="1:23" ht="14.25" customHeight="1">
      <c r="D201" s="71"/>
      <c r="E201" s="84"/>
    </row>
    <row r="202" spans="1:23" ht="14.25" customHeight="1">
      <c r="D202" s="71"/>
      <c r="E202" s="84"/>
    </row>
    <row r="203" spans="1:23" ht="14.25" customHeight="1">
      <c r="D203" s="71"/>
      <c r="E203" s="84"/>
    </row>
    <row r="204" spans="1:23" ht="14.25" customHeight="1">
      <c r="D204" s="71"/>
      <c r="E204" s="84"/>
    </row>
    <row r="205" spans="1:23" ht="14.25" customHeight="1">
      <c r="D205" s="71"/>
      <c r="E205" s="84"/>
    </row>
    <row r="206" spans="1:23" ht="14.25" customHeight="1">
      <c r="D206" s="71"/>
      <c r="E206" s="84"/>
    </row>
    <row r="207" spans="1:23" ht="14.25" customHeight="1">
      <c r="D207" s="71"/>
      <c r="E207" s="84"/>
    </row>
    <row r="208" spans="1:23" ht="14.25" customHeight="1">
      <c r="D208" s="71"/>
      <c r="E208" s="84"/>
    </row>
    <row r="209" spans="4:5" ht="14.25" customHeight="1">
      <c r="D209" s="71"/>
      <c r="E209" s="84"/>
    </row>
    <row r="210" spans="4:5" ht="14.25" customHeight="1">
      <c r="D210" s="71"/>
      <c r="E210" s="84"/>
    </row>
    <row r="211" spans="4:5" ht="14.25" customHeight="1">
      <c r="D211" s="71"/>
      <c r="E211" s="84"/>
    </row>
    <row r="212" spans="4:5" ht="14.25" customHeight="1">
      <c r="D212" s="71"/>
      <c r="E212" s="84"/>
    </row>
    <row r="213" spans="4:5" ht="14.25" customHeight="1">
      <c r="D213" s="71"/>
      <c r="E213" s="84"/>
    </row>
    <row r="214" spans="4:5" ht="14.25" customHeight="1">
      <c r="D214" s="71"/>
      <c r="E214" s="84"/>
    </row>
    <row r="215" spans="4:5" ht="14.25" customHeight="1">
      <c r="D215" s="71"/>
      <c r="E215" s="84"/>
    </row>
    <row r="216" spans="4:5" ht="14.25" customHeight="1">
      <c r="D216" s="71"/>
      <c r="E216" s="84"/>
    </row>
    <row r="217" spans="4:5" ht="14.25" customHeight="1">
      <c r="D217" s="71"/>
      <c r="E217" s="84"/>
    </row>
    <row r="218" spans="4:5" ht="14.25" customHeight="1">
      <c r="D218" s="71"/>
      <c r="E218" s="84"/>
    </row>
    <row r="219" spans="4:5" ht="14.25" customHeight="1">
      <c r="D219" s="71"/>
      <c r="E219" s="84"/>
    </row>
    <row r="220" spans="4:5" ht="14.25" customHeight="1">
      <c r="D220" s="71"/>
      <c r="E220" s="84"/>
    </row>
    <row r="221" spans="4:5" ht="14.25" customHeight="1">
      <c r="D221" s="71"/>
      <c r="E221" s="84"/>
    </row>
    <row r="222" spans="4:5" ht="14.25" customHeight="1">
      <c r="D222" s="71"/>
      <c r="E222" s="84"/>
    </row>
    <row r="223" spans="4:5" ht="14.25" customHeight="1">
      <c r="D223" s="71"/>
      <c r="E223" s="84"/>
    </row>
    <row r="224" spans="4:5" ht="14.25" customHeight="1">
      <c r="D224" s="71"/>
      <c r="E224" s="84"/>
    </row>
    <row r="225" spans="4:5" ht="14.25" customHeight="1">
      <c r="D225" s="71"/>
      <c r="E225" s="84"/>
    </row>
    <row r="226" spans="4:5" ht="14.25" customHeight="1">
      <c r="D226" s="71"/>
      <c r="E226" s="84"/>
    </row>
    <row r="227" spans="4:5" ht="14.25" customHeight="1">
      <c r="D227" s="71"/>
      <c r="E227" s="84"/>
    </row>
    <row r="228" spans="4:5" ht="14.25" customHeight="1">
      <c r="D228" s="71"/>
      <c r="E228" s="84"/>
    </row>
    <row r="229" spans="4:5" ht="14.25" customHeight="1">
      <c r="D229" s="71"/>
      <c r="E229" s="84"/>
    </row>
    <row r="230" spans="4:5" ht="14.25" customHeight="1">
      <c r="D230" s="71"/>
      <c r="E230" s="84"/>
    </row>
    <row r="231" spans="4:5" ht="14.25" customHeight="1">
      <c r="D231" s="71"/>
      <c r="E231" s="84"/>
    </row>
    <row r="232" spans="4:5" ht="14.25" customHeight="1">
      <c r="D232" s="71"/>
      <c r="E232" s="84"/>
    </row>
    <row r="233" spans="4:5" ht="14.25" customHeight="1">
      <c r="D233" s="71"/>
      <c r="E233" s="84"/>
    </row>
    <row r="234" spans="4:5" ht="14.25" customHeight="1">
      <c r="D234" s="71"/>
      <c r="E234" s="84"/>
    </row>
    <row r="235" spans="4:5" ht="14.25" customHeight="1">
      <c r="D235" s="71"/>
      <c r="E235" s="84"/>
    </row>
    <row r="236" spans="4:5" ht="14.25" customHeight="1">
      <c r="D236" s="71"/>
      <c r="E236" s="84"/>
    </row>
    <row r="237" spans="4:5" ht="14.25" customHeight="1">
      <c r="D237" s="71"/>
      <c r="E237" s="84"/>
    </row>
    <row r="238" spans="4:5" ht="14.25" customHeight="1">
      <c r="D238" s="71"/>
      <c r="E238" s="84"/>
    </row>
    <row r="239" spans="4:5" ht="14.25" customHeight="1">
      <c r="D239" s="71"/>
      <c r="E239" s="84"/>
    </row>
    <row r="240" spans="4:5" ht="14.25" customHeight="1">
      <c r="D240" s="71"/>
      <c r="E240" s="84"/>
    </row>
    <row r="241" spans="4:5" ht="14.25" customHeight="1">
      <c r="D241" s="71"/>
      <c r="E241" s="84"/>
    </row>
    <row r="242" spans="4:5" ht="14.25" customHeight="1">
      <c r="D242" s="71"/>
      <c r="E242" s="84"/>
    </row>
    <row r="243" spans="4:5" ht="14.25" customHeight="1">
      <c r="D243" s="71"/>
      <c r="E243" s="84"/>
    </row>
    <row r="244" spans="4:5" ht="14.25" customHeight="1">
      <c r="D244" s="71"/>
      <c r="E244" s="84"/>
    </row>
    <row r="245" spans="4:5" ht="14.25" customHeight="1">
      <c r="D245" s="71"/>
      <c r="E245" s="84"/>
    </row>
    <row r="246" spans="4:5" ht="14.25" customHeight="1">
      <c r="D246" s="71"/>
      <c r="E246" s="84"/>
    </row>
    <row r="247" spans="4:5" ht="14.25" customHeight="1">
      <c r="D247" s="71"/>
      <c r="E247" s="84"/>
    </row>
    <row r="248" spans="4:5" ht="14.25" customHeight="1">
      <c r="D248" s="71"/>
      <c r="E248" s="84"/>
    </row>
    <row r="249" spans="4:5" ht="14.25" customHeight="1">
      <c r="D249" s="71"/>
      <c r="E249" s="84"/>
    </row>
    <row r="250" spans="4:5" ht="14.25" customHeight="1">
      <c r="D250" s="71"/>
      <c r="E250" s="84"/>
    </row>
    <row r="251" spans="4:5" ht="14.25" customHeight="1">
      <c r="D251" s="71"/>
      <c r="E251" s="84"/>
    </row>
    <row r="252" spans="4:5" ht="14.25" customHeight="1">
      <c r="D252" s="71"/>
      <c r="E252" s="84"/>
    </row>
    <row r="253" spans="4:5" ht="14.25" customHeight="1">
      <c r="D253" s="71"/>
      <c r="E253" s="84"/>
    </row>
    <row r="254" spans="4:5" ht="14.25" customHeight="1">
      <c r="D254" s="71"/>
      <c r="E254" s="84"/>
    </row>
    <row r="255" spans="4:5" ht="14.25" customHeight="1">
      <c r="D255" s="71"/>
      <c r="E255" s="84"/>
    </row>
    <row r="256" spans="4:5" ht="14.25" customHeight="1">
      <c r="D256" s="71"/>
      <c r="E256" s="84"/>
    </row>
    <row r="257" spans="4:5" ht="14.25" customHeight="1">
      <c r="D257" s="71"/>
      <c r="E257" s="84"/>
    </row>
    <row r="258" spans="4:5" ht="14.25" customHeight="1">
      <c r="D258" s="71"/>
      <c r="E258" s="84"/>
    </row>
    <row r="259" spans="4:5" ht="14.25" customHeight="1">
      <c r="D259" s="71"/>
      <c r="E259" s="84"/>
    </row>
    <row r="260" spans="4:5" ht="14.25" customHeight="1">
      <c r="D260" s="71"/>
      <c r="E260" s="84"/>
    </row>
    <row r="261" spans="4:5" ht="14.25" customHeight="1">
      <c r="D261" s="71"/>
      <c r="E261" s="84"/>
    </row>
    <row r="262" spans="4:5" ht="14.25" customHeight="1">
      <c r="D262" s="71"/>
      <c r="E262" s="84"/>
    </row>
    <row r="263" spans="4:5" ht="14.25" customHeight="1">
      <c r="D263" s="71"/>
      <c r="E263" s="84"/>
    </row>
    <row r="264" spans="4:5" ht="14.25" customHeight="1">
      <c r="D264" s="71"/>
      <c r="E264" s="84"/>
    </row>
    <row r="265" spans="4:5" ht="14.25" customHeight="1">
      <c r="D265" s="71"/>
      <c r="E265" s="84"/>
    </row>
    <row r="266" spans="4:5" ht="14.25" customHeight="1">
      <c r="D266" s="71"/>
      <c r="E266" s="84"/>
    </row>
    <row r="267" spans="4:5" ht="14.25" customHeight="1">
      <c r="D267" s="71"/>
      <c r="E267" s="84"/>
    </row>
    <row r="268" spans="4:5" ht="14.25" customHeight="1">
      <c r="D268" s="71"/>
      <c r="E268" s="84"/>
    </row>
    <row r="269" spans="4:5" ht="14.25" customHeight="1">
      <c r="D269" s="71"/>
      <c r="E269" s="84"/>
    </row>
    <row r="270" spans="4:5" ht="14.25" customHeight="1">
      <c r="D270" s="71"/>
      <c r="E270" s="84"/>
    </row>
    <row r="271" spans="4:5" ht="14.25" customHeight="1">
      <c r="D271" s="71"/>
      <c r="E271" s="84"/>
    </row>
    <row r="272" spans="4:5" ht="14.25" customHeight="1">
      <c r="D272" s="71"/>
      <c r="E272" s="84"/>
    </row>
    <row r="273" spans="4:5" ht="14.25" customHeight="1">
      <c r="D273" s="71"/>
      <c r="E273" s="84"/>
    </row>
    <row r="274" spans="4:5" ht="14.25" customHeight="1">
      <c r="D274" s="71"/>
      <c r="E274" s="84"/>
    </row>
    <row r="275" spans="4:5" ht="14.25" customHeight="1">
      <c r="D275" s="71"/>
      <c r="E275" s="84"/>
    </row>
    <row r="276" spans="4:5" ht="14.25" customHeight="1">
      <c r="D276" s="71"/>
      <c r="E276" s="84"/>
    </row>
    <row r="277" spans="4:5" ht="14.25" customHeight="1">
      <c r="D277" s="71"/>
      <c r="E277" s="84"/>
    </row>
    <row r="278" spans="4:5" ht="14.25" customHeight="1">
      <c r="D278" s="71"/>
      <c r="E278" s="84"/>
    </row>
    <row r="279" spans="4:5" ht="14.25" customHeight="1">
      <c r="D279" s="71"/>
      <c r="E279" s="84"/>
    </row>
    <row r="280" spans="4:5" ht="14.25" customHeight="1">
      <c r="D280" s="71"/>
      <c r="E280" s="84"/>
    </row>
    <row r="281" spans="4:5" ht="14.25" customHeight="1">
      <c r="D281" s="71"/>
      <c r="E281" s="84"/>
    </row>
    <row r="282" spans="4:5" ht="14.25" customHeight="1">
      <c r="D282" s="71"/>
      <c r="E282" s="84"/>
    </row>
    <row r="283" spans="4:5" ht="14.25" customHeight="1">
      <c r="D283" s="71"/>
      <c r="E283" s="84"/>
    </row>
    <row r="284" spans="4:5" ht="14.25" customHeight="1">
      <c r="D284" s="71"/>
      <c r="E284" s="84"/>
    </row>
    <row r="285" spans="4:5" ht="14.25" customHeight="1">
      <c r="D285" s="71"/>
      <c r="E285" s="84"/>
    </row>
    <row r="286" spans="4:5" ht="14.25" customHeight="1">
      <c r="D286" s="71"/>
      <c r="E286" s="84"/>
    </row>
    <row r="287" spans="4:5" ht="14.25" customHeight="1">
      <c r="D287" s="71"/>
      <c r="E287" s="84"/>
    </row>
    <row r="288" spans="4:5" ht="14.25" customHeight="1">
      <c r="D288" s="71"/>
      <c r="E288" s="84"/>
    </row>
    <row r="289" spans="4:5" ht="14.25" customHeight="1">
      <c r="D289" s="71"/>
      <c r="E289" s="84"/>
    </row>
    <row r="290" spans="4:5" ht="14.25" customHeight="1">
      <c r="D290" s="71"/>
      <c r="E290" s="84"/>
    </row>
    <row r="291" spans="4:5" ht="14.25" customHeight="1">
      <c r="D291" s="71"/>
      <c r="E291" s="84"/>
    </row>
    <row r="292" spans="4:5" ht="14.25" customHeight="1">
      <c r="D292" s="71"/>
      <c r="E292" s="84"/>
    </row>
    <row r="293" spans="4:5" ht="14.25" customHeight="1">
      <c r="D293" s="71"/>
      <c r="E293" s="84"/>
    </row>
    <row r="294" spans="4:5" ht="14.25" customHeight="1">
      <c r="D294" s="71"/>
      <c r="E294" s="84"/>
    </row>
    <row r="295" spans="4:5" ht="14.25" customHeight="1">
      <c r="D295" s="71"/>
      <c r="E295" s="84"/>
    </row>
    <row r="296" spans="4:5" ht="14.25" customHeight="1">
      <c r="D296" s="71"/>
      <c r="E296" s="84"/>
    </row>
    <row r="297" spans="4:5" ht="14.25" customHeight="1">
      <c r="D297" s="71"/>
      <c r="E297" s="84"/>
    </row>
    <row r="298" spans="4:5" ht="14.25" customHeight="1">
      <c r="D298" s="71"/>
      <c r="E298" s="84"/>
    </row>
    <row r="299" spans="4:5" ht="14.25" customHeight="1">
      <c r="D299" s="71"/>
      <c r="E299" s="84"/>
    </row>
    <row r="300" spans="4:5" ht="14.25" customHeight="1">
      <c r="D300" s="71"/>
      <c r="E300" s="84"/>
    </row>
    <row r="301" spans="4:5" ht="14.25" customHeight="1">
      <c r="D301" s="71"/>
      <c r="E301" s="84"/>
    </row>
    <row r="302" spans="4:5" ht="14.25" customHeight="1">
      <c r="D302" s="71"/>
      <c r="E302" s="84"/>
    </row>
    <row r="303" spans="4:5" ht="14.25" customHeight="1">
      <c r="D303" s="71"/>
      <c r="E303" s="84"/>
    </row>
    <row r="304" spans="4:5" ht="14.25" customHeight="1">
      <c r="D304" s="71"/>
      <c r="E304" s="84"/>
    </row>
    <row r="305" spans="4:5" ht="14.25" customHeight="1">
      <c r="D305" s="71"/>
      <c r="E305" s="84"/>
    </row>
    <row r="306" spans="4:5" ht="14.25" customHeight="1">
      <c r="D306" s="71"/>
      <c r="E306" s="84"/>
    </row>
    <row r="307" spans="4:5" ht="14.25" customHeight="1">
      <c r="D307" s="71"/>
      <c r="E307" s="84"/>
    </row>
    <row r="308" spans="4:5" ht="14.25" customHeight="1">
      <c r="D308" s="71"/>
      <c r="E308" s="84"/>
    </row>
    <row r="309" spans="4:5" ht="14.25" customHeight="1">
      <c r="D309" s="71"/>
      <c r="E309" s="84"/>
    </row>
    <row r="310" spans="4:5" ht="14.25" customHeight="1">
      <c r="D310" s="71"/>
      <c r="E310" s="84"/>
    </row>
    <row r="311" spans="4:5" ht="14.25" customHeight="1">
      <c r="D311" s="71"/>
      <c r="E311" s="84"/>
    </row>
    <row r="312" spans="4:5" ht="14.25" customHeight="1">
      <c r="D312" s="71"/>
      <c r="E312" s="84"/>
    </row>
    <row r="313" spans="4:5" ht="14.25" customHeight="1">
      <c r="D313" s="71"/>
      <c r="E313" s="84"/>
    </row>
    <row r="314" spans="4:5" ht="14.25" customHeight="1">
      <c r="D314" s="71"/>
      <c r="E314" s="84"/>
    </row>
    <row r="315" spans="4:5" ht="14.25" customHeight="1">
      <c r="D315" s="71"/>
      <c r="E315" s="84"/>
    </row>
    <row r="316" spans="4:5" ht="14.25" customHeight="1">
      <c r="D316" s="71"/>
      <c r="E316" s="84"/>
    </row>
    <row r="317" spans="4:5" ht="14.25" customHeight="1">
      <c r="D317" s="71"/>
      <c r="E317" s="84"/>
    </row>
    <row r="318" spans="4:5" ht="14.25" customHeight="1">
      <c r="D318" s="71"/>
      <c r="E318" s="84"/>
    </row>
    <row r="319" spans="4:5" ht="14.25" customHeight="1">
      <c r="D319" s="71"/>
      <c r="E319" s="84"/>
    </row>
    <row r="320" spans="4:5" ht="14.25" customHeight="1">
      <c r="D320" s="71"/>
      <c r="E320" s="84"/>
    </row>
    <row r="321" spans="4:5" ht="14.25" customHeight="1">
      <c r="D321" s="71"/>
      <c r="E321" s="84"/>
    </row>
    <row r="322" spans="4:5" ht="14.25" customHeight="1">
      <c r="D322" s="71"/>
      <c r="E322" s="84"/>
    </row>
    <row r="323" spans="4:5" ht="14.25" customHeight="1">
      <c r="D323" s="71"/>
      <c r="E323" s="84"/>
    </row>
    <row r="324" spans="4:5" ht="14.25" customHeight="1">
      <c r="D324" s="71"/>
      <c r="E324" s="84"/>
    </row>
    <row r="325" spans="4:5" ht="14.25" customHeight="1">
      <c r="D325" s="71"/>
      <c r="E325" s="84"/>
    </row>
    <row r="326" spans="4:5" ht="14.25" customHeight="1">
      <c r="D326" s="71"/>
      <c r="E326" s="84"/>
    </row>
    <row r="327" spans="4:5" ht="14.25" customHeight="1">
      <c r="D327" s="71"/>
      <c r="E327" s="84"/>
    </row>
    <row r="328" spans="4:5" ht="14.25" customHeight="1">
      <c r="D328" s="71"/>
      <c r="E328" s="84"/>
    </row>
    <row r="329" spans="4:5" ht="14.25" customHeight="1">
      <c r="D329" s="71"/>
      <c r="E329" s="84"/>
    </row>
    <row r="330" spans="4:5" ht="14.25" customHeight="1">
      <c r="D330" s="71"/>
      <c r="E330" s="84"/>
    </row>
    <row r="331" spans="4:5" ht="14.25" customHeight="1">
      <c r="D331" s="71"/>
      <c r="E331" s="84"/>
    </row>
    <row r="332" spans="4:5" ht="14.25" customHeight="1">
      <c r="D332" s="71"/>
      <c r="E332" s="84"/>
    </row>
    <row r="333" spans="4:5" ht="14.25" customHeight="1">
      <c r="D333" s="71"/>
      <c r="E333" s="84"/>
    </row>
    <row r="334" spans="4:5" ht="14.25" customHeight="1">
      <c r="D334" s="71"/>
      <c r="E334" s="84"/>
    </row>
    <row r="335" spans="4:5" ht="14.25" customHeight="1">
      <c r="D335" s="71"/>
      <c r="E335" s="84"/>
    </row>
    <row r="336" spans="4:5" ht="14.25" customHeight="1">
      <c r="D336" s="71"/>
      <c r="E336" s="84"/>
    </row>
    <row r="337" spans="4:5" ht="14.25" customHeight="1">
      <c r="D337" s="71"/>
      <c r="E337" s="84"/>
    </row>
    <row r="338" spans="4:5" ht="14.25" customHeight="1">
      <c r="D338" s="71"/>
      <c r="E338" s="84"/>
    </row>
    <row r="339" spans="4:5" ht="14.25" customHeight="1">
      <c r="D339" s="71"/>
      <c r="E339" s="84"/>
    </row>
    <row r="340" spans="4:5" ht="14.25" customHeight="1">
      <c r="D340" s="71"/>
      <c r="E340" s="84"/>
    </row>
    <row r="341" spans="4:5" ht="14.25" customHeight="1">
      <c r="D341" s="71"/>
      <c r="E341" s="84"/>
    </row>
    <row r="342" spans="4:5" ht="14.25" customHeight="1">
      <c r="D342" s="71"/>
      <c r="E342" s="84"/>
    </row>
    <row r="343" spans="4:5" ht="14.25" customHeight="1">
      <c r="D343" s="71"/>
      <c r="E343" s="84"/>
    </row>
    <row r="344" spans="4:5" ht="14.25" customHeight="1">
      <c r="D344" s="71"/>
      <c r="E344" s="84"/>
    </row>
    <row r="345" spans="4:5" ht="14.25" customHeight="1">
      <c r="D345" s="71"/>
      <c r="E345" s="84"/>
    </row>
    <row r="346" spans="4:5" ht="14.25" customHeight="1">
      <c r="D346" s="71"/>
      <c r="E346" s="84"/>
    </row>
    <row r="347" spans="4:5" ht="14.25" customHeight="1">
      <c r="D347" s="71"/>
      <c r="E347" s="84"/>
    </row>
    <row r="348" spans="4:5" ht="14.25" customHeight="1">
      <c r="D348" s="71"/>
      <c r="E348" s="84"/>
    </row>
    <row r="349" spans="4:5" ht="14.25" customHeight="1">
      <c r="D349" s="71"/>
      <c r="E349" s="84"/>
    </row>
    <row r="350" spans="4:5" ht="14.25" customHeight="1">
      <c r="D350" s="71"/>
      <c r="E350" s="84"/>
    </row>
    <row r="351" spans="4:5" ht="14.25" customHeight="1">
      <c r="D351" s="71"/>
      <c r="E351" s="84"/>
    </row>
    <row r="352" spans="4:5" ht="14.25" customHeight="1">
      <c r="D352" s="71"/>
      <c r="E352" s="84"/>
    </row>
    <row r="353" spans="4:5" ht="14.25" customHeight="1">
      <c r="D353" s="71"/>
      <c r="E353" s="84"/>
    </row>
    <row r="354" spans="4:5" ht="14.25" customHeight="1">
      <c r="D354" s="71"/>
      <c r="E354" s="84"/>
    </row>
    <row r="355" spans="4:5" ht="14.25" customHeight="1">
      <c r="D355" s="71"/>
      <c r="E355" s="84"/>
    </row>
    <row r="356" spans="4:5" ht="14.25" customHeight="1">
      <c r="D356" s="71"/>
      <c r="E356" s="84"/>
    </row>
    <row r="357" spans="4:5" ht="14.25" customHeight="1">
      <c r="D357" s="71"/>
      <c r="E357" s="84"/>
    </row>
    <row r="358" spans="4:5" ht="14.25" customHeight="1">
      <c r="D358" s="71"/>
      <c r="E358" s="84"/>
    </row>
    <row r="359" spans="4:5" ht="14.25" customHeight="1">
      <c r="D359" s="71"/>
      <c r="E359" s="84"/>
    </row>
    <row r="360" spans="4:5" ht="14.25" customHeight="1">
      <c r="D360" s="71"/>
      <c r="E360" s="84"/>
    </row>
    <row r="361" spans="4:5" ht="14.25" customHeight="1">
      <c r="D361" s="71"/>
      <c r="E361" s="84"/>
    </row>
    <row r="362" spans="4:5" ht="14.25" customHeight="1">
      <c r="D362" s="71"/>
      <c r="E362" s="84"/>
    </row>
    <row r="363" spans="4:5" ht="14.25" customHeight="1">
      <c r="D363" s="71"/>
      <c r="E363" s="84"/>
    </row>
    <row r="364" spans="4:5" ht="14.25" customHeight="1">
      <c r="D364" s="71"/>
      <c r="E364" s="84"/>
    </row>
    <row r="365" spans="4:5" ht="14.25" customHeight="1">
      <c r="D365" s="71"/>
      <c r="E365" s="84"/>
    </row>
    <row r="366" spans="4:5" ht="14.25" customHeight="1">
      <c r="D366" s="71"/>
      <c r="E366" s="84"/>
    </row>
    <row r="367" spans="4:5" ht="14.25" customHeight="1">
      <c r="D367" s="71"/>
      <c r="E367" s="84"/>
    </row>
    <row r="368" spans="4:5" ht="14.25" customHeight="1">
      <c r="D368" s="71"/>
      <c r="E368" s="84"/>
    </row>
    <row r="369" spans="4:5" ht="14.25" customHeight="1">
      <c r="D369" s="71"/>
      <c r="E369" s="84"/>
    </row>
    <row r="370" spans="4:5" ht="14.25" customHeight="1">
      <c r="D370" s="71"/>
      <c r="E370" s="84"/>
    </row>
    <row r="371" spans="4:5" ht="14.25" customHeight="1">
      <c r="D371" s="71"/>
      <c r="E371" s="84"/>
    </row>
    <row r="372" spans="4:5" ht="14.25" customHeight="1">
      <c r="D372" s="71"/>
      <c r="E372" s="84"/>
    </row>
    <row r="373" spans="4:5" ht="14.25" customHeight="1">
      <c r="D373" s="71"/>
      <c r="E373" s="84"/>
    </row>
    <row r="374" spans="4:5" ht="14.25" customHeight="1">
      <c r="D374" s="71"/>
      <c r="E374" s="84"/>
    </row>
    <row r="375" spans="4:5" ht="14.25" customHeight="1">
      <c r="D375" s="71"/>
      <c r="E375" s="84"/>
    </row>
    <row r="376" spans="4:5" ht="14.25" customHeight="1">
      <c r="D376" s="71"/>
      <c r="E376" s="84"/>
    </row>
    <row r="377" spans="4:5" ht="14.25" customHeight="1">
      <c r="D377" s="71"/>
      <c r="E377" s="84"/>
    </row>
    <row r="378" spans="4:5" ht="14.25" customHeight="1">
      <c r="D378" s="71"/>
      <c r="E378" s="84"/>
    </row>
    <row r="379" spans="4:5" ht="14.25" customHeight="1">
      <c r="D379" s="71"/>
      <c r="E379" s="84"/>
    </row>
    <row r="380" spans="4:5" ht="14.25" customHeight="1">
      <c r="D380" s="71"/>
      <c r="E380" s="84"/>
    </row>
    <row r="381" spans="4:5" ht="14.25" customHeight="1">
      <c r="D381" s="71"/>
      <c r="E381" s="84"/>
    </row>
    <row r="382" spans="4:5" ht="14.25" customHeight="1">
      <c r="D382" s="71"/>
      <c r="E382" s="84"/>
    </row>
    <row r="383" spans="4:5" ht="14.25" customHeight="1">
      <c r="D383" s="71"/>
      <c r="E383" s="84"/>
    </row>
    <row r="384" spans="4:5" ht="14.25" customHeight="1">
      <c r="D384" s="71"/>
      <c r="E384" s="84"/>
    </row>
    <row r="385" spans="4:5" ht="14.25" customHeight="1">
      <c r="D385" s="71"/>
      <c r="E385" s="84"/>
    </row>
    <row r="386" spans="4:5" ht="14.25" customHeight="1">
      <c r="D386" s="71"/>
      <c r="E386" s="84"/>
    </row>
    <row r="387" spans="4:5" ht="14.25" customHeight="1">
      <c r="D387" s="71"/>
      <c r="E387" s="84"/>
    </row>
    <row r="388" spans="4:5" ht="14.25" customHeight="1">
      <c r="D388" s="71"/>
      <c r="E388" s="84"/>
    </row>
    <row r="389" spans="4:5" ht="14.25" customHeight="1">
      <c r="D389" s="71"/>
      <c r="E389" s="84"/>
    </row>
    <row r="390" spans="4:5" ht="14.25" customHeight="1">
      <c r="D390" s="71"/>
      <c r="E390" s="84"/>
    </row>
    <row r="391" spans="4:5" ht="14.25" customHeight="1">
      <c r="D391" s="71"/>
      <c r="E391" s="84"/>
    </row>
    <row r="392" spans="4:5" ht="14.25" customHeight="1">
      <c r="D392" s="71"/>
      <c r="E392" s="84"/>
    </row>
    <row r="393" spans="4:5" ht="14.25" customHeight="1">
      <c r="D393" s="71"/>
      <c r="E393" s="84"/>
    </row>
    <row r="394" spans="4:5" ht="14.25" customHeight="1">
      <c r="D394" s="71"/>
      <c r="E394" s="84"/>
    </row>
    <row r="395" spans="4:5" ht="14.25" customHeight="1">
      <c r="D395" s="71"/>
      <c r="E395" s="84"/>
    </row>
    <row r="396" spans="4:5" ht="14.25" customHeight="1">
      <c r="D396" s="71"/>
      <c r="E396" s="84"/>
    </row>
    <row r="397" spans="4:5" ht="14.25" customHeight="1">
      <c r="D397" s="71"/>
      <c r="E397" s="84"/>
    </row>
    <row r="398" spans="4:5" ht="14.25" customHeight="1">
      <c r="D398" s="71"/>
      <c r="E398" s="84"/>
    </row>
    <row r="399" spans="4:5" ht="15.75" customHeight="1"/>
    <row r="400" spans="4:5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</sheetData>
  <sortState xmlns:xlrd2="http://schemas.microsoft.com/office/spreadsheetml/2017/richdata2" ref="B18:L36">
    <sortCondition ref="J18:J36"/>
    <sortCondition ref="C18:C36"/>
  </sortState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852"/>
  <sheetViews>
    <sheetView workbookViewId="0">
      <pane ySplit="1" topLeftCell="A42" activePane="bottomLeft" state="frozen"/>
      <selection pane="bottomLeft" activeCell="B2" sqref="B2:L77"/>
    </sheetView>
  </sheetViews>
  <sheetFormatPr defaultColWidth="14.42578125" defaultRowHeight="15" customHeight="1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9" width="10.28515625" customWidth="1"/>
    <col min="10" max="10" width="13.7109375" customWidth="1"/>
    <col min="11" max="12" width="10.28515625" customWidth="1"/>
    <col min="13" max="26" width="8.42578125" customWidth="1"/>
  </cols>
  <sheetData>
    <row r="1" spans="1:26" ht="14.25" customHeight="1">
      <c r="A1" s="91" t="s">
        <v>1566</v>
      </c>
      <c r="B1" s="91" t="s">
        <v>1532</v>
      </c>
      <c r="C1" s="91" t="s">
        <v>1537</v>
      </c>
      <c r="D1" s="91" t="s">
        <v>1548</v>
      </c>
      <c r="E1" s="150" t="s">
        <v>1534</v>
      </c>
      <c r="F1" s="91" t="s">
        <v>1</v>
      </c>
      <c r="G1" s="91" t="s">
        <v>3</v>
      </c>
      <c r="H1" s="91" t="s">
        <v>1536</v>
      </c>
      <c r="I1" s="91" t="s">
        <v>2</v>
      </c>
      <c r="J1" s="91" t="s">
        <v>5</v>
      </c>
      <c r="K1" s="91" t="s">
        <v>1538</v>
      </c>
      <c r="L1" s="91" t="s">
        <v>1539</v>
      </c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</row>
    <row r="2" spans="1:26" ht="14.25" customHeight="1">
      <c r="A2" s="86" t="s">
        <v>1566</v>
      </c>
      <c r="B2" s="168">
        <v>5</v>
      </c>
      <c r="C2" s="168" t="s">
        <v>1719</v>
      </c>
      <c r="D2" s="168">
        <v>2</v>
      </c>
      <c r="E2" s="175">
        <v>1210</v>
      </c>
      <c r="F2" s="170" t="str">
        <f>+VLOOKUP(E2,Participants!$A$1:$F$1600,2,FALSE)</f>
        <v>Jacob Wienand</v>
      </c>
      <c r="G2" s="170" t="str">
        <f>+VLOOKUP(E2,Participants!$A$1:$F$1600,4,FALSE)</f>
        <v>CDT</v>
      </c>
      <c r="H2" s="170" t="str">
        <f>+VLOOKUP(E2,Participants!$A$1:$F$1600,5,FALSE)</f>
        <v>M</v>
      </c>
      <c r="I2" s="170">
        <f>+VLOOKUP(E2,Participants!$A$1:$F$1600,3,FALSE)</f>
        <v>6</v>
      </c>
      <c r="J2" s="170" t="str">
        <f>+VLOOKUP(E2,Participants!$A$1:$G$1600,7,FALSE)</f>
        <v>JV BOYS</v>
      </c>
      <c r="K2" s="170">
        <v>1</v>
      </c>
      <c r="L2" s="170">
        <v>10</v>
      </c>
    </row>
    <row r="3" spans="1:26" ht="14.25" customHeight="1">
      <c r="A3" s="86" t="s">
        <v>1566</v>
      </c>
      <c r="B3" s="168">
        <v>5</v>
      </c>
      <c r="C3" s="168" t="s">
        <v>1720</v>
      </c>
      <c r="D3" s="168">
        <v>6</v>
      </c>
      <c r="E3" s="175">
        <v>596</v>
      </c>
      <c r="F3" s="170" t="str">
        <f>+VLOOKUP(E3,Participants!$A$1:$F$1600,2,FALSE)</f>
        <v>Max Radzvin</v>
      </c>
      <c r="G3" s="170" t="str">
        <f>+VLOOKUP(E3,Participants!$A$1:$F$1600,4,FALSE)</f>
        <v>BFS</v>
      </c>
      <c r="H3" s="170" t="str">
        <f>+VLOOKUP(E3,Participants!$A$1:$F$1600,5,FALSE)</f>
        <v>M</v>
      </c>
      <c r="I3" s="170">
        <f>+VLOOKUP(E3,Participants!$A$1:$F$1600,3,FALSE)</f>
        <v>6</v>
      </c>
      <c r="J3" s="170" t="str">
        <f>+VLOOKUP(E3,Participants!$A$1:$G$1600,7,FALSE)</f>
        <v>JV BOYS</v>
      </c>
      <c r="K3" s="170">
        <f>K2+1</f>
        <v>2</v>
      </c>
      <c r="L3" s="170">
        <v>8</v>
      </c>
    </row>
    <row r="4" spans="1:26" ht="14.25" customHeight="1">
      <c r="A4" s="86" t="s">
        <v>1566</v>
      </c>
      <c r="B4" s="168">
        <v>4</v>
      </c>
      <c r="C4" s="168" t="s">
        <v>1712</v>
      </c>
      <c r="D4" s="168">
        <v>1</v>
      </c>
      <c r="E4" s="175">
        <v>200</v>
      </c>
      <c r="F4" s="170" t="str">
        <f>+VLOOKUP(E4,Participants!$A$1:$F$1600,2,FALSE)</f>
        <v>Jacob Sutfin</v>
      </c>
      <c r="G4" s="170" t="str">
        <f>+VLOOKUP(E4,Participants!$A$1:$F$1600,4,FALSE)</f>
        <v>AMA</v>
      </c>
      <c r="H4" s="170" t="str">
        <f>+VLOOKUP(E4,Participants!$A$1:$F$1600,5,FALSE)</f>
        <v>M</v>
      </c>
      <c r="I4" s="170">
        <f>+VLOOKUP(E4,Participants!$A$1:$F$1600,3,FALSE)</f>
        <v>5</v>
      </c>
      <c r="J4" s="170" t="str">
        <f>+VLOOKUP(E4,Participants!$A$1:$G$1600,7,FALSE)</f>
        <v>JV BOYS</v>
      </c>
      <c r="K4" s="170">
        <f t="shared" ref="K4:K16" si="0">K3+1</f>
        <v>3</v>
      </c>
      <c r="L4" s="170">
        <v>6</v>
      </c>
    </row>
    <row r="5" spans="1:26" ht="14.25" customHeight="1">
      <c r="A5" s="86" t="s">
        <v>1566</v>
      </c>
      <c r="B5" s="168">
        <v>4</v>
      </c>
      <c r="C5" s="168" t="s">
        <v>1713</v>
      </c>
      <c r="D5" s="168">
        <v>3</v>
      </c>
      <c r="E5" s="175">
        <v>1586</v>
      </c>
      <c r="F5" s="170" t="str">
        <f>+VLOOKUP(E5,Participants!$A$1:$F$1600,2,FALSE)</f>
        <v>Andrew Deem</v>
      </c>
      <c r="G5" s="170" t="str">
        <f>+VLOOKUP(E5,Participants!$A$1:$F$1600,4,FALSE)</f>
        <v>GRE</v>
      </c>
      <c r="H5" s="170" t="str">
        <f>+VLOOKUP(E5,Participants!$A$1:$F$1600,5,FALSE)</f>
        <v>M</v>
      </c>
      <c r="I5" s="170">
        <f>+VLOOKUP(E5,Participants!$A$1:$F$1600,3,FALSE)</f>
        <v>5</v>
      </c>
      <c r="J5" s="170" t="str">
        <f>+VLOOKUP(E5,Participants!$A$1:$G$1600,7,FALSE)</f>
        <v>JV BOYS</v>
      </c>
      <c r="K5" s="170">
        <f t="shared" si="0"/>
        <v>4</v>
      </c>
      <c r="L5" s="170">
        <v>5</v>
      </c>
    </row>
    <row r="6" spans="1:26" ht="14.25" customHeight="1">
      <c r="A6" s="86" t="s">
        <v>1566</v>
      </c>
      <c r="B6" s="168">
        <v>5</v>
      </c>
      <c r="C6" s="168" t="s">
        <v>1721</v>
      </c>
      <c r="D6" s="168">
        <v>1</v>
      </c>
      <c r="E6" s="175">
        <v>1588</v>
      </c>
      <c r="F6" s="170" t="str">
        <f>+VLOOKUP(E6,Participants!$A$1:$F$1600,2,FALSE)</f>
        <v>Michael Pierro</v>
      </c>
      <c r="G6" s="170" t="str">
        <f>+VLOOKUP(E6,Participants!$A$1:$F$1600,4,FALSE)</f>
        <v>GRE</v>
      </c>
      <c r="H6" s="170" t="str">
        <f>+VLOOKUP(E6,Participants!$A$1:$F$1600,5,FALSE)</f>
        <v>M</v>
      </c>
      <c r="I6" s="170">
        <f>+VLOOKUP(E6,Participants!$A$1:$F$1600,3,FALSE)</f>
        <v>6</v>
      </c>
      <c r="J6" s="170" t="str">
        <f>+VLOOKUP(E6,Participants!$A$1:$G$1600,7,FALSE)</f>
        <v>JV BOYS</v>
      </c>
      <c r="K6" s="170">
        <f t="shared" si="0"/>
        <v>5</v>
      </c>
      <c r="L6" s="170">
        <v>4</v>
      </c>
    </row>
    <row r="7" spans="1:26" ht="14.25" customHeight="1">
      <c r="A7" s="86" t="s">
        <v>1566</v>
      </c>
      <c r="B7" s="168">
        <v>5</v>
      </c>
      <c r="C7" s="168" t="s">
        <v>1722</v>
      </c>
      <c r="D7" s="168">
        <v>8</v>
      </c>
      <c r="E7" s="175">
        <v>597</v>
      </c>
      <c r="F7" s="170" t="str">
        <f>+VLOOKUP(E7,Participants!$A$1:$F$1600,2,FALSE)</f>
        <v>Rylan Greene</v>
      </c>
      <c r="G7" s="170" t="str">
        <f>+VLOOKUP(E7,Participants!$A$1:$F$1600,4,FALSE)</f>
        <v>BFS</v>
      </c>
      <c r="H7" s="170" t="str">
        <f>+VLOOKUP(E7,Participants!$A$1:$F$1600,5,FALSE)</f>
        <v>M</v>
      </c>
      <c r="I7" s="170">
        <f>+VLOOKUP(E7,Participants!$A$1:$F$1600,3,FALSE)</f>
        <v>6</v>
      </c>
      <c r="J7" s="170" t="str">
        <f>+VLOOKUP(E7,Participants!$A$1:$G$1600,7,FALSE)</f>
        <v>JV BOYS</v>
      </c>
      <c r="K7" s="170">
        <f t="shared" si="0"/>
        <v>6</v>
      </c>
      <c r="L7" s="170">
        <v>3</v>
      </c>
    </row>
    <row r="8" spans="1:26" ht="14.25" customHeight="1">
      <c r="A8" s="86" t="s">
        <v>1566</v>
      </c>
      <c r="B8" s="168">
        <v>4</v>
      </c>
      <c r="C8" s="168" t="s">
        <v>1714</v>
      </c>
      <c r="D8" s="168">
        <v>4</v>
      </c>
      <c r="E8" s="175">
        <v>1209</v>
      </c>
      <c r="F8" s="170" t="str">
        <f>+VLOOKUP(E8,Participants!$A$1:$F$1600,2,FALSE)</f>
        <v>Charles McSorley</v>
      </c>
      <c r="G8" s="170" t="str">
        <f>+VLOOKUP(E8,Participants!$A$1:$F$1600,4,FALSE)</f>
        <v>CDT</v>
      </c>
      <c r="H8" s="170" t="str">
        <f>+VLOOKUP(E8,Participants!$A$1:$F$1600,5,FALSE)</f>
        <v>M</v>
      </c>
      <c r="I8" s="170">
        <f>+VLOOKUP(E8,Participants!$A$1:$F$1600,3,FALSE)</f>
        <v>6</v>
      </c>
      <c r="J8" s="170" t="str">
        <f>+VLOOKUP(E8,Participants!$A$1:$G$1600,7,FALSE)</f>
        <v>JV BOYS</v>
      </c>
      <c r="K8" s="170">
        <f t="shared" si="0"/>
        <v>7</v>
      </c>
      <c r="L8" s="170">
        <v>2</v>
      </c>
    </row>
    <row r="9" spans="1:26" ht="14.25" customHeight="1">
      <c r="A9" s="86" t="s">
        <v>1566</v>
      </c>
      <c r="B9" s="168">
        <v>5</v>
      </c>
      <c r="C9" s="168" t="s">
        <v>1723</v>
      </c>
      <c r="D9" s="168">
        <v>4</v>
      </c>
      <c r="E9" s="175">
        <v>1451</v>
      </c>
      <c r="F9" s="170" t="str">
        <f>+VLOOKUP(E9,Participants!$A$1:$F$1600,2,FALSE)</f>
        <v>Tommy Edwards</v>
      </c>
      <c r="G9" s="170" t="str">
        <f>+VLOOKUP(E9,Participants!$A$1:$F$1600,4,FALSE)</f>
        <v>BCS</v>
      </c>
      <c r="H9" s="170" t="str">
        <f>+VLOOKUP(E9,Participants!$A$1:$F$1600,5,FALSE)</f>
        <v>M</v>
      </c>
      <c r="I9" s="170">
        <f>+VLOOKUP(E9,Participants!$A$1:$F$1600,3,FALSE)</f>
        <v>5</v>
      </c>
      <c r="J9" s="170" t="str">
        <f>+VLOOKUP(E9,Participants!$A$1:$G$1600,7,FALSE)</f>
        <v>JV BOYS</v>
      </c>
      <c r="K9" s="170">
        <f t="shared" si="0"/>
        <v>8</v>
      </c>
      <c r="L9" s="170">
        <v>1</v>
      </c>
    </row>
    <row r="10" spans="1:26" ht="14.25" customHeight="1">
      <c r="A10" s="86" t="s">
        <v>1566</v>
      </c>
      <c r="B10" s="168">
        <v>5</v>
      </c>
      <c r="C10" s="168" t="s">
        <v>1724</v>
      </c>
      <c r="D10" s="168">
        <v>3</v>
      </c>
      <c r="E10" s="175">
        <v>1047</v>
      </c>
      <c r="F10" s="170" t="str">
        <f>+VLOOKUP(E10,Participants!$A$1:$F$1600,2,FALSE)</f>
        <v>Peter Baker</v>
      </c>
      <c r="G10" s="170" t="str">
        <f>+VLOOKUP(E10,Participants!$A$1:$F$1600,4,FALSE)</f>
        <v>KIL</v>
      </c>
      <c r="H10" s="170" t="str">
        <f>+VLOOKUP(E10,Participants!$A$1:$F$1600,5,FALSE)</f>
        <v>M</v>
      </c>
      <c r="I10" s="170">
        <f>+VLOOKUP(E10,Participants!$A$1:$F$1600,3,FALSE)</f>
        <v>5</v>
      </c>
      <c r="J10" s="170" t="str">
        <f>+VLOOKUP(E10,Participants!$A$1:$G$1600,7,FALSE)</f>
        <v>JV BOYS</v>
      </c>
      <c r="K10" s="170">
        <f t="shared" si="0"/>
        <v>9</v>
      </c>
      <c r="L10" s="170"/>
    </row>
    <row r="11" spans="1:26" ht="14.25" customHeight="1">
      <c r="A11" s="86" t="s">
        <v>1566</v>
      </c>
      <c r="B11" s="168">
        <v>4</v>
      </c>
      <c r="C11" s="168" t="s">
        <v>1715</v>
      </c>
      <c r="D11" s="168">
        <v>2</v>
      </c>
      <c r="E11" s="175">
        <v>593</v>
      </c>
      <c r="F11" s="170" t="str">
        <f>+VLOOKUP(E11,Participants!$A$1:$F$1600,2,FALSE)</f>
        <v>Ethan Hiserodt</v>
      </c>
      <c r="G11" s="170" t="str">
        <f>+VLOOKUP(E11,Participants!$A$1:$F$1600,4,FALSE)</f>
        <v>BFS</v>
      </c>
      <c r="H11" s="170" t="str">
        <f>+VLOOKUP(E11,Participants!$A$1:$F$1600,5,FALSE)</f>
        <v>M</v>
      </c>
      <c r="I11" s="170">
        <f>+VLOOKUP(E11,Participants!$A$1:$F$1600,3,FALSE)</f>
        <v>6</v>
      </c>
      <c r="J11" s="170" t="str">
        <f>+VLOOKUP(E11,Participants!$A$1:$G$1600,7,FALSE)</f>
        <v>JV BOYS</v>
      </c>
      <c r="K11" s="170">
        <f t="shared" si="0"/>
        <v>10</v>
      </c>
      <c r="L11" s="170"/>
    </row>
    <row r="12" spans="1:26" ht="14.25" customHeight="1">
      <c r="A12" s="86" t="s">
        <v>1566</v>
      </c>
      <c r="B12" s="168">
        <v>5</v>
      </c>
      <c r="C12" s="168" t="s">
        <v>1725</v>
      </c>
      <c r="D12" s="168">
        <v>7</v>
      </c>
      <c r="E12" s="175">
        <v>191</v>
      </c>
      <c r="F12" s="170" t="str">
        <f>+VLOOKUP(E12,Participants!$A$1:$F$1600,2,FALSE)</f>
        <v>Noah Latouf</v>
      </c>
      <c r="G12" s="170" t="str">
        <f>+VLOOKUP(E12,Participants!$A$1:$F$1600,4,FALSE)</f>
        <v>AMA</v>
      </c>
      <c r="H12" s="170" t="str">
        <f>+VLOOKUP(E12,Participants!$A$1:$F$1600,5,FALSE)</f>
        <v>M</v>
      </c>
      <c r="I12" s="170">
        <f>+VLOOKUP(E12,Participants!$A$1:$F$1600,3,FALSE)</f>
        <v>5</v>
      </c>
      <c r="J12" s="170" t="str">
        <f>+VLOOKUP(E12,Participants!$A$1:$G$1600,7,FALSE)</f>
        <v>JV BOYS</v>
      </c>
      <c r="K12" s="170">
        <f t="shared" si="0"/>
        <v>11</v>
      </c>
      <c r="L12" s="170"/>
    </row>
    <row r="13" spans="1:26" ht="14.25" customHeight="1">
      <c r="A13" s="86" t="s">
        <v>1566</v>
      </c>
      <c r="B13" s="168">
        <v>4</v>
      </c>
      <c r="C13" s="168" t="s">
        <v>1717</v>
      </c>
      <c r="D13" s="168">
        <v>6</v>
      </c>
      <c r="E13" s="175">
        <v>193</v>
      </c>
      <c r="F13" s="170" t="str">
        <f>+VLOOKUP(E13,Participants!$A$1:$F$1600,2,FALSE)</f>
        <v>Shane McDermott</v>
      </c>
      <c r="G13" s="170" t="str">
        <f>+VLOOKUP(E13,Participants!$A$1:$F$1600,4,FALSE)</f>
        <v>AMA</v>
      </c>
      <c r="H13" s="170" t="str">
        <f>+VLOOKUP(E13,Participants!$A$1:$F$1600,5,FALSE)</f>
        <v>M</v>
      </c>
      <c r="I13" s="170">
        <f>+VLOOKUP(E13,Participants!$A$1:$F$1600,3,FALSE)</f>
        <v>5</v>
      </c>
      <c r="J13" s="170" t="str">
        <f>+VLOOKUP(E13,Participants!$A$1:$G$1600,7,FALSE)</f>
        <v>JV BOYS</v>
      </c>
      <c r="K13" s="170">
        <f t="shared" si="0"/>
        <v>12</v>
      </c>
      <c r="L13" s="170"/>
    </row>
    <row r="14" spans="1:26" ht="14.25" customHeight="1">
      <c r="A14" s="86" t="s">
        <v>1566</v>
      </c>
      <c r="B14" s="168">
        <v>4</v>
      </c>
      <c r="C14" s="168" t="s">
        <v>1716</v>
      </c>
      <c r="D14" s="168">
        <v>5</v>
      </c>
      <c r="E14" s="175">
        <v>1049</v>
      </c>
      <c r="F14" s="170" t="str">
        <f>+VLOOKUP(E14,Participants!$A$1:$F$1600,2,FALSE)</f>
        <v>Xander Schott</v>
      </c>
      <c r="G14" s="170" t="str">
        <f>+VLOOKUP(E14,Participants!$A$1:$F$1600,4,FALSE)</f>
        <v>KIL</v>
      </c>
      <c r="H14" s="170" t="str">
        <f>+VLOOKUP(E14,Participants!$A$1:$F$1600,5,FALSE)</f>
        <v>M</v>
      </c>
      <c r="I14" s="170">
        <f>+VLOOKUP(E14,Participants!$A$1:$F$1600,3,FALSE)</f>
        <v>5</v>
      </c>
      <c r="J14" s="170" t="str">
        <f>+VLOOKUP(E14,Participants!$A$1:$G$1600,7,FALSE)</f>
        <v>JV BOYS</v>
      </c>
      <c r="K14" s="170">
        <f t="shared" si="0"/>
        <v>13</v>
      </c>
      <c r="L14" s="170"/>
    </row>
    <row r="15" spans="1:26" ht="14.25" customHeight="1">
      <c r="A15" s="86" t="s">
        <v>1566</v>
      </c>
      <c r="B15" s="168">
        <v>5</v>
      </c>
      <c r="C15" s="168" t="s">
        <v>1726</v>
      </c>
      <c r="D15" s="168">
        <v>5</v>
      </c>
      <c r="E15" s="175">
        <v>201</v>
      </c>
      <c r="F15" s="170" t="str">
        <f>+VLOOKUP(E15,Participants!$A$1:$F$1600,2,FALSE)</f>
        <v>Oliver Walvoord</v>
      </c>
      <c r="G15" s="170" t="str">
        <f>+VLOOKUP(E15,Participants!$A$1:$F$1600,4,FALSE)</f>
        <v>AMA</v>
      </c>
      <c r="H15" s="170" t="str">
        <f>+VLOOKUP(E15,Participants!$A$1:$F$1600,5,FALSE)</f>
        <v>M</v>
      </c>
      <c r="I15" s="170">
        <f>+VLOOKUP(E15,Participants!$A$1:$F$1600,3,FALSE)</f>
        <v>5</v>
      </c>
      <c r="J15" s="170" t="str">
        <f>+VLOOKUP(E15,Participants!$A$1:$G$1600,7,FALSE)</f>
        <v>JV BOYS</v>
      </c>
      <c r="K15" s="170">
        <f t="shared" si="0"/>
        <v>14</v>
      </c>
      <c r="L15" s="170"/>
    </row>
    <row r="16" spans="1:26" ht="14.25" customHeight="1">
      <c r="A16" s="86" t="s">
        <v>1566</v>
      </c>
      <c r="B16" s="168">
        <v>4</v>
      </c>
      <c r="C16" s="168" t="s">
        <v>1718</v>
      </c>
      <c r="D16" s="168">
        <v>7</v>
      </c>
      <c r="E16" s="175">
        <v>594</v>
      </c>
      <c r="F16" s="170" t="str">
        <f>+VLOOKUP(E16,Participants!$A$1:$F$1600,2,FALSE)</f>
        <v>Isaiah Thomas</v>
      </c>
      <c r="G16" s="170" t="str">
        <f>+VLOOKUP(E16,Participants!$A$1:$F$1600,4,FALSE)</f>
        <v>BFS</v>
      </c>
      <c r="H16" s="170" t="str">
        <f>+VLOOKUP(E16,Participants!$A$1:$F$1600,5,FALSE)</f>
        <v>M</v>
      </c>
      <c r="I16" s="170">
        <f>+VLOOKUP(E16,Participants!$A$1:$F$1600,3,FALSE)</f>
        <v>5</v>
      </c>
      <c r="J16" s="170" t="str">
        <f>+VLOOKUP(E16,Participants!$A$1:$G$1600,7,FALSE)</f>
        <v>JV BOYS</v>
      </c>
      <c r="K16" s="170">
        <f t="shared" si="0"/>
        <v>15</v>
      </c>
      <c r="L16" s="170"/>
    </row>
    <row r="17" spans="1:12" ht="14.25" customHeight="1">
      <c r="A17" s="86" t="s">
        <v>1566</v>
      </c>
      <c r="B17" s="168">
        <v>4</v>
      </c>
      <c r="C17" s="168"/>
      <c r="D17" s="168">
        <v>8</v>
      </c>
      <c r="E17" s="175">
        <v>592</v>
      </c>
      <c r="F17" s="170" t="str">
        <f>+VLOOKUP(E17,Participants!$A$1:$F$1600,2,FALSE)</f>
        <v>Enzo Pecoraro</v>
      </c>
      <c r="G17" s="170" t="str">
        <f>+VLOOKUP(E17,Participants!$A$1:$F$1600,4,FALSE)</f>
        <v>BFS</v>
      </c>
      <c r="H17" s="170" t="str">
        <f>+VLOOKUP(E17,Participants!$A$1:$F$1600,5,FALSE)</f>
        <v>M</v>
      </c>
      <c r="I17" s="170">
        <f>+VLOOKUP(E17,Participants!$A$1:$F$1600,3,FALSE)</f>
        <v>5</v>
      </c>
      <c r="J17" s="170" t="str">
        <f>+VLOOKUP(E17,Participants!$A$1:$G$1600,7,FALSE)</f>
        <v>JV BOYS</v>
      </c>
      <c r="K17" s="170" t="s">
        <v>1763</v>
      </c>
      <c r="L17" s="170"/>
    </row>
    <row r="18" spans="1:12" ht="14.25" customHeight="1">
      <c r="A18" s="86"/>
      <c r="B18" s="168"/>
      <c r="C18" s="168"/>
      <c r="D18" s="168"/>
      <c r="E18" s="175"/>
      <c r="F18" s="170"/>
      <c r="G18" s="170"/>
      <c r="H18" s="170"/>
      <c r="I18" s="170"/>
      <c r="J18" s="170"/>
      <c r="K18" s="170"/>
      <c r="L18" s="170"/>
    </row>
    <row r="19" spans="1:12" ht="14.25" customHeight="1">
      <c r="A19" s="86" t="s">
        <v>1566</v>
      </c>
      <c r="B19" s="168">
        <v>2</v>
      </c>
      <c r="C19" s="168" t="s">
        <v>1697</v>
      </c>
      <c r="D19" s="168">
        <v>7</v>
      </c>
      <c r="E19" s="175">
        <v>584</v>
      </c>
      <c r="F19" s="170" t="str">
        <f>+VLOOKUP(E19,Participants!$A$1:$F$1600,2,FALSE)</f>
        <v>Lily Narvett</v>
      </c>
      <c r="G19" s="170" t="str">
        <f>+VLOOKUP(E19,Participants!$A$1:$F$1600,4,FALSE)</f>
        <v>BFS</v>
      </c>
      <c r="H19" s="170" t="str">
        <f>+VLOOKUP(E19,Participants!$A$1:$F$1600,5,FALSE)</f>
        <v>F</v>
      </c>
      <c r="I19" s="170">
        <f>+VLOOKUP(E19,Participants!$A$1:$F$1600,3,FALSE)</f>
        <v>6</v>
      </c>
      <c r="J19" s="170" t="str">
        <f>+VLOOKUP(E19,Participants!$A$1:$G$1600,7,FALSE)</f>
        <v>JV GIRLS</v>
      </c>
      <c r="K19" s="170">
        <v>1</v>
      </c>
      <c r="L19" s="170">
        <v>10</v>
      </c>
    </row>
    <row r="20" spans="1:12" ht="14.25" customHeight="1">
      <c r="A20" s="86" t="s">
        <v>1566</v>
      </c>
      <c r="B20" s="168">
        <v>3</v>
      </c>
      <c r="C20" s="168" t="s">
        <v>1704</v>
      </c>
      <c r="D20" s="168">
        <v>8</v>
      </c>
      <c r="E20" s="175">
        <v>581</v>
      </c>
      <c r="F20" s="170" t="str">
        <f>+VLOOKUP(E20,Participants!$A$1:$F$1600,2,FALSE)</f>
        <v>Annafrancesca Liberati</v>
      </c>
      <c r="G20" s="170" t="str">
        <f>+VLOOKUP(E20,Participants!$A$1:$F$1600,4,FALSE)</f>
        <v>BFS</v>
      </c>
      <c r="H20" s="170" t="str">
        <f>+VLOOKUP(E20,Participants!$A$1:$F$1600,5,FALSE)</f>
        <v>F</v>
      </c>
      <c r="I20" s="170">
        <f>+VLOOKUP(E20,Participants!$A$1:$F$1600,3,FALSE)</f>
        <v>6</v>
      </c>
      <c r="J20" s="170" t="str">
        <f>+VLOOKUP(E20,Participants!$A$1:$G$1600,7,FALSE)</f>
        <v>JV GIRLS</v>
      </c>
      <c r="K20" s="170">
        <f>K19+1</f>
        <v>2</v>
      </c>
      <c r="L20" s="170">
        <v>8</v>
      </c>
    </row>
    <row r="21" spans="1:12" ht="14.25" customHeight="1">
      <c r="A21" s="86" t="s">
        <v>1566</v>
      </c>
      <c r="B21" s="168">
        <v>3</v>
      </c>
      <c r="C21" s="168" t="s">
        <v>1705</v>
      </c>
      <c r="D21" s="168">
        <v>7</v>
      </c>
      <c r="E21" s="175">
        <v>1457</v>
      </c>
      <c r="F21" s="170" t="str">
        <f>+VLOOKUP(E21,Participants!$A$1:$F$1600,2,FALSE)</f>
        <v>Kendall Stewart</v>
      </c>
      <c r="G21" s="170" t="str">
        <f>+VLOOKUP(E21,Participants!$A$1:$F$1600,4,FALSE)</f>
        <v>BCS</v>
      </c>
      <c r="H21" s="170" t="str">
        <f>+VLOOKUP(E21,Participants!$A$1:$F$1600,5,FALSE)</f>
        <v>F</v>
      </c>
      <c r="I21" s="170">
        <f>+VLOOKUP(E21,Participants!$A$1:$F$1600,3,FALSE)</f>
        <v>6</v>
      </c>
      <c r="J21" s="170" t="str">
        <f>+VLOOKUP(E21,Participants!$A$1:$G$1600,7,FALSE)</f>
        <v>JV GIRLS</v>
      </c>
      <c r="K21" s="170">
        <f t="shared" ref="K21:K39" si="1">K20+1</f>
        <v>3</v>
      </c>
      <c r="L21" s="170">
        <v>6</v>
      </c>
    </row>
    <row r="22" spans="1:12" ht="14.25" customHeight="1">
      <c r="A22" s="86" t="s">
        <v>1566</v>
      </c>
      <c r="B22" s="168">
        <v>1</v>
      </c>
      <c r="C22" s="168" t="s">
        <v>1691</v>
      </c>
      <c r="D22" s="168">
        <v>4</v>
      </c>
      <c r="E22" s="175">
        <v>1584</v>
      </c>
      <c r="F22" s="170" t="str">
        <f>+VLOOKUP(E22,Participants!$A$1:$F$1600,2,FALSE)</f>
        <v>Lydia Pierce</v>
      </c>
      <c r="G22" s="170" t="str">
        <f>+VLOOKUP(E22,Participants!$A$1:$F$1600,4,FALSE)</f>
        <v>GRE</v>
      </c>
      <c r="H22" s="170" t="str">
        <f>+VLOOKUP(E22,Participants!$A$1:$F$1600,5,FALSE)</f>
        <v>F</v>
      </c>
      <c r="I22" s="170">
        <f>+VLOOKUP(E22,Participants!$A$1:$F$1600,3,FALSE)</f>
        <v>6</v>
      </c>
      <c r="J22" s="170" t="str">
        <f>+VLOOKUP(E22,Participants!$A$1:$G$1600,7,FALSE)</f>
        <v>JV GIRLS</v>
      </c>
      <c r="K22" s="170">
        <f>K30+1</f>
        <v>13</v>
      </c>
      <c r="L22" s="170">
        <v>5</v>
      </c>
    </row>
    <row r="23" spans="1:12" ht="14.25" customHeight="1">
      <c r="A23" s="86" t="s">
        <v>1566</v>
      </c>
      <c r="B23" s="168">
        <v>3</v>
      </c>
      <c r="C23" s="168" t="s">
        <v>1706</v>
      </c>
      <c r="D23" s="168">
        <v>3</v>
      </c>
      <c r="E23" s="175">
        <v>219</v>
      </c>
      <c r="F23" s="170" t="str">
        <f>+VLOOKUP(E23,Participants!$A$1:$F$1600,2,FALSE)</f>
        <v>Fiona O'Neill</v>
      </c>
      <c r="G23" s="170" t="str">
        <f>+VLOOKUP(E23,Participants!$A$1:$F$1600,4,FALSE)</f>
        <v>AMA</v>
      </c>
      <c r="H23" s="170" t="str">
        <f>+VLOOKUP(E23,Participants!$A$1:$F$1600,5,FALSE)</f>
        <v>F</v>
      </c>
      <c r="I23" s="170">
        <f>+VLOOKUP(E23,Participants!$A$1:$F$1600,3,FALSE)</f>
        <v>6</v>
      </c>
      <c r="J23" s="170" t="str">
        <f>+VLOOKUP(E23,Participants!$A$1:$G$1600,7,FALSE)</f>
        <v>JV GIRLS</v>
      </c>
      <c r="K23" s="170">
        <f>K31+1</f>
        <v>5</v>
      </c>
      <c r="L23" s="170">
        <v>4</v>
      </c>
    </row>
    <row r="24" spans="1:12" ht="14.25" customHeight="1">
      <c r="A24" s="86" t="s">
        <v>1566</v>
      </c>
      <c r="B24" s="168">
        <v>3</v>
      </c>
      <c r="C24" s="168" t="s">
        <v>1707</v>
      </c>
      <c r="D24" s="168">
        <v>6</v>
      </c>
      <c r="E24" s="175">
        <v>588</v>
      </c>
      <c r="F24" s="170" t="str">
        <f>+VLOOKUP(E24,Participants!$A$1:$F$1600,2,FALSE)</f>
        <v>Madeline Sell</v>
      </c>
      <c r="G24" s="170" t="str">
        <f>+VLOOKUP(E24,Participants!$A$1:$F$1600,4,FALSE)</f>
        <v>BFS</v>
      </c>
      <c r="H24" s="170" t="str">
        <f>+VLOOKUP(E24,Participants!$A$1:$F$1600,5,FALSE)</f>
        <v>F</v>
      </c>
      <c r="I24" s="170">
        <f>+VLOOKUP(E24,Participants!$A$1:$F$1600,3,FALSE)</f>
        <v>6</v>
      </c>
      <c r="J24" s="170" t="str">
        <f>+VLOOKUP(E24,Participants!$A$1:$G$1600,7,FALSE)</f>
        <v>JV GIRLS</v>
      </c>
      <c r="K24" s="170">
        <f t="shared" si="1"/>
        <v>6</v>
      </c>
      <c r="L24" s="170">
        <v>3</v>
      </c>
    </row>
    <row r="25" spans="1:12" ht="14.25" customHeight="1">
      <c r="A25" s="86" t="s">
        <v>1566</v>
      </c>
      <c r="B25" s="168">
        <v>1</v>
      </c>
      <c r="C25" s="168" t="s">
        <v>1692</v>
      </c>
      <c r="D25" s="168">
        <v>5</v>
      </c>
      <c r="E25" s="175">
        <v>1156</v>
      </c>
      <c r="F25" s="170" t="str">
        <f>+VLOOKUP(E25,Participants!$A$1:$F$1600,2,FALSE)</f>
        <v>Molly Gauntner</v>
      </c>
      <c r="G25" s="170" t="str">
        <f>+VLOOKUP(E25,Participants!$A$1:$F$1600,4,FALSE)</f>
        <v>JAM</v>
      </c>
      <c r="H25" s="170" t="str">
        <f>+VLOOKUP(E25,Participants!$A$1:$F$1600,5,FALSE)</f>
        <v>F</v>
      </c>
      <c r="I25" s="170">
        <f>+VLOOKUP(E25,Participants!$A$1:$F$1600,3,FALSE)</f>
        <v>6</v>
      </c>
      <c r="J25" s="170" t="str">
        <f>+VLOOKUP(E25,Participants!$A$1:$G$1600,7,FALSE)</f>
        <v>JV GIRLS</v>
      </c>
      <c r="K25" s="170">
        <f t="shared" si="1"/>
        <v>7</v>
      </c>
      <c r="L25" s="170">
        <v>2</v>
      </c>
    </row>
    <row r="26" spans="1:12" ht="14.25" customHeight="1">
      <c r="A26" s="86" t="s">
        <v>1566</v>
      </c>
      <c r="B26" s="168">
        <v>2</v>
      </c>
      <c r="C26" s="168" t="s">
        <v>1698</v>
      </c>
      <c r="D26" s="168">
        <v>4</v>
      </c>
      <c r="E26" s="175">
        <v>1157</v>
      </c>
      <c r="F26" s="170" t="str">
        <f>+VLOOKUP(E26,Participants!$A$1:$F$1600,2,FALSE)</f>
        <v>Margaret Killian</v>
      </c>
      <c r="G26" s="170" t="str">
        <f>+VLOOKUP(E26,Participants!$A$1:$F$1600,4,FALSE)</f>
        <v>JAM</v>
      </c>
      <c r="H26" s="170" t="str">
        <f>+VLOOKUP(E26,Participants!$A$1:$F$1600,5,FALSE)</f>
        <v>F</v>
      </c>
      <c r="I26" s="170">
        <f>+VLOOKUP(E26,Participants!$A$1:$F$1600,3,FALSE)</f>
        <v>6</v>
      </c>
      <c r="J26" s="170" t="str">
        <f>+VLOOKUP(E26,Participants!$A$1:$G$1600,7,FALSE)</f>
        <v>JV GIRLS</v>
      </c>
      <c r="K26" s="170">
        <f t="shared" si="1"/>
        <v>8</v>
      </c>
      <c r="L26" s="170">
        <v>1</v>
      </c>
    </row>
    <row r="27" spans="1:12" ht="14.25" customHeight="1">
      <c r="A27" s="86" t="s">
        <v>1566</v>
      </c>
      <c r="B27" s="168">
        <v>2</v>
      </c>
      <c r="C27" s="168" t="s">
        <v>1699</v>
      </c>
      <c r="D27" s="168">
        <v>1</v>
      </c>
      <c r="E27" s="175">
        <v>1028</v>
      </c>
      <c r="F27" s="170" t="str">
        <f>+VLOOKUP(E27,Participants!$A$1:$F$1600,2,FALSE)</f>
        <v>Cecelia Chirdon</v>
      </c>
      <c r="G27" s="170" t="str">
        <f>+VLOOKUP(E27,Participants!$A$1:$F$1600,4,FALSE)</f>
        <v>KIL</v>
      </c>
      <c r="H27" s="170" t="str">
        <f>+VLOOKUP(E27,Participants!$A$1:$F$1600,5,FALSE)</f>
        <v>F</v>
      </c>
      <c r="I27" s="170">
        <f>+VLOOKUP(E27,Participants!$A$1:$F$1600,3,FALSE)</f>
        <v>5</v>
      </c>
      <c r="J27" s="170" t="str">
        <f>+VLOOKUP(E27,Participants!$A$1:$G$1600,7,FALSE)</f>
        <v>JV GIRLS</v>
      </c>
      <c r="K27" s="170">
        <f t="shared" si="1"/>
        <v>9</v>
      </c>
      <c r="L27" s="170"/>
    </row>
    <row r="28" spans="1:12" ht="14.25" customHeight="1">
      <c r="A28" s="86" t="s">
        <v>1566</v>
      </c>
      <c r="B28" s="168">
        <v>1</v>
      </c>
      <c r="C28" s="168" t="s">
        <v>1693</v>
      </c>
      <c r="D28" s="168">
        <v>1</v>
      </c>
      <c r="E28" s="175">
        <v>591</v>
      </c>
      <c r="F28" s="170" t="str">
        <f>+VLOOKUP(E28,Participants!$A$1:$F$1600,2,FALSE)</f>
        <v>Alexandra Wagner</v>
      </c>
      <c r="G28" s="170" t="str">
        <f>+VLOOKUP(E28,Participants!$A$1:$F$1600,4,FALSE)</f>
        <v>BFS</v>
      </c>
      <c r="H28" s="170" t="str">
        <f>+VLOOKUP(E28,Participants!$A$1:$F$1600,5,FALSE)</f>
        <v>F</v>
      </c>
      <c r="I28" s="170">
        <f>+VLOOKUP(E28,Participants!$A$1:$F$1600,3,FALSE)</f>
        <v>5</v>
      </c>
      <c r="J28" s="170" t="str">
        <f>+VLOOKUP(E28,Participants!$A$1:$G$1600,7,FALSE)</f>
        <v>JV GIRLS</v>
      </c>
      <c r="K28" s="170">
        <f t="shared" si="1"/>
        <v>10</v>
      </c>
      <c r="L28" s="170"/>
    </row>
    <row r="29" spans="1:12" ht="14.25" customHeight="1">
      <c r="A29" s="86" t="s">
        <v>1566</v>
      </c>
      <c r="B29" s="168">
        <v>2</v>
      </c>
      <c r="C29" s="168" t="s">
        <v>1700</v>
      </c>
      <c r="D29" s="168">
        <v>3</v>
      </c>
      <c r="E29" s="175">
        <v>1583</v>
      </c>
      <c r="F29" s="170" t="str">
        <f>+VLOOKUP(E29,Participants!$A$1:$F$1600,2,FALSE)</f>
        <v>Abigail McClellan</v>
      </c>
      <c r="G29" s="170" t="str">
        <f>+VLOOKUP(E29,Participants!$A$1:$F$1600,4,FALSE)</f>
        <v>GRE</v>
      </c>
      <c r="H29" s="170" t="str">
        <f>+VLOOKUP(E29,Participants!$A$1:$F$1600,5,FALSE)</f>
        <v>F</v>
      </c>
      <c r="I29" s="170">
        <f>+VLOOKUP(E29,Participants!$A$1:$F$1600,3,FALSE)</f>
        <v>6</v>
      </c>
      <c r="J29" s="170" t="str">
        <f>+VLOOKUP(E29,Participants!$A$1:$G$1600,7,FALSE)</f>
        <v>JV GIRLS</v>
      </c>
      <c r="K29" s="170">
        <f t="shared" si="1"/>
        <v>11</v>
      </c>
      <c r="L29" s="170"/>
    </row>
    <row r="30" spans="1:12" ht="14.25" customHeight="1">
      <c r="A30" s="86" t="s">
        <v>1566</v>
      </c>
      <c r="B30" s="168">
        <v>1</v>
      </c>
      <c r="C30" s="168" t="s">
        <v>1694</v>
      </c>
      <c r="D30" s="168">
        <v>2</v>
      </c>
      <c r="E30" s="175">
        <v>580</v>
      </c>
      <c r="F30" s="170" t="str">
        <f>+VLOOKUP(E30,Participants!$A$1:$F$1600,2,FALSE)</f>
        <v>Mary Kennedy</v>
      </c>
      <c r="G30" s="170" t="str">
        <f>+VLOOKUP(E30,Participants!$A$1:$F$1600,4,FALSE)</f>
        <v>BFS</v>
      </c>
      <c r="H30" s="170" t="str">
        <f>+VLOOKUP(E30,Participants!$A$1:$F$1600,5,FALSE)</f>
        <v>F</v>
      </c>
      <c r="I30" s="170">
        <f>+VLOOKUP(E30,Participants!$A$1:$F$1600,3,FALSE)</f>
        <v>6</v>
      </c>
      <c r="J30" s="170" t="str">
        <f>+VLOOKUP(E30,Participants!$A$1:$G$1600,7,FALSE)</f>
        <v>JV GIRLS</v>
      </c>
      <c r="K30" s="170">
        <f t="shared" si="1"/>
        <v>12</v>
      </c>
      <c r="L30" s="170"/>
    </row>
    <row r="31" spans="1:12" ht="14.25" customHeight="1">
      <c r="A31" s="86" t="s">
        <v>1566</v>
      </c>
      <c r="B31" s="168">
        <v>1</v>
      </c>
      <c r="C31" s="168" t="s">
        <v>1695</v>
      </c>
      <c r="D31" s="168">
        <v>3</v>
      </c>
      <c r="E31" s="175">
        <v>1452</v>
      </c>
      <c r="F31" s="170" t="str">
        <f>+VLOOKUP(E31,Participants!$A$1:$F$1600,2,FALSE)</f>
        <v>Gianna Shaffer</v>
      </c>
      <c r="G31" s="170" t="str">
        <f>+VLOOKUP(E31,Participants!$A$1:$F$1600,4,FALSE)</f>
        <v>BCS</v>
      </c>
      <c r="H31" s="170" t="str">
        <f>+VLOOKUP(E31,Participants!$A$1:$F$1600,5,FALSE)</f>
        <v>F</v>
      </c>
      <c r="I31" s="170">
        <f>+VLOOKUP(E31,Participants!$A$1:$F$1600,3,FALSE)</f>
        <v>5</v>
      </c>
      <c r="J31" s="170" t="str">
        <f>+VLOOKUP(E31,Participants!$A$1:$G$1600,7,FALSE)</f>
        <v>JV GIRLS</v>
      </c>
      <c r="K31" s="170">
        <f>K21+1</f>
        <v>4</v>
      </c>
      <c r="L31" s="170"/>
    </row>
    <row r="32" spans="1:12" ht="14.25" customHeight="1">
      <c r="A32" s="86" t="s">
        <v>1566</v>
      </c>
      <c r="B32" s="168">
        <v>3</v>
      </c>
      <c r="C32" s="168" t="s">
        <v>1708</v>
      </c>
      <c r="D32" s="168">
        <v>5</v>
      </c>
      <c r="E32" s="175">
        <v>1154</v>
      </c>
      <c r="F32" s="170" t="str">
        <f>+VLOOKUP(E32,Participants!$A$1:$F$1600,2,FALSE)</f>
        <v>Ashley Edwards</v>
      </c>
      <c r="G32" s="170" t="str">
        <f>+VLOOKUP(E32,Participants!$A$1:$F$1600,4,FALSE)</f>
        <v>JAM</v>
      </c>
      <c r="H32" s="170" t="str">
        <f>+VLOOKUP(E32,Participants!$A$1:$F$1600,5,FALSE)</f>
        <v>F</v>
      </c>
      <c r="I32" s="170">
        <f>+VLOOKUP(E32,Participants!$A$1:$F$1600,3,FALSE)</f>
        <v>6</v>
      </c>
      <c r="J32" s="170" t="str">
        <f>+VLOOKUP(E32,Participants!$A$1:$G$1600,7,FALSE)</f>
        <v>JV GIRLS</v>
      </c>
      <c r="K32" s="170">
        <f>K22+1</f>
        <v>14</v>
      </c>
      <c r="L32" s="170"/>
    </row>
    <row r="33" spans="1:12" ht="14.25" customHeight="1">
      <c r="A33" s="86" t="s">
        <v>1566</v>
      </c>
      <c r="B33" s="168">
        <v>3</v>
      </c>
      <c r="C33" s="168" t="s">
        <v>1709</v>
      </c>
      <c r="D33" s="168">
        <v>2</v>
      </c>
      <c r="E33" s="175">
        <v>1025</v>
      </c>
      <c r="F33" s="170" t="str">
        <f>+VLOOKUP(E33,Participants!$A$1:$F$1600,2,FALSE)</f>
        <v>Elle Degnan</v>
      </c>
      <c r="G33" s="170" t="str">
        <f>+VLOOKUP(E33,Participants!$A$1:$F$1600,4,FALSE)</f>
        <v>KIL</v>
      </c>
      <c r="H33" s="170" t="str">
        <f>+VLOOKUP(E33,Participants!$A$1:$F$1600,5,FALSE)</f>
        <v>F</v>
      </c>
      <c r="I33" s="170">
        <f>+VLOOKUP(E33,Participants!$A$1:$F$1600,3,FALSE)</f>
        <v>5</v>
      </c>
      <c r="J33" s="170" t="str">
        <f>+VLOOKUP(E33,Participants!$A$1:$G$1600,7,FALSE)</f>
        <v>JV GIRLS</v>
      </c>
      <c r="K33" s="170">
        <f t="shared" si="1"/>
        <v>15</v>
      </c>
      <c r="L33" s="170"/>
    </row>
    <row r="34" spans="1:12" ht="14.25" customHeight="1">
      <c r="A34" s="86" t="s">
        <v>1566</v>
      </c>
      <c r="B34" s="168">
        <v>2</v>
      </c>
      <c r="C34" s="168" t="s">
        <v>1701</v>
      </c>
      <c r="D34" s="168">
        <v>6</v>
      </c>
      <c r="E34" s="175">
        <v>1450</v>
      </c>
      <c r="F34" s="170" t="str">
        <f>+VLOOKUP(E34,Participants!$A$1:$F$1600,2,FALSE)</f>
        <v>Megan Eicher</v>
      </c>
      <c r="G34" s="170" t="str">
        <f>+VLOOKUP(E34,Participants!$A$1:$F$1600,4,FALSE)</f>
        <v>BCS</v>
      </c>
      <c r="H34" s="170" t="str">
        <f>+VLOOKUP(E34,Participants!$A$1:$F$1600,5,FALSE)</f>
        <v>F</v>
      </c>
      <c r="I34" s="170">
        <f>+VLOOKUP(E34,Participants!$A$1:$F$1600,3,FALSE)</f>
        <v>5</v>
      </c>
      <c r="J34" s="170" t="str">
        <f>+VLOOKUP(E34,Participants!$A$1:$G$1600,7,FALSE)</f>
        <v>JV GIRLS</v>
      </c>
      <c r="K34" s="170">
        <f t="shared" si="1"/>
        <v>16</v>
      </c>
      <c r="L34" s="170"/>
    </row>
    <row r="35" spans="1:12" ht="14.25" customHeight="1">
      <c r="A35" s="86" t="s">
        <v>1566</v>
      </c>
      <c r="B35" s="168">
        <v>2</v>
      </c>
      <c r="C35" s="168" t="s">
        <v>1702</v>
      </c>
      <c r="D35" s="168">
        <v>2</v>
      </c>
      <c r="E35" s="175">
        <v>789</v>
      </c>
      <c r="F35" s="170" t="str">
        <f>+VLOOKUP(E35,Participants!$A$1:$F$1600,2,FALSE)</f>
        <v>Annie Rugh</v>
      </c>
      <c r="G35" s="170" t="str">
        <f>+VLOOKUP(E35,Participants!$A$1:$F$1600,4,FALSE)</f>
        <v>AAC</v>
      </c>
      <c r="H35" s="170" t="str">
        <f>+VLOOKUP(E35,Participants!$A$1:$F$1600,5,FALSE)</f>
        <v>F</v>
      </c>
      <c r="I35" s="170">
        <f>+VLOOKUP(E35,Participants!$A$1:$F$1600,3,FALSE)</f>
        <v>5</v>
      </c>
      <c r="J35" s="170" t="str">
        <f>+VLOOKUP(E35,Participants!$A$1:$G$1600,7,FALSE)</f>
        <v>JV GIRLS</v>
      </c>
      <c r="K35" s="170">
        <f t="shared" si="1"/>
        <v>17</v>
      </c>
      <c r="L35" s="170"/>
    </row>
    <row r="36" spans="1:12" ht="14.25" customHeight="1">
      <c r="A36" s="86" t="s">
        <v>1566</v>
      </c>
      <c r="B36" s="168">
        <v>3</v>
      </c>
      <c r="C36" s="168" t="s">
        <v>1710</v>
      </c>
      <c r="D36" s="168">
        <v>4</v>
      </c>
      <c r="E36" s="175">
        <v>1579</v>
      </c>
      <c r="F36" s="170" t="str">
        <f>+VLOOKUP(E36,Participants!$A$1:$F$1600,2,FALSE)</f>
        <v>Emily Birchok</v>
      </c>
      <c r="G36" s="170" t="str">
        <f>+VLOOKUP(E36,Participants!$A$1:$F$1600,4,FALSE)</f>
        <v>GRE</v>
      </c>
      <c r="H36" s="170" t="str">
        <f>+VLOOKUP(E36,Participants!$A$1:$F$1600,5,FALSE)</f>
        <v>F</v>
      </c>
      <c r="I36" s="170">
        <f>+VLOOKUP(E36,Participants!$A$1:$F$1600,3,FALSE)</f>
        <v>5</v>
      </c>
      <c r="J36" s="170" t="str">
        <f>+VLOOKUP(E36,Participants!$A$1:$G$1600,7,FALSE)</f>
        <v>JV GIRLS</v>
      </c>
      <c r="K36" s="170">
        <f t="shared" si="1"/>
        <v>18</v>
      </c>
      <c r="L36" s="170"/>
    </row>
    <row r="37" spans="1:12" ht="14.25" customHeight="1">
      <c r="A37" s="86" t="s">
        <v>1566</v>
      </c>
      <c r="B37" s="168">
        <v>3</v>
      </c>
      <c r="C37" s="168" t="s">
        <v>1711</v>
      </c>
      <c r="D37" s="168">
        <v>1</v>
      </c>
      <c r="E37" s="175">
        <v>778</v>
      </c>
      <c r="F37" s="170" t="str">
        <f>+VLOOKUP(E37,Participants!$A$1:$F$1600,2,FALSE)</f>
        <v>Lizzie Austin</v>
      </c>
      <c r="G37" s="170" t="str">
        <f>+VLOOKUP(E37,Participants!$A$1:$F$1600,4,FALSE)</f>
        <v>AAC</v>
      </c>
      <c r="H37" s="170" t="str">
        <f>+VLOOKUP(E37,Participants!$A$1:$F$1600,5,FALSE)</f>
        <v>F</v>
      </c>
      <c r="I37" s="170">
        <f>+VLOOKUP(E37,Participants!$A$1:$F$1600,3,FALSE)</f>
        <v>5</v>
      </c>
      <c r="J37" s="170" t="str">
        <f>+VLOOKUP(E37,Participants!$A$1:$G$1600,7,FALSE)</f>
        <v>JV GIRLS</v>
      </c>
      <c r="K37" s="170">
        <f t="shared" si="1"/>
        <v>19</v>
      </c>
      <c r="L37" s="170"/>
    </row>
    <row r="38" spans="1:12" ht="14.25" customHeight="1">
      <c r="A38" s="86" t="s">
        <v>1566</v>
      </c>
      <c r="B38" s="168">
        <v>1</v>
      </c>
      <c r="C38" s="168" t="s">
        <v>1696</v>
      </c>
      <c r="D38" s="168">
        <v>6</v>
      </c>
      <c r="E38" s="175">
        <v>216</v>
      </c>
      <c r="F38" s="170" t="str">
        <f>+VLOOKUP(E38,Participants!$A$1:$F$1600,2,FALSE)</f>
        <v>Bella Kelm</v>
      </c>
      <c r="G38" s="170" t="str">
        <f>+VLOOKUP(E38,Participants!$A$1:$F$1600,4,FALSE)</f>
        <v>AMA</v>
      </c>
      <c r="H38" s="170" t="str">
        <f>+VLOOKUP(E38,Participants!$A$1:$F$1600,5,FALSE)</f>
        <v>F</v>
      </c>
      <c r="I38" s="170">
        <f>+VLOOKUP(E38,Participants!$A$1:$F$1600,3,FALSE)</f>
        <v>5</v>
      </c>
      <c r="J38" s="170" t="str">
        <f>+VLOOKUP(E38,Participants!$A$1:$G$1600,7,FALSE)</f>
        <v>JV GIRLS</v>
      </c>
      <c r="K38" s="170">
        <f t="shared" si="1"/>
        <v>20</v>
      </c>
      <c r="L38" s="170"/>
    </row>
    <row r="39" spans="1:12" ht="14.25" customHeight="1">
      <c r="A39" s="86" t="s">
        <v>1566</v>
      </c>
      <c r="B39" s="168">
        <v>2</v>
      </c>
      <c r="C39" s="168" t="s">
        <v>1703</v>
      </c>
      <c r="D39" s="168">
        <v>5</v>
      </c>
      <c r="E39" s="175">
        <v>590</v>
      </c>
      <c r="F39" s="170" t="str">
        <f>+VLOOKUP(E39,Participants!$A$1:$F$1600,2,FALSE)</f>
        <v>Gina Talarico</v>
      </c>
      <c r="G39" s="170" t="str">
        <f>+VLOOKUP(E39,Participants!$A$1:$F$1600,4,FALSE)</f>
        <v>BFS</v>
      </c>
      <c r="H39" s="170" t="str">
        <f>+VLOOKUP(E39,Participants!$A$1:$F$1600,5,FALSE)</f>
        <v>F</v>
      </c>
      <c r="I39" s="170">
        <f>+VLOOKUP(E39,Participants!$A$1:$F$1600,3,FALSE)</f>
        <v>6</v>
      </c>
      <c r="J39" s="170" t="str">
        <f>+VLOOKUP(E39,Participants!$A$1:$G$1600,7,FALSE)</f>
        <v>JV GIRLS</v>
      </c>
      <c r="K39" s="170">
        <f t="shared" si="1"/>
        <v>21</v>
      </c>
      <c r="L39" s="170"/>
    </row>
    <row r="40" spans="1:12" ht="14.25" customHeight="1">
      <c r="A40" s="86"/>
      <c r="B40" s="168"/>
      <c r="C40" s="168"/>
      <c r="D40" s="168"/>
      <c r="E40" s="175"/>
      <c r="F40" s="170"/>
      <c r="G40" s="170"/>
      <c r="H40" s="170"/>
      <c r="I40" s="170"/>
      <c r="J40" s="170"/>
      <c r="K40" s="170"/>
      <c r="L40" s="170"/>
    </row>
    <row r="41" spans="1:12" ht="14.25" customHeight="1">
      <c r="A41" s="86" t="s">
        <v>1566</v>
      </c>
      <c r="B41" s="168">
        <v>11</v>
      </c>
      <c r="C41" s="168" t="s">
        <v>1758</v>
      </c>
      <c r="D41" s="168">
        <v>1</v>
      </c>
      <c r="E41" s="175">
        <v>617</v>
      </c>
      <c r="F41" s="170" t="str">
        <f>+VLOOKUP(E41,Participants!$A$1:$F$1600,2,FALSE)</f>
        <v>Ryan Snyder</v>
      </c>
      <c r="G41" s="170" t="str">
        <f>+VLOOKUP(E41,Participants!$A$1:$F$1600,4,FALSE)</f>
        <v>BFS</v>
      </c>
      <c r="H41" s="170" t="str">
        <f>+VLOOKUP(E41,Participants!$A$1:$F$1600,5,FALSE)</f>
        <v>M</v>
      </c>
      <c r="I41" s="170">
        <f>+VLOOKUP(E41,Participants!$A$1:$F$1600,3,FALSE)</f>
        <v>7</v>
      </c>
      <c r="J41" s="170" t="str">
        <f>+VLOOKUP(E41,Participants!$A$1:$G$1600,7,FALSE)</f>
        <v>VARSITY BOYS</v>
      </c>
      <c r="K41" s="170">
        <v>1</v>
      </c>
      <c r="L41" s="170">
        <v>10</v>
      </c>
    </row>
    <row r="42" spans="1:12" ht="14.25" customHeight="1">
      <c r="A42" s="86" t="s">
        <v>1566</v>
      </c>
      <c r="B42" s="168">
        <v>9</v>
      </c>
      <c r="C42" s="168" t="s">
        <v>1746</v>
      </c>
      <c r="D42" s="168">
        <v>3</v>
      </c>
      <c r="E42" s="175">
        <v>1177</v>
      </c>
      <c r="F42" s="170" t="str">
        <f>+VLOOKUP(E42,Participants!$A$1:$F$1600,2,FALSE)</f>
        <v>Patrick Altmar</v>
      </c>
      <c r="G42" s="170" t="str">
        <f>+VLOOKUP(E42,Participants!$A$1:$F$1600,4,FALSE)</f>
        <v>JAM</v>
      </c>
      <c r="H42" s="170" t="str">
        <f>+VLOOKUP(E42,Participants!$A$1:$F$1600,5,FALSE)</f>
        <v>M</v>
      </c>
      <c r="I42" s="170">
        <f>+VLOOKUP(E42,Participants!$A$1:$F$1600,3,FALSE)</f>
        <v>8</v>
      </c>
      <c r="J42" s="170" t="str">
        <f>+VLOOKUP(E42,Participants!$A$1:$G$1600,7,FALSE)</f>
        <v>VARSITY BOYS</v>
      </c>
      <c r="K42" s="170">
        <f>K41+1</f>
        <v>2</v>
      </c>
      <c r="L42" s="170">
        <v>8</v>
      </c>
    </row>
    <row r="43" spans="1:12" ht="14.25" customHeight="1">
      <c r="A43" s="86" t="s">
        <v>1566</v>
      </c>
      <c r="B43" s="168">
        <v>9</v>
      </c>
      <c r="C43" s="168" t="s">
        <v>1747</v>
      </c>
      <c r="D43" s="168">
        <v>4</v>
      </c>
      <c r="E43" s="175">
        <v>888</v>
      </c>
      <c r="F43" s="170" t="str">
        <f>+VLOOKUP(E43,Participants!$A$1:$F$1600,2,FALSE)</f>
        <v>Luca Flitcraft</v>
      </c>
      <c r="G43" s="170" t="str">
        <f>+VLOOKUP(E43,Participants!$A$1:$F$1600,4,FALSE)</f>
        <v>SSPP</v>
      </c>
      <c r="H43" s="170" t="str">
        <f>+VLOOKUP(E43,Participants!$A$1:$F$1600,5,FALSE)</f>
        <v>M</v>
      </c>
      <c r="I43" s="170">
        <f>+VLOOKUP(E43,Participants!$A$1:$F$1600,3,FALSE)</f>
        <v>7</v>
      </c>
      <c r="J43" s="170" t="str">
        <f>+VLOOKUP(E43,Participants!$A$1:$G$1600,7,FALSE)</f>
        <v>VARSITY BOYS</v>
      </c>
      <c r="K43" s="170">
        <f t="shared" ref="K43:K58" si="2">K42+1</f>
        <v>3</v>
      </c>
      <c r="L43" s="170">
        <v>6</v>
      </c>
    </row>
    <row r="44" spans="1:12" ht="14.25" customHeight="1">
      <c r="A44" s="86" t="s">
        <v>1566</v>
      </c>
      <c r="B44" s="168">
        <v>11</v>
      </c>
      <c r="C44" s="168" t="s">
        <v>1760</v>
      </c>
      <c r="D44" s="168">
        <v>2</v>
      </c>
      <c r="E44" s="175">
        <v>990</v>
      </c>
      <c r="F44" s="170" t="str">
        <f>+VLOOKUP(E44,Participants!$A$1:$F$1600,2,FALSE)</f>
        <v>Alex Miros</v>
      </c>
      <c r="G44" s="170" t="str">
        <f>+VLOOKUP(E44,Participants!$A$1:$F$1600,4,FALSE)</f>
        <v>BTA</v>
      </c>
      <c r="H44" s="170" t="str">
        <f>+VLOOKUP(E44,Participants!$A$1:$F$1600,5,FALSE)</f>
        <v>M</v>
      </c>
      <c r="I44" s="170">
        <f>+VLOOKUP(E44,Participants!$A$1:$F$1600,3,FALSE)</f>
        <v>8</v>
      </c>
      <c r="J44" s="170" t="str">
        <f>+VLOOKUP(E44,Participants!$A$1:$G$1600,7,FALSE)</f>
        <v>VARSITY BOYS</v>
      </c>
      <c r="K44" s="170">
        <f t="shared" si="2"/>
        <v>4</v>
      </c>
      <c r="L44" s="170">
        <v>5</v>
      </c>
    </row>
    <row r="45" spans="1:12" ht="14.25" customHeight="1">
      <c r="A45" s="86" t="s">
        <v>1566</v>
      </c>
      <c r="B45" s="168">
        <v>9</v>
      </c>
      <c r="C45" s="168" t="s">
        <v>1748</v>
      </c>
      <c r="D45" s="168">
        <v>6</v>
      </c>
      <c r="E45" s="175">
        <v>1080</v>
      </c>
      <c r="F45" s="170" t="str">
        <f>+VLOOKUP(E45,Participants!$A$1:$F$1600,2,FALSE)</f>
        <v>Matthew Liscinsky</v>
      </c>
      <c r="G45" s="170" t="str">
        <f>+VLOOKUP(E45,Participants!$A$1:$F$1600,4,FALSE)</f>
        <v>KIL</v>
      </c>
      <c r="H45" s="170" t="str">
        <f>+VLOOKUP(E45,Participants!$A$1:$F$1600,5,FALSE)</f>
        <v>M</v>
      </c>
      <c r="I45" s="170">
        <f>+VLOOKUP(E45,Participants!$A$1:$F$1600,3,FALSE)</f>
        <v>7</v>
      </c>
      <c r="J45" s="170" t="str">
        <f>+VLOOKUP(E45,Participants!$A$1:$G$1600,7,FALSE)</f>
        <v>VARSITY BOYS</v>
      </c>
      <c r="K45" s="170">
        <f t="shared" si="2"/>
        <v>5</v>
      </c>
      <c r="L45" s="170">
        <v>4</v>
      </c>
    </row>
    <row r="46" spans="1:12" ht="14.25" customHeight="1">
      <c r="A46" s="86" t="s">
        <v>1566</v>
      </c>
      <c r="B46" s="168">
        <v>10</v>
      </c>
      <c r="C46" s="168" t="s">
        <v>1753</v>
      </c>
      <c r="D46" s="168">
        <v>2</v>
      </c>
      <c r="E46" s="175">
        <v>1465</v>
      </c>
      <c r="F46" s="170" t="str">
        <f>+VLOOKUP(E46,Participants!$A$1:$F$1600,2,FALSE)</f>
        <v>Jacob Hauser</v>
      </c>
      <c r="G46" s="170" t="str">
        <f>+VLOOKUP(E46,Participants!$A$1:$F$1600,4,FALSE)</f>
        <v>BCS</v>
      </c>
      <c r="H46" s="170" t="str">
        <f>+VLOOKUP(E46,Participants!$A$1:$F$1600,5,FALSE)</f>
        <v>M</v>
      </c>
      <c r="I46" s="170">
        <f>+VLOOKUP(E46,Participants!$A$1:$F$1600,3,FALSE)</f>
        <v>8</v>
      </c>
      <c r="J46" s="170" t="str">
        <f>+VLOOKUP(E46,Participants!$A$1:$G$1600,7,FALSE)</f>
        <v>VARSITY BOYS</v>
      </c>
      <c r="K46" s="170">
        <f t="shared" si="2"/>
        <v>6</v>
      </c>
      <c r="L46" s="170">
        <v>3</v>
      </c>
    </row>
    <row r="47" spans="1:12" ht="14.25" customHeight="1">
      <c r="A47" s="86" t="s">
        <v>1566</v>
      </c>
      <c r="B47" s="168">
        <v>9</v>
      </c>
      <c r="C47" s="168" t="s">
        <v>1728</v>
      </c>
      <c r="D47" s="168">
        <v>1</v>
      </c>
      <c r="E47" s="175">
        <v>1458</v>
      </c>
      <c r="F47" s="170" t="str">
        <f>+VLOOKUP(E47,Participants!$A$1:$F$1600,2,FALSE)</f>
        <v>Mateo Saspe</v>
      </c>
      <c r="G47" s="170" t="str">
        <f>+VLOOKUP(E47,Participants!$A$1:$F$1600,4,FALSE)</f>
        <v>BCS</v>
      </c>
      <c r="H47" s="170" t="str">
        <f>+VLOOKUP(E47,Participants!$A$1:$F$1600,5,FALSE)</f>
        <v>M</v>
      </c>
      <c r="I47" s="170">
        <f>+VLOOKUP(E47,Participants!$A$1:$F$1600,3,FALSE)</f>
        <v>7</v>
      </c>
      <c r="J47" s="170" t="str">
        <f>+VLOOKUP(E47,Participants!$A$1:$G$1600,7,FALSE)</f>
        <v>VARSITY BOYS</v>
      </c>
      <c r="K47" s="170">
        <f t="shared" si="2"/>
        <v>7</v>
      </c>
      <c r="L47" s="170">
        <v>2</v>
      </c>
    </row>
    <row r="48" spans="1:12" ht="14.25" customHeight="1">
      <c r="A48" s="86" t="s">
        <v>1566</v>
      </c>
      <c r="B48" s="168">
        <v>11</v>
      </c>
      <c r="C48" s="168" t="s">
        <v>1759</v>
      </c>
      <c r="D48" s="168">
        <v>3</v>
      </c>
      <c r="E48" s="175">
        <v>226</v>
      </c>
      <c r="F48" s="170" t="str">
        <f>+VLOOKUP(E48,Participants!$A$1:$F$1600,2,FALSE)</f>
        <v>Aaron Daley</v>
      </c>
      <c r="G48" s="170" t="str">
        <f>+VLOOKUP(E48,Participants!$A$1:$F$1600,4,FALSE)</f>
        <v>AMA</v>
      </c>
      <c r="H48" s="170" t="str">
        <f>+VLOOKUP(E48,Participants!$A$1:$F$1600,5,FALSE)</f>
        <v>M</v>
      </c>
      <c r="I48" s="170">
        <f>+VLOOKUP(E48,Participants!$A$1:$F$1600,3,FALSE)</f>
        <v>8</v>
      </c>
      <c r="J48" s="170" t="str">
        <f>+VLOOKUP(E48,Participants!$A$1:$G$1600,7,FALSE)</f>
        <v>VARSITY BOYS</v>
      </c>
      <c r="K48" s="170">
        <f t="shared" si="2"/>
        <v>8</v>
      </c>
      <c r="L48" s="170">
        <v>1</v>
      </c>
    </row>
    <row r="49" spans="1:12" ht="14.25" customHeight="1">
      <c r="A49" s="86" t="s">
        <v>1566</v>
      </c>
      <c r="B49" s="168">
        <v>11</v>
      </c>
      <c r="C49" s="168" t="s">
        <v>1761</v>
      </c>
      <c r="D49" s="168">
        <v>5</v>
      </c>
      <c r="E49" s="175">
        <v>619</v>
      </c>
      <c r="F49" s="170" t="str">
        <f>+VLOOKUP(E49,Participants!$A$1:$F$1600,2,FALSE)</f>
        <v>Victor Wagner</v>
      </c>
      <c r="G49" s="170" t="str">
        <f>+VLOOKUP(E49,Participants!$A$1:$F$1600,4,FALSE)</f>
        <v>BFS</v>
      </c>
      <c r="H49" s="170" t="str">
        <f>+VLOOKUP(E49,Participants!$A$1:$F$1600,5,FALSE)</f>
        <v>M</v>
      </c>
      <c r="I49" s="170">
        <f>+VLOOKUP(E49,Participants!$A$1:$F$1600,3,FALSE)</f>
        <v>7</v>
      </c>
      <c r="J49" s="170" t="str">
        <f>+VLOOKUP(E49,Participants!$A$1:$G$1600,7,FALSE)</f>
        <v>VARSITY BOYS</v>
      </c>
      <c r="K49" s="170">
        <f t="shared" si="2"/>
        <v>9</v>
      </c>
      <c r="L49" s="170"/>
    </row>
    <row r="50" spans="1:12" ht="14.25" customHeight="1">
      <c r="A50" s="86" t="s">
        <v>1566</v>
      </c>
      <c r="B50" s="168">
        <v>9</v>
      </c>
      <c r="C50" s="168" t="s">
        <v>1749</v>
      </c>
      <c r="D50" s="168">
        <v>8</v>
      </c>
      <c r="E50" s="175">
        <v>609</v>
      </c>
      <c r="F50" s="170" t="str">
        <f>+VLOOKUP(E50,Participants!$A$1:$F$1600,2,FALSE)</f>
        <v>Austin Arendosh</v>
      </c>
      <c r="G50" s="170" t="str">
        <f>+VLOOKUP(E50,Participants!$A$1:$F$1600,4,FALSE)</f>
        <v>BFS</v>
      </c>
      <c r="H50" s="170" t="str">
        <f>+VLOOKUP(E50,Participants!$A$1:$F$1600,5,FALSE)</f>
        <v>M</v>
      </c>
      <c r="I50" s="170">
        <f>+VLOOKUP(E50,Participants!$A$1:$F$1600,3,FALSE)</f>
        <v>7</v>
      </c>
      <c r="J50" s="170" t="str">
        <f>+VLOOKUP(E50,Participants!$A$1:$G$1600,7,FALSE)</f>
        <v>VARSITY BOYS</v>
      </c>
      <c r="K50" s="170">
        <f t="shared" si="2"/>
        <v>10</v>
      </c>
      <c r="L50" s="170"/>
    </row>
    <row r="51" spans="1:12" ht="14.25" customHeight="1">
      <c r="A51" s="86" t="s">
        <v>1566</v>
      </c>
      <c r="B51" s="168">
        <v>9</v>
      </c>
      <c r="C51" s="168" t="s">
        <v>1751</v>
      </c>
      <c r="D51" s="168">
        <v>5</v>
      </c>
      <c r="E51" s="175">
        <v>235</v>
      </c>
      <c r="F51" s="170" t="str">
        <f>+VLOOKUP(E51,Participants!$A$1:$F$1600,2,FALSE)</f>
        <v>Danny Slowey</v>
      </c>
      <c r="G51" s="170" t="str">
        <f>+VLOOKUP(E51,Participants!$A$1:$F$1600,4,FALSE)</f>
        <v>AMA</v>
      </c>
      <c r="H51" s="170" t="str">
        <f>+VLOOKUP(E51,Participants!$A$1:$F$1600,5,FALSE)</f>
        <v>M</v>
      </c>
      <c r="I51" s="170">
        <f>+VLOOKUP(E51,Participants!$A$1:$F$1600,3,FALSE)</f>
        <v>8</v>
      </c>
      <c r="J51" s="170" t="str">
        <f>+VLOOKUP(E51,Participants!$A$1:$G$1600,7,FALSE)</f>
        <v>VARSITY BOYS</v>
      </c>
      <c r="K51" s="170">
        <f t="shared" si="2"/>
        <v>11</v>
      </c>
      <c r="L51" s="170"/>
    </row>
    <row r="52" spans="1:12" ht="14.25" customHeight="1">
      <c r="A52" s="86" t="s">
        <v>1566</v>
      </c>
      <c r="B52" s="168">
        <v>10</v>
      </c>
      <c r="C52" s="168" t="s">
        <v>1754</v>
      </c>
      <c r="D52" s="168">
        <v>3</v>
      </c>
      <c r="E52" s="175">
        <v>889</v>
      </c>
      <c r="F52" s="170" t="str">
        <f>+VLOOKUP(E52,Participants!$A$1:$F$1600,2,FALSE)</f>
        <v>Trey Arlen Moses</v>
      </c>
      <c r="G52" s="170" t="str">
        <f>+VLOOKUP(E52,Participants!$A$1:$F$1600,4,FALSE)</f>
        <v>SSPP</v>
      </c>
      <c r="H52" s="170" t="str">
        <f>+VLOOKUP(E52,Participants!$A$1:$F$1600,5,FALSE)</f>
        <v>M</v>
      </c>
      <c r="I52" s="170">
        <f>+VLOOKUP(E52,Participants!$A$1:$F$1600,3,FALSE)</f>
        <v>7</v>
      </c>
      <c r="J52" s="170" t="str">
        <f>+VLOOKUP(E52,Participants!$A$1:$G$1600,7,FALSE)</f>
        <v>VARSITY BOYS</v>
      </c>
      <c r="K52" s="170">
        <f t="shared" si="2"/>
        <v>12</v>
      </c>
      <c r="L52" s="170"/>
    </row>
    <row r="53" spans="1:12" ht="14.25" customHeight="1">
      <c r="A53" s="86" t="s">
        <v>1566</v>
      </c>
      <c r="B53" s="168">
        <v>10</v>
      </c>
      <c r="C53" s="168" t="s">
        <v>1755</v>
      </c>
      <c r="D53" s="168">
        <v>5</v>
      </c>
      <c r="E53" s="175">
        <v>231</v>
      </c>
      <c r="F53" s="170" t="str">
        <f>+VLOOKUP(E53,Participants!$A$1:$F$1600,2,FALSE)</f>
        <v>Thomas Kovalcik</v>
      </c>
      <c r="G53" s="170" t="str">
        <f>+VLOOKUP(E53,Participants!$A$1:$F$1600,4,FALSE)</f>
        <v>AMA</v>
      </c>
      <c r="H53" s="170" t="str">
        <f>+VLOOKUP(E53,Participants!$A$1:$F$1600,5,FALSE)</f>
        <v>M</v>
      </c>
      <c r="I53" s="170">
        <f>+VLOOKUP(E53,Participants!$A$1:$F$1600,3,FALSE)</f>
        <v>7</v>
      </c>
      <c r="J53" s="170" t="str">
        <f>+VLOOKUP(E53,Participants!$A$1:$G$1600,7,FALSE)</f>
        <v>VARSITY BOYS</v>
      </c>
      <c r="K53" s="170">
        <f t="shared" si="2"/>
        <v>13</v>
      </c>
      <c r="L53" s="170"/>
    </row>
    <row r="54" spans="1:12" ht="14.25" customHeight="1">
      <c r="A54" s="86" t="s">
        <v>1566</v>
      </c>
      <c r="B54" s="168">
        <v>11</v>
      </c>
      <c r="C54" s="168" t="s">
        <v>1762</v>
      </c>
      <c r="D54" s="168">
        <v>4</v>
      </c>
      <c r="E54" s="175">
        <v>1086</v>
      </c>
      <c r="F54" s="170" t="str">
        <f>+VLOOKUP(E54,Participants!$A$1:$F$1600,2,FALSE)</f>
        <v>Owen McKernan</v>
      </c>
      <c r="G54" s="170" t="str">
        <f>+VLOOKUP(E54,Participants!$A$1:$F$1600,4,FALSE)</f>
        <v>KIL</v>
      </c>
      <c r="H54" s="170" t="str">
        <f>+VLOOKUP(E54,Participants!$A$1:$F$1600,5,FALSE)</f>
        <v>M</v>
      </c>
      <c r="I54" s="170">
        <f>+VLOOKUP(E54,Participants!$A$1:$F$1600,3,FALSE)</f>
        <v>8</v>
      </c>
      <c r="J54" s="170" t="str">
        <f>+VLOOKUP(E54,Participants!$A$1:$G$1600,7,FALSE)</f>
        <v>VARSITY BOYS</v>
      </c>
      <c r="K54" s="170">
        <f t="shared" si="2"/>
        <v>14</v>
      </c>
      <c r="L54" s="170"/>
    </row>
    <row r="55" spans="1:12" ht="14.25" customHeight="1">
      <c r="A55" s="86" t="s">
        <v>1566</v>
      </c>
      <c r="B55" s="168">
        <v>9</v>
      </c>
      <c r="C55" s="168" t="s">
        <v>1750</v>
      </c>
      <c r="D55" s="168">
        <v>7</v>
      </c>
      <c r="E55" s="175">
        <v>228</v>
      </c>
      <c r="F55" s="170" t="str">
        <f>+VLOOKUP(E55,Participants!$A$1:$F$1600,2,FALSE)</f>
        <v>Paul Farnan</v>
      </c>
      <c r="G55" s="170" t="str">
        <f>+VLOOKUP(E55,Participants!$A$1:$F$1600,4,FALSE)</f>
        <v>AMA</v>
      </c>
      <c r="H55" s="170" t="str">
        <f>+VLOOKUP(E55,Participants!$A$1:$F$1600,5,FALSE)</f>
        <v>M</v>
      </c>
      <c r="I55" s="170">
        <f>+VLOOKUP(E55,Participants!$A$1:$F$1600,3,FALSE)</f>
        <v>7</v>
      </c>
      <c r="J55" s="170" t="str">
        <f>+VLOOKUP(E55,Participants!$A$1:$G$1600,7,FALSE)</f>
        <v>VARSITY BOYS</v>
      </c>
      <c r="K55" s="170">
        <f t="shared" si="2"/>
        <v>15</v>
      </c>
      <c r="L55" s="170"/>
    </row>
    <row r="56" spans="1:12" ht="14.25" customHeight="1">
      <c r="A56" s="86" t="s">
        <v>1566</v>
      </c>
      <c r="B56" s="168">
        <v>10</v>
      </c>
      <c r="C56" s="168" t="s">
        <v>1756</v>
      </c>
      <c r="D56" s="168">
        <v>1</v>
      </c>
      <c r="E56" s="175">
        <v>1073</v>
      </c>
      <c r="F56" s="170" t="str">
        <f>+VLOOKUP(E56,Participants!$A$1:$F$1600,2,FALSE)</f>
        <v>Aidan Glentzer</v>
      </c>
      <c r="G56" s="170" t="str">
        <f>+VLOOKUP(E56,Participants!$A$1:$F$1600,4,FALSE)</f>
        <v>KIL</v>
      </c>
      <c r="H56" s="170" t="str">
        <f>+VLOOKUP(E56,Participants!$A$1:$F$1600,5,FALSE)</f>
        <v>M</v>
      </c>
      <c r="I56" s="170">
        <f>+VLOOKUP(E56,Participants!$A$1:$F$1600,3,FALSE)</f>
        <v>7</v>
      </c>
      <c r="J56" s="170" t="str">
        <f>+VLOOKUP(E56,Participants!$A$1:$G$1600,7,FALSE)</f>
        <v>VARSITY BOYS</v>
      </c>
      <c r="K56" s="170">
        <f t="shared" si="2"/>
        <v>16</v>
      </c>
      <c r="L56" s="170"/>
    </row>
    <row r="57" spans="1:12" ht="14.25" customHeight="1">
      <c r="A57" s="86" t="s">
        <v>1566</v>
      </c>
      <c r="B57" s="168">
        <v>9</v>
      </c>
      <c r="C57" s="168" t="s">
        <v>1752</v>
      </c>
      <c r="D57" s="168">
        <v>2</v>
      </c>
      <c r="E57" s="175">
        <v>1072</v>
      </c>
      <c r="F57" s="170" t="str">
        <f>+VLOOKUP(E57,Participants!$A$1:$F$1600,2,FALSE)</f>
        <v>Domenic Amoruso</v>
      </c>
      <c r="G57" s="170" t="str">
        <f>+VLOOKUP(E57,Participants!$A$1:$F$1600,4,FALSE)</f>
        <v>KIL</v>
      </c>
      <c r="H57" s="170" t="str">
        <f>+VLOOKUP(E57,Participants!$A$1:$F$1600,5,FALSE)</f>
        <v>M</v>
      </c>
      <c r="I57" s="170">
        <f>+VLOOKUP(E57,Participants!$A$1:$F$1600,3,FALSE)</f>
        <v>7</v>
      </c>
      <c r="J57" s="170" t="str">
        <f>+VLOOKUP(E57,Participants!$A$1:$G$1600,7,FALSE)</f>
        <v>VARSITY BOYS</v>
      </c>
      <c r="K57" s="170">
        <f t="shared" si="2"/>
        <v>17</v>
      </c>
      <c r="L57" s="170"/>
    </row>
    <row r="58" spans="1:12" ht="14.25" customHeight="1">
      <c r="A58" s="86" t="s">
        <v>1566</v>
      </c>
      <c r="B58" s="168">
        <v>10</v>
      </c>
      <c r="C58" s="168" t="s">
        <v>1757</v>
      </c>
      <c r="D58" s="168">
        <v>4</v>
      </c>
      <c r="E58" s="175">
        <v>1076</v>
      </c>
      <c r="F58" s="170" t="str">
        <f>+VLOOKUP(E58,Participants!$A$1:$F$1600,2,FALSE)</f>
        <v>Lincoln Chips</v>
      </c>
      <c r="G58" s="170" t="str">
        <f>+VLOOKUP(E58,Participants!$A$1:$F$1600,4,FALSE)</f>
        <v>KIL</v>
      </c>
      <c r="H58" s="170" t="str">
        <f>+VLOOKUP(E58,Participants!$A$1:$F$1600,5,FALSE)</f>
        <v>M</v>
      </c>
      <c r="I58" s="170">
        <f>+VLOOKUP(E58,Participants!$A$1:$F$1600,3,FALSE)</f>
        <v>7</v>
      </c>
      <c r="J58" s="170" t="str">
        <f>+VLOOKUP(E58,Participants!$A$1:$G$1600,7,FALSE)</f>
        <v>VARSITY BOYS</v>
      </c>
      <c r="K58" s="170">
        <f t="shared" si="2"/>
        <v>18</v>
      </c>
      <c r="L58" s="170"/>
    </row>
    <row r="59" spans="1:12" ht="14.25" customHeight="1">
      <c r="A59" s="86"/>
      <c r="B59" s="168"/>
      <c r="C59" s="168"/>
      <c r="D59" s="168"/>
      <c r="E59" s="175"/>
      <c r="F59" s="170"/>
      <c r="G59" s="170"/>
      <c r="H59" s="170"/>
      <c r="I59" s="170"/>
      <c r="J59" s="170"/>
      <c r="K59" s="170"/>
      <c r="L59" s="170"/>
    </row>
    <row r="60" spans="1:12" ht="14.25" customHeight="1">
      <c r="A60" s="86" t="s">
        <v>1566</v>
      </c>
      <c r="B60" s="168">
        <v>8</v>
      </c>
      <c r="C60" s="168" t="s">
        <v>1740</v>
      </c>
      <c r="D60" s="168">
        <v>5</v>
      </c>
      <c r="E60" s="175">
        <v>606</v>
      </c>
      <c r="F60" s="170" t="str">
        <f>+VLOOKUP(E60,Participants!$A$1:$F$1600,2,FALSE)</f>
        <v>Audra Lazzara</v>
      </c>
      <c r="G60" s="170" t="str">
        <f>+VLOOKUP(E60,Participants!$A$1:$F$1600,4,FALSE)</f>
        <v>BFS</v>
      </c>
      <c r="H60" s="170" t="str">
        <f>+VLOOKUP(E60,Participants!$A$1:$F$1600,5,FALSE)</f>
        <v>F</v>
      </c>
      <c r="I60" s="170">
        <f>+VLOOKUP(E60,Participants!$A$1:$F$1600,3,FALSE)</f>
        <v>7</v>
      </c>
      <c r="J60" s="170" t="str">
        <f>+VLOOKUP(E60,Participants!$A$1:$G$1600,7,FALSE)</f>
        <v>VARSITY GIRLS</v>
      </c>
      <c r="K60" s="170">
        <v>1</v>
      </c>
      <c r="L60" s="170">
        <v>10</v>
      </c>
    </row>
    <row r="61" spans="1:12" ht="14.25" customHeight="1">
      <c r="A61" s="86" t="s">
        <v>1566</v>
      </c>
      <c r="B61" s="168">
        <v>8</v>
      </c>
      <c r="C61" s="168" t="s">
        <v>1741</v>
      </c>
      <c r="D61" s="168">
        <v>1</v>
      </c>
      <c r="E61" s="175">
        <v>1165</v>
      </c>
      <c r="F61" s="170" t="str">
        <f>+VLOOKUP(E61,Participants!$A$1:$F$1600,2,FALSE)</f>
        <v>Charlotte Gauntner</v>
      </c>
      <c r="G61" s="170" t="str">
        <f>+VLOOKUP(E61,Participants!$A$1:$F$1600,4,FALSE)</f>
        <v>JAM</v>
      </c>
      <c r="H61" s="170" t="str">
        <f>+VLOOKUP(E61,Participants!$A$1:$F$1600,5,FALSE)</f>
        <v>F</v>
      </c>
      <c r="I61" s="170">
        <f>+VLOOKUP(E61,Participants!$A$1:$F$1600,3,FALSE)</f>
        <v>8</v>
      </c>
      <c r="J61" s="170" t="str">
        <f>+VLOOKUP(E61,Participants!$A$1:$G$1600,7,FALSE)</f>
        <v>VARSITY GIRLS</v>
      </c>
      <c r="K61" s="170">
        <f>K60+1</f>
        <v>2</v>
      </c>
      <c r="L61" s="170">
        <v>8</v>
      </c>
    </row>
    <row r="62" spans="1:12" ht="14.25" customHeight="1">
      <c r="A62" s="86" t="s">
        <v>1566</v>
      </c>
      <c r="B62" s="168">
        <v>8</v>
      </c>
      <c r="C62" s="168" t="s">
        <v>1742</v>
      </c>
      <c r="D62" s="168">
        <v>3</v>
      </c>
      <c r="E62" s="175">
        <v>1058</v>
      </c>
      <c r="F62" s="170" t="str">
        <f>+VLOOKUP(E62,Participants!$A$1:$F$1600,2,FALSE)</f>
        <v>Alexa Stoltz</v>
      </c>
      <c r="G62" s="170" t="str">
        <f>+VLOOKUP(E62,Participants!$A$1:$F$1600,4,FALSE)</f>
        <v>KIL</v>
      </c>
      <c r="H62" s="170" t="str">
        <f>+VLOOKUP(E62,Participants!$A$1:$F$1600,5,FALSE)</f>
        <v>F</v>
      </c>
      <c r="I62" s="170">
        <f>+VLOOKUP(E62,Participants!$A$1:$F$1600,3,FALSE)</f>
        <v>7</v>
      </c>
      <c r="J62" s="170" t="str">
        <f>+VLOOKUP(E62,Participants!$A$1:$G$1600,7,FALSE)</f>
        <v>VARSITY GIRLS</v>
      </c>
      <c r="K62" s="170">
        <f t="shared" ref="K62:K77" si="3">K61+1</f>
        <v>3</v>
      </c>
      <c r="L62" s="170">
        <v>6</v>
      </c>
    </row>
    <row r="63" spans="1:12" ht="14.25" customHeight="1">
      <c r="A63" s="86" t="s">
        <v>1566</v>
      </c>
      <c r="B63" s="168">
        <v>6</v>
      </c>
      <c r="C63" s="168" t="s">
        <v>1727</v>
      </c>
      <c r="D63" s="168">
        <v>5</v>
      </c>
      <c r="E63" s="175">
        <v>1069</v>
      </c>
      <c r="F63" s="170" t="str">
        <f>+VLOOKUP(E63,Participants!$A$1:$F$1600,2,FALSE)</f>
        <v>Tessa Driehorst</v>
      </c>
      <c r="G63" s="170" t="str">
        <f>+VLOOKUP(E63,Participants!$A$1:$F$1600,4,FALSE)</f>
        <v>KIL</v>
      </c>
      <c r="H63" s="170" t="str">
        <f>+VLOOKUP(E63,Participants!$A$1:$F$1600,5,FALSE)</f>
        <v>F</v>
      </c>
      <c r="I63" s="170">
        <f>+VLOOKUP(E63,Participants!$A$1:$F$1600,3,FALSE)</f>
        <v>8</v>
      </c>
      <c r="J63" s="170" t="str">
        <f>+VLOOKUP(E63,Participants!$A$1:$G$1600,7,FALSE)</f>
        <v>VARSITY GIRLS</v>
      </c>
      <c r="K63" s="170">
        <f t="shared" si="3"/>
        <v>4</v>
      </c>
      <c r="L63" s="170">
        <v>5</v>
      </c>
    </row>
    <row r="64" spans="1:12" ht="14.25" customHeight="1">
      <c r="A64" s="86" t="s">
        <v>1566</v>
      </c>
      <c r="B64" s="168">
        <v>8</v>
      </c>
      <c r="C64" s="168" t="s">
        <v>1743</v>
      </c>
      <c r="D64" s="168">
        <v>6</v>
      </c>
      <c r="E64" s="175">
        <v>1060</v>
      </c>
      <c r="F64" s="170" t="str">
        <f>+VLOOKUP(E64,Participants!$A$1:$F$1600,2,FALSE)</f>
        <v>Sheridan Cunningham</v>
      </c>
      <c r="G64" s="170" t="str">
        <f>+VLOOKUP(E64,Participants!$A$1:$F$1600,4,FALSE)</f>
        <v>KIL</v>
      </c>
      <c r="H64" s="170" t="str">
        <f>+VLOOKUP(E64,Participants!$A$1:$F$1600,5,FALSE)</f>
        <v>F</v>
      </c>
      <c r="I64" s="170">
        <f>+VLOOKUP(E64,Participants!$A$1:$F$1600,3,FALSE)</f>
        <v>7</v>
      </c>
      <c r="J64" s="170" t="str">
        <f>+VLOOKUP(E64,Participants!$A$1:$G$1600,7,FALSE)</f>
        <v>VARSITY GIRLS</v>
      </c>
      <c r="K64" s="170">
        <f t="shared" si="3"/>
        <v>5</v>
      </c>
      <c r="L64" s="170">
        <v>4</v>
      </c>
    </row>
    <row r="65" spans="1:12" ht="14.25" customHeight="1">
      <c r="A65" s="86" t="s">
        <v>1566</v>
      </c>
      <c r="B65" s="168">
        <v>6</v>
      </c>
      <c r="C65" s="168" t="s">
        <v>1728</v>
      </c>
      <c r="D65" s="168">
        <v>4</v>
      </c>
      <c r="E65" s="175">
        <v>1062</v>
      </c>
      <c r="F65" s="170" t="str">
        <f>+VLOOKUP(E65,Participants!$A$1:$F$1600,2,FALSE)</f>
        <v>Gracie Plastino</v>
      </c>
      <c r="G65" s="170" t="str">
        <f>+VLOOKUP(E65,Participants!$A$1:$F$1600,4,FALSE)</f>
        <v>KIL</v>
      </c>
      <c r="H65" s="170" t="str">
        <f>+VLOOKUP(E65,Participants!$A$1:$F$1600,5,FALSE)</f>
        <v>F</v>
      </c>
      <c r="I65" s="170">
        <f>+VLOOKUP(E65,Participants!$A$1:$F$1600,3,FALSE)</f>
        <v>7</v>
      </c>
      <c r="J65" s="170" t="str">
        <f>+VLOOKUP(E65,Participants!$A$1:$G$1600,7,FALSE)</f>
        <v>VARSITY GIRLS</v>
      </c>
      <c r="K65" s="170">
        <f t="shared" si="3"/>
        <v>6</v>
      </c>
      <c r="L65" s="170">
        <v>3</v>
      </c>
    </row>
    <row r="66" spans="1:12" ht="14.25" customHeight="1">
      <c r="A66" s="86" t="s">
        <v>1566</v>
      </c>
      <c r="B66" s="168">
        <v>7</v>
      </c>
      <c r="C66" s="168" t="s">
        <v>1733</v>
      </c>
      <c r="D66" s="168">
        <v>2</v>
      </c>
      <c r="E66" s="175">
        <v>1591</v>
      </c>
      <c r="F66" s="170" t="str">
        <f>+VLOOKUP(E66,Participants!$A$1:$F$1600,2,FALSE)</f>
        <v>Mariah Martin</v>
      </c>
      <c r="G66" s="170" t="str">
        <f>+VLOOKUP(E66,Participants!$A$1:$F$1600,4,FALSE)</f>
        <v>GRE</v>
      </c>
      <c r="H66" s="170" t="str">
        <f>+VLOOKUP(E66,Participants!$A$1:$F$1600,5,FALSE)</f>
        <v>F</v>
      </c>
      <c r="I66" s="170">
        <f>+VLOOKUP(E66,Participants!$A$1:$F$1600,3,FALSE)</f>
        <v>8</v>
      </c>
      <c r="J66" s="170" t="str">
        <f>+VLOOKUP(E66,Participants!$A$1:$G$1600,7,FALSE)</f>
        <v>VARSITY GIRLS</v>
      </c>
      <c r="K66" s="170">
        <f t="shared" si="3"/>
        <v>7</v>
      </c>
      <c r="L66" s="170">
        <v>2</v>
      </c>
    </row>
    <row r="67" spans="1:12" ht="14.25" customHeight="1">
      <c r="A67" s="86" t="s">
        <v>1566</v>
      </c>
      <c r="B67" s="168">
        <v>7</v>
      </c>
      <c r="C67" s="168" t="s">
        <v>1734</v>
      </c>
      <c r="D67" s="168">
        <v>5</v>
      </c>
      <c r="E67" s="175">
        <v>248</v>
      </c>
      <c r="F67" s="170" t="str">
        <f>+VLOOKUP(E67,Participants!$A$1:$F$1600,2,FALSE)</f>
        <v>Makayla O'Neill</v>
      </c>
      <c r="G67" s="170" t="str">
        <f>+VLOOKUP(E67,Participants!$A$1:$F$1600,4,FALSE)</f>
        <v>AMA</v>
      </c>
      <c r="H67" s="170" t="str">
        <f>+VLOOKUP(E67,Participants!$A$1:$F$1600,5,FALSE)</f>
        <v>F</v>
      </c>
      <c r="I67" s="170">
        <f>+VLOOKUP(E67,Participants!$A$1:$F$1600,3,FALSE)</f>
        <v>8</v>
      </c>
      <c r="J67" s="170" t="str">
        <f>+VLOOKUP(E67,Participants!$A$1:$G$1600,7,FALSE)</f>
        <v>VARSITY GIRLS</v>
      </c>
      <c r="K67" s="170">
        <f t="shared" si="3"/>
        <v>8</v>
      </c>
      <c r="L67" s="170">
        <v>1</v>
      </c>
    </row>
    <row r="68" spans="1:12" ht="14.25" customHeight="1">
      <c r="A68" s="86" t="s">
        <v>1566</v>
      </c>
      <c r="B68" s="168">
        <v>7</v>
      </c>
      <c r="C68" s="168" t="s">
        <v>1735</v>
      </c>
      <c r="D68" s="168">
        <v>6</v>
      </c>
      <c r="E68" s="175">
        <v>1167</v>
      </c>
      <c r="F68" s="170" t="str">
        <f>+VLOOKUP(E68,Participants!$A$1:$F$1600,2,FALSE)</f>
        <v>Lily Hunter</v>
      </c>
      <c r="G68" s="170" t="str">
        <f>+VLOOKUP(E68,Participants!$A$1:$F$1600,4,FALSE)</f>
        <v>JAM</v>
      </c>
      <c r="H68" s="170" t="str">
        <f>+VLOOKUP(E68,Participants!$A$1:$F$1600,5,FALSE)</f>
        <v>F</v>
      </c>
      <c r="I68" s="170">
        <f>+VLOOKUP(E68,Participants!$A$1:$F$1600,3,FALSE)</f>
        <v>8</v>
      </c>
      <c r="J68" s="170" t="str">
        <f>+VLOOKUP(E68,Participants!$A$1:$G$1600,7,FALSE)</f>
        <v>VARSITY GIRLS</v>
      </c>
      <c r="K68" s="170">
        <f t="shared" si="3"/>
        <v>9</v>
      </c>
      <c r="L68" s="170"/>
    </row>
    <row r="69" spans="1:12" ht="14.25" customHeight="1">
      <c r="A69" s="86" t="s">
        <v>1566</v>
      </c>
      <c r="B69" s="168">
        <v>6</v>
      </c>
      <c r="C69" s="168" t="s">
        <v>1729</v>
      </c>
      <c r="D69" s="168">
        <v>3</v>
      </c>
      <c r="E69" s="175">
        <v>803</v>
      </c>
      <c r="F69" s="170" t="str">
        <f>+VLOOKUP(E69,Participants!$A$1:$F$1600,2,FALSE)</f>
        <v>Maria Ravotti</v>
      </c>
      <c r="G69" s="170" t="str">
        <f>+VLOOKUP(E69,Participants!$A$1:$F$1600,4,FALSE)</f>
        <v>AAC</v>
      </c>
      <c r="H69" s="170" t="str">
        <f>+VLOOKUP(E69,Participants!$A$1:$F$1600,5,FALSE)</f>
        <v>F</v>
      </c>
      <c r="I69" s="170">
        <f>+VLOOKUP(E69,Participants!$A$1:$F$1600,3,FALSE)</f>
        <v>8</v>
      </c>
      <c r="J69" s="170" t="str">
        <f>+VLOOKUP(E69,Participants!$A$1:$G$1600,7,FALSE)</f>
        <v>VARSITY GIRLS</v>
      </c>
      <c r="K69" s="170">
        <f t="shared" si="3"/>
        <v>10</v>
      </c>
      <c r="L69" s="170"/>
    </row>
    <row r="70" spans="1:12" ht="14.25" customHeight="1">
      <c r="A70" s="86" t="s">
        <v>1566</v>
      </c>
      <c r="B70" s="168">
        <v>7</v>
      </c>
      <c r="C70" s="168" t="s">
        <v>1736</v>
      </c>
      <c r="D70" s="168">
        <v>4</v>
      </c>
      <c r="E70" s="175">
        <v>1054</v>
      </c>
      <c r="F70" s="170" t="str">
        <f>+VLOOKUP(E70,Participants!$A$1:$F$1600,2,FALSE)</f>
        <v>Anna Scaltz</v>
      </c>
      <c r="G70" s="170" t="str">
        <f>+VLOOKUP(E70,Participants!$A$1:$F$1600,4,FALSE)</f>
        <v>KIL</v>
      </c>
      <c r="H70" s="170" t="str">
        <f>+VLOOKUP(E70,Participants!$A$1:$F$1600,5,FALSE)</f>
        <v>F</v>
      </c>
      <c r="I70" s="170">
        <f>+VLOOKUP(E70,Participants!$A$1:$F$1600,3,FALSE)</f>
        <v>7</v>
      </c>
      <c r="J70" s="170" t="str">
        <f>+VLOOKUP(E70,Participants!$A$1:$G$1600,7,FALSE)</f>
        <v>VARSITY GIRLS</v>
      </c>
      <c r="K70" s="170">
        <f t="shared" si="3"/>
        <v>11</v>
      </c>
      <c r="L70" s="170"/>
    </row>
    <row r="71" spans="1:12" ht="14.25" customHeight="1">
      <c r="A71" s="86" t="s">
        <v>1566</v>
      </c>
      <c r="B71" s="168">
        <v>8</v>
      </c>
      <c r="C71" s="168" t="s">
        <v>1744</v>
      </c>
      <c r="D71" s="168">
        <v>2</v>
      </c>
      <c r="E71" s="175">
        <v>252</v>
      </c>
      <c r="F71" s="170" t="str">
        <f>+VLOOKUP(E71,Participants!$A$1:$F$1600,2,FALSE)</f>
        <v>Norah Latouf</v>
      </c>
      <c r="G71" s="170" t="str">
        <f>+VLOOKUP(E71,Participants!$A$1:$F$1600,4,FALSE)</f>
        <v>AMA</v>
      </c>
      <c r="H71" s="170" t="str">
        <f>+VLOOKUP(E71,Participants!$A$1:$F$1600,5,FALSE)</f>
        <v>F</v>
      </c>
      <c r="I71" s="170">
        <f>+VLOOKUP(E71,Participants!$A$1:$F$1600,3,FALSE)</f>
        <v>7</v>
      </c>
      <c r="J71" s="170" t="str">
        <f>+VLOOKUP(E71,Participants!$A$1:$G$1600,7,FALSE)</f>
        <v>VARSITY GIRLS</v>
      </c>
      <c r="K71" s="170">
        <f t="shared" si="3"/>
        <v>12</v>
      </c>
      <c r="L71" s="170"/>
    </row>
    <row r="72" spans="1:12" ht="14.25" customHeight="1">
      <c r="A72" s="86" t="s">
        <v>1566</v>
      </c>
      <c r="B72" s="168">
        <v>6</v>
      </c>
      <c r="C72" s="168" t="s">
        <v>1730</v>
      </c>
      <c r="D72" s="168">
        <v>1</v>
      </c>
      <c r="E72" s="175">
        <v>1059</v>
      </c>
      <c r="F72" s="170" t="str">
        <f>+VLOOKUP(E72,Participants!$A$1:$F$1600,2,FALSE)</f>
        <v>Anna Pohl</v>
      </c>
      <c r="G72" s="170" t="str">
        <f>+VLOOKUP(E72,Participants!$A$1:$F$1600,4,FALSE)</f>
        <v>KIL</v>
      </c>
      <c r="H72" s="170" t="str">
        <f>+VLOOKUP(E72,Participants!$A$1:$F$1600,5,FALSE)</f>
        <v>F</v>
      </c>
      <c r="I72" s="170">
        <f>+VLOOKUP(E72,Participants!$A$1:$F$1600,3,FALSE)</f>
        <v>7</v>
      </c>
      <c r="J72" s="170" t="str">
        <f>+VLOOKUP(E72,Participants!$A$1:$G$1600,7,FALSE)</f>
        <v>VARSITY GIRLS</v>
      </c>
      <c r="K72" s="170">
        <f t="shared" si="3"/>
        <v>13</v>
      </c>
      <c r="L72" s="170"/>
    </row>
    <row r="73" spans="1:12" ht="14.25" customHeight="1">
      <c r="A73" s="86" t="s">
        <v>1566</v>
      </c>
      <c r="B73" s="168">
        <v>7</v>
      </c>
      <c r="C73" s="168" t="s">
        <v>1738</v>
      </c>
      <c r="D73" s="168">
        <v>1</v>
      </c>
      <c r="E73" s="175">
        <v>601</v>
      </c>
      <c r="F73" s="170" t="str">
        <f>+VLOOKUP(E73,Participants!$A$1:$F$1600,2,FALSE)</f>
        <v>Lillian Best</v>
      </c>
      <c r="G73" s="170" t="str">
        <f>+VLOOKUP(E73,Participants!$A$1:$F$1600,4,FALSE)</f>
        <v>BFS</v>
      </c>
      <c r="H73" s="170" t="str">
        <f>+VLOOKUP(E73,Participants!$A$1:$F$1600,5,FALSE)</f>
        <v>F</v>
      </c>
      <c r="I73" s="170">
        <f>+VLOOKUP(E73,Participants!$A$1:$F$1600,3,FALSE)</f>
        <v>8</v>
      </c>
      <c r="J73" s="170" t="str">
        <f>+VLOOKUP(E73,Participants!$A$1:$G$1600,7,FALSE)</f>
        <v>VARSITY GIRLS</v>
      </c>
      <c r="K73" s="170">
        <f t="shared" si="3"/>
        <v>14</v>
      </c>
      <c r="L73" s="170"/>
    </row>
    <row r="74" spans="1:12" ht="14.25" customHeight="1">
      <c r="A74" s="86" t="s">
        <v>1566</v>
      </c>
      <c r="B74" s="168">
        <v>7</v>
      </c>
      <c r="C74" s="168" t="s">
        <v>1739</v>
      </c>
      <c r="D74" s="168">
        <v>3</v>
      </c>
      <c r="E74" s="175">
        <v>792</v>
      </c>
      <c r="F74" s="170" t="str">
        <f>+VLOOKUP(E74,Participants!$A$1:$F$1600,2,FALSE)</f>
        <v>Tess Austin</v>
      </c>
      <c r="G74" s="170" t="str">
        <f>+VLOOKUP(E74,Participants!$A$1:$F$1600,4,FALSE)</f>
        <v>AAC</v>
      </c>
      <c r="H74" s="170" t="str">
        <f>+VLOOKUP(E74,Participants!$A$1:$F$1600,5,FALSE)</f>
        <v>F</v>
      </c>
      <c r="I74" s="170">
        <f>+VLOOKUP(E74,Participants!$A$1:$F$1600,3,FALSE)</f>
        <v>7</v>
      </c>
      <c r="J74" s="170" t="str">
        <f>+VLOOKUP(E74,Participants!$A$1:$G$1600,7,FALSE)</f>
        <v>VARSITY GIRLS</v>
      </c>
      <c r="K74" s="170">
        <f t="shared" si="3"/>
        <v>15</v>
      </c>
      <c r="L74" s="170"/>
    </row>
    <row r="75" spans="1:12" ht="14.25" customHeight="1">
      <c r="A75" s="86" t="s">
        <v>1566</v>
      </c>
      <c r="B75" s="168">
        <v>6</v>
      </c>
      <c r="C75" s="168" t="s">
        <v>1731</v>
      </c>
      <c r="D75" s="168">
        <v>6</v>
      </c>
      <c r="E75" s="175">
        <v>887</v>
      </c>
      <c r="F75" s="170" t="str">
        <f>+VLOOKUP(E75,Participants!$A$1:$F$1600,2,FALSE)</f>
        <v>Malissa Martin</v>
      </c>
      <c r="G75" s="170" t="str">
        <f>+VLOOKUP(E75,Participants!$A$1:$F$1600,4,FALSE)</f>
        <v>SSPP</v>
      </c>
      <c r="H75" s="170" t="str">
        <f>+VLOOKUP(E75,Participants!$A$1:$F$1600,5,FALSE)</f>
        <v>F</v>
      </c>
      <c r="I75" s="170">
        <f>+VLOOKUP(E75,Participants!$A$1:$F$1600,3,FALSE)</f>
        <v>7</v>
      </c>
      <c r="J75" s="170" t="str">
        <f>+VLOOKUP(E75,Participants!$A$1:$G$1600,7,FALSE)</f>
        <v>VARSITY GIRLS</v>
      </c>
      <c r="K75" s="170">
        <f t="shared" si="3"/>
        <v>16</v>
      </c>
      <c r="L75" s="170"/>
    </row>
    <row r="76" spans="1:12" ht="14.25" customHeight="1">
      <c r="A76" s="86" t="s">
        <v>1566</v>
      </c>
      <c r="B76" s="168">
        <v>8</v>
      </c>
      <c r="C76" s="168" t="s">
        <v>1745</v>
      </c>
      <c r="D76" s="168">
        <v>4</v>
      </c>
      <c r="E76" s="175">
        <v>798</v>
      </c>
      <c r="F76" s="170" t="str">
        <f>+VLOOKUP(E76,Participants!$A$1:$F$1600,2,FALSE)</f>
        <v>Julia Jurewicz</v>
      </c>
      <c r="G76" s="170" t="str">
        <f>+VLOOKUP(E76,Participants!$A$1:$F$1600,4,FALSE)</f>
        <v>AAC</v>
      </c>
      <c r="H76" s="170" t="str">
        <f>+VLOOKUP(E76,Participants!$A$1:$F$1600,5,FALSE)</f>
        <v>F</v>
      </c>
      <c r="I76" s="170">
        <f>+VLOOKUP(E76,Participants!$A$1:$F$1600,3,FALSE)</f>
        <v>7</v>
      </c>
      <c r="J76" s="170" t="str">
        <f>+VLOOKUP(E76,Participants!$A$1:$G$1600,7,FALSE)</f>
        <v>VARSITY GIRLS</v>
      </c>
      <c r="K76" s="170">
        <f t="shared" si="3"/>
        <v>17</v>
      </c>
      <c r="L76" s="170"/>
    </row>
    <row r="77" spans="1:12" ht="14.25" customHeight="1">
      <c r="A77" s="86" t="s">
        <v>1566</v>
      </c>
      <c r="B77" s="168">
        <v>6</v>
      </c>
      <c r="C77" s="168" t="s">
        <v>1732</v>
      </c>
      <c r="D77" s="168">
        <v>2</v>
      </c>
      <c r="E77" s="175">
        <v>602</v>
      </c>
      <c r="F77" s="170" t="str">
        <f>+VLOOKUP(E77,Participants!$A$1:$F$1600,2,FALSE)</f>
        <v>Caroline Craska</v>
      </c>
      <c r="G77" s="170" t="str">
        <f>+VLOOKUP(E77,Participants!$A$1:$F$1600,4,FALSE)</f>
        <v>BFS</v>
      </c>
      <c r="H77" s="170" t="str">
        <f>+VLOOKUP(E77,Participants!$A$1:$F$1600,5,FALSE)</f>
        <v>F</v>
      </c>
      <c r="I77" s="170">
        <f>+VLOOKUP(E77,Participants!$A$1:$F$1600,3,FALSE)</f>
        <v>7</v>
      </c>
      <c r="J77" s="170" t="str">
        <f>+VLOOKUP(E77,Participants!$A$1:$G$1600,7,FALSE)</f>
        <v>VARSITY GIRLS</v>
      </c>
      <c r="K77" s="170">
        <f t="shared" si="3"/>
        <v>18</v>
      </c>
      <c r="L77" s="170"/>
    </row>
    <row r="78" spans="1:12" ht="14.25" customHeight="1">
      <c r="A78" s="92"/>
      <c r="B78" s="84"/>
      <c r="C78" s="84"/>
      <c r="D78" s="84"/>
      <c r="E78" s="151"/>
    </row>
    <row r="79" spans="1:12" ht="14.25" customHeight="1">
      <c r="A79" s="92"/>
      <c r="B79" s="84"/>
      <c r="C79" s="84"/>
      <c r="D79" s="84"/>
      <c r="E79" s="151"/>
    </row>
    <row r="80" spans="1:12" ht="14.25" customHeight="1">
      <c r="A80" s="92"/>
      <c r="B80" s="84"/>
      <c r="C80" s="84"/>
      <c r="D80" s="84"/>
      <c r="E80" s="151"/>
    </row>
    <row r="81" spans="1:24" ht="14.25" customHeight="1">
      <c r="A81" s="92"/>
      <c r="B81" s="84"/>
      <c r="C81" s="84"/>
      <c r="D81" s="84"/>
      <c r="E81" s="151"/>
    </row>
    <row r="82" spans="1:24" ht="14.25" customHeight="1">
      <c r="A82" s="92"/>
      <c r="B82" s="84"/>
      <c r="C82" s="84"/>
      <c r="D82" s="84"/>
      <c r="E82" s="151"/>
    </row>
    <row r="83" spans="1:24" ht="14.25" customHeight="1">
      <c r="A83" s="92"/>
      <c r="B83" s="84"/>
      <c r="C83" s="84"/>
      <c r="D83" s="84"/>
      <c r="E83" s="151"/>
    </row>
    <row r="84" spans="1:24" ht="14.25" customHeight="1">
      <c r="E84" s="151"/>
    </row>
    <row r="85" spans="1:24" ht="14.25" customHeight="1">
      <c r="E85" s="151"/>
    </row>
    <row r="86" spans="1:24" ht="14.25" customHeight="1">
      <c r="E86" s="151"/>
    </row>
    <row r="87" spans="1:24" ht="14.25" customHeight="1">
      <c r="E87" s="151"/>
    </row>
    <row r="88" spans="1:24" ht="14.25" customHeight="1">
      <c r="E88" s="151"/>
    </row>
    <row r="89" spans="1:24" ht="14.25" customHeight="1">
      <c r="B89" s="72" t="s">
        <v>8</v>
      </c>
      <c r="C89" s="72" t="s">
        <v>15</v>
      </c>
      <c r="D89" s="72" t="s">
        <v>18</v>
      </c>
      <c r="E89" s="152" t="s">
        <v>21</v>
      </c>
      <c r="F89" s="72" t="s">
        <v>24</v>
      </c>
      <c r="G89" s="72" t="s">
        <v>29</v>
      </c>
      <c r="H89" s="72" t="s">
        <v>32</v>
      </c>
      <c r="I89" s="72" t="s">
        <v>35</v>
      </c>
      <c r="J89" s="72" t="s">
        <v>38</v>
      </c>
      <c r="K89" s="72" t="s">
        <v>41</v>
      </c>
      <c r="L89" s="72" t="s">
        <v>44</v>
      </c>
      <c r="M89" s="72" t="s">
        <v>47</v>
      </c>
      <c r="N89" s="72" t="s">
        <v>50</v>
      </c>
      <c r="O89" s="72" t="s">
        <v>53</v>
      </c>
      <c r="P89" s="72" t="s">
        <v>59</v>
      </c>
      <c r="Q89" s="72" t="s">
        <v>62</v>
      </c>
      <c r="R89" s="72" t="s">
        <v>68</v>
      </c>
      <c r="S89" s="72" t="s">
        <v>10</v>
      </c>
      <c r="T89" s="72" t="s">
        <v>73</v>
      </c>
      <c r="U89" s="72" t="s">
        <v>76</v>
      </c>
      <c r="V89" s="72" t="s">
        <v>79</v>
      </c>
      <c r="W89" s="72" t="s">
        <v>82</v>
      </c>
      <c r="X89" s="72" t="s">
        <v>1546</v>
      </c>
    </row>
    <row r="90" spans="1:24" ht="14.25" customHeight="1">
      <c r="A90" s="64" t="s">
        <v>150</v>
      </c>
      <c r="B90" s="64">
        <f t="shared" ref="B90:K93" si="4">+SUMIFS($L$2:$L$77,$J$2:$J$77,$A90,$G$2:$G$77,B$89)</f>
        <v>3</v>
      </c>
      <c r="C90" s="64">
        <f t="shared" si="4"/>
        <v>0</v>
      </c>
      <c r="D90" s="64">
        <f t="shared" si="4"/>
        <v>0</v>
      </c>
      <c r="E90" s="151">
        <f t="shared" si="4"/>
        <v>0</v>
      </c>
      <c r="F90" s="64">
        <f t="shared" si="4"/>
        <v>0</v>
      </c>
      <c r="G90" s="64">
        <f t="shared" si="4"/>
        <v>21</v>
      </c>
      <c r="H90" s="64">
        <f t="shared" si="4"/>
        <v>0</v>
      </c>
      <c r="I90" s="64">
        <f t="shared" si="4"/>
        <v>0</v>
      </c>
      <c r="J90" s="64">
        <f t="shared" si="4"/>
        <v>0</v>
      </c>
      <c r="K90" s="64">
        <f t="shared" si="4"/>
        <v>0</v>
      </c>
      <c r="L90" s="64">
        <f t="shared" ref="L90:W93" si="5">+SUMIFS($L$2:$L$77,$J$2:$J$77,$A90,$G$2:$G$77,L$89)</f>
        <v>0</v>
      </c>
      <c r="M90" s="64">
        <f t="shared" si="5"/>
        <v>0</v>
      </c>
      <c r="N90" s="64">
        <f t="shared" si="5"/>
        <v>0</v>
      </c>
      <c r="O90" s="64">
        <f t="shared" si="5"/>
        <v>0</v>
      </c>
      <c r="P90" s="64">
        <f t="shared" si="5"/>
        <v>4</v>
      </c>
      <c r="Q90" s="64">
        <f t="shared" si="5"/>
        <v>0</v>
      </c>
      <c r="R90" s="64">
        <f t="shared" si="5"/>
        <v>0</v>
      </c>
      <c r="S90" s="64">
        <f t="shared" si="5"/>
        <v>0</v>
      </c>
      <c r="T90" s="64">
        <f t="shared" si="5"/>
        <v>5</v>
      </c>
      <c r="U90" s="64">
        <f t="shared" si="5"/>
        <v>6</v>
      </c>
      <c r="V90" s="64">
        <f t="shared" si="5"/>
        <v>0</v>
      </c>
      <c r="W90" s="64">
        <f t="shared" si="5"/>
        <v>0</v>
      </c>
      <c r="X90" s="64">
        <f t="shared" ref="X90:X93" si="6">SUM(B90:W90)</f>
        <v>39</v>
      </c>
    </row>
    <row r="91" spans="1:24" ht="14.25" customHeight="1">
      <c r="A91" s="64" t="s">
        <v>152</v>
      </c>
      <c r="B91" s="64">
        <f t="shared" si="4"/>
        <v>0</v>
      </c>
      <c r="C91" s="64">
        <f t="shared" si="4"/>
        <v>0</v>
      </c>
      <c r="D91" s="64">
        <f t="shared" si="4"/>
        <v>0</v>
      </c>
      <c r="E91" s="151">
        <f t="shared" si="4"/>
        <v>0</v>
      </c>
      <c r="F91" s="64">
        <f t="shared" si="4"/>
        <v>0</v>
      </c>
      <c r="G91" s="64">
        <f t="shared" si="4"/>
        <v>11</v>
      </c>
      <c r="H91" s="64">
        <f t="shared" si="4"/>
        <v>0</v>
      </c>
      <c r="I91" s="64">
        <f t="shared" si="4"/>
        <v>0</v>
      </c>
      <c r="J91" s="64">
        <f t="shared" si="4"/>
        <v>0</v>
      </c>
      <c r="K91" s="64">
        <f t="shared" si="4"/>
        <v>0</v>
      </c>
      <c r="L91" s="64">
        <f t="shared" si="5"/>
        <v>0</v>
      </c>
      <c r="M91" s="64">
        <f t="shared" si="5"/>
        <v>0</v>
      </c>
      <c r="N91" s="64">
        <f t="shared" si="5"/>
        <v>12</v>
      </c>
      <c r="O91" s="64">
        <f t="shared" si="5"/>
        <v>0</v>
      </c>
      <c r="P91" s="64">
        <f t="shared" si="5"/>
        <v>6</v>
      </c>
      <c r="Q91" s="64">
        <f t="shared" si="5"/>
        <v>0</v>
      </c>
      <c r="R91" s="64">
        <f t="shared" si="5"/>
        <v>0</v>
      </c>
      <c r="S91" s="64">
        <f t="shared" si="5"/>
        <v>0</v>
      </c>
      <c r="T91" s="64">
        <f t="shared" si="5"/>
        <v>9</v>
      </c>
      <c r="U91" s="64">
        <f t="shared" si="5"/>
        <v>1</v>
      </c>
      <c r="V91" s="64">
        <f t="shared" si="5"/>
        <v>0</v>
      </c>
      <c r="W91" s="64">
        <f t="shared" si="5"/>
        <v>0</v>
      </c>
      <c r="X91" s="64">
        <f t="shared" si="6"/>
        <v>39</v>
      </c>
    </row>
    <row r="92" spans="1:24" ht="14.25" customHeight="1">
      <c r="A92" s="64" t="s">
        <v>186</v>
      </c>
      <c r="B92" s="64">
        <f t="shared" si="4"/>
        <v>8</v>
      </c>
      <c r="C92" s="64">
        <f t="shared" si="4"/>
        <v>0</v>
      </c>
      <c r="D92" s="64">
        <f t="shared" si="4"/>
        <v>0</v>
      </c>
      <c r="E92" s="151">
        <f t="shared" si="4"/>
        <v>0</v>
      </c>
      <c r="F92" s="64">
        <f t="shared" si="4"/>
        <v>0</v>
      </c>
      <c r="G92" s="64">
        <f t="shared" si="4"/>
        <v>10</v>
      </c>
      <c r="H92" s="64">
        <f t="shared" si="4"/>
        <v>0</v>
      </c>
      <c r="I92" s="64">
        <f t="shared" si="4"/>
        <v>18</v>
      </c>
      <c r="J92" s="64">
        <f t="shared" si="4"/>
        <v>0</v>
      </c>
      <c r="K92" s="64">
        <f t="shared" si="4"/>
        <v>0</v>
      </c>
      <c r="L92" s="64">
        <f t="shared" si="5"/>
        <v>0</v>
      </c>
      <c r="M92" s="64">
        <f t="shared" si="5"/>
        <v>0</v>
      </c>
      <c r="N92" s="64">
        <f t="shared" si="5"/>
        <v>0</v>
      </c>
      <c r="O92" s="64">
        <f t="shared" si="5"/>
        <v>0</v>
      </c>
      <c r="P92" s="64">
        <f t="shared" si="5"/>
        <v>1</v>
      </c>
      <c r="Q92" s="64">
        <f t="shared" si="5"/>
        <v>0</v>
      </c>
      <c r="R92" s="64">
        <f t="shared" si="5"/>
        <v>0</v>
      </c>
      <c r="S92" s="64">
        <f t="shared" si="5"/>
        <v>0</v>
      </c>
      <c r="T92" s="64">
        <f t="shared" si="5"/>
        <v>2</v>
      </c>
      <c r="U92" s="64">
        <f t="shared" si="5"/>
        <v>0</v>
      </c>
      <c r="V92" s="64">
        <f t="shared" si="5"/>
        <v>0</v>
      </c>
      <c r="W92" s="64">
        <f t="shared" si="5"/>
        <v>0</v>
      </c>
      <c r="X92" s="64">
        <f t="shared" si="6"/>
        <v>39</v>
      </c>
    </row>
    <row r="93" spans="1:24" ht="14.25" customHeight="1">
      <c r="A93" s="64" t="s">
        <v>189</v>
      </c>
      <c r="B93" s="64">
        <f t="shared" si="4"/>
        <v>8</v>
      </c>
      <c r="C93" s="64">
        <f t="shared" si="4"/>
        <v>0</v>
      </c>
      <c r="D93" s="64">
        <f t="shared" si="4"/>
        <v>5</v>
      </c>
      <c r="E93" s="151">
        <f t="shared" si="4"/>
        <v>0</v>
      </c>
      <c r="F93" s="64">
        <f t="shared" si="4"/>
        <v>0</v>
      </c>
      <c r="G93" s="64">
        <f t="shared" si="4"/>
        <v>10</v>
      </c>
      <c r="H93" s="64">
        <f t="shared" si="4"/>
        <v>0</v>
      </c>
      <c r="I93" s="64">
        <f t="shared" si="4"/>
        <v>4</v>
      </c>
      <c r="J93" s="64">
        <f t="shared" si="4"/>
        <v>0</v>
      </c>
      <c r="K93" s="64">
        <f t="shared" si="4"/>
        <v>0</v>
      </c>
      <c r="L93" s="64">
        <f t="shared" si="5"/>
        <v>0</v>
      </c>
      <c r="M93" s="64">
        <f t="shared" si="5"/>
        <v>0</v>
      </c>
      <c r="N93" s="64">
        <f t="shared" si="5"/>
        <v>0</v>
      </c>
      <c r="O93" s="64">
        <f t="shared" si="5"/>
        <v>0</v>
      </c>
      <c r="P93" s="64">
        <f t="shared" si="5"/>
        <v>1</v>
      </c>
      <c r="Q93" s="64">
        <f t="shared" si="5"/>
        <v>0</v>
      </c>
      <c r="R93" s="64">
        <f t="shared" si="5"/>
        <v>0</v>
      </c>
      <c r="S93" s="64">
        <f t="shared" si="5"/>
        <v>0</v>
      </c>
      <c r="T93" s="64">
        <f t="shared" si="5"/>
        <v>0</v>
      </c>
      <c r="U93" s="64">
        <f t="shared" si="5"/>
        <v>5</v>
      </c>
      <c r="V93" s="64">
        <f t="shared" si="5"/>
        <v>0</v>
      </c>
      <c r="W93" s="64">
        <f t="shared" si="5"/>
        <v>6</v>
      </c>
      <c r="X93" s="64">
        <f t="shared" si="6"/>
        <v>39</v>
      </c>
    </row>
    <row r="94" spans="1:24" ht="14.25" customHeight="1">
      <c r="E94" s="151"/>
    </row>
    <row r="95" spans="1:24" ht="14.25" customHeight="1">
      <c r="E95" s="151"/>
    </row>
    <row r="96" spans="1:24" ht="14.25" customHeight="1">
      <c r="E96" s="151"/>
    </row>
    <row r="97" spans="5:5" ht="14.25" customHeight="1">
      <c r="E97" s="151"/>
    </row>
    <row r="98" spans="5:5" ht="14.25" customHeight="1">
      <c r="E98" s="151"/>
    </row>
    <row r="99" spans="5:5" ht="14.25" customHeight="1">
      <c r="E99" s="151"/>
    </row>
    <row r="100" spans="5:5" ht="14.25" customHeight="1">
      <c r="E100" s="151"/>
    </row>
    <row r="101" spans="5:5" ht="14.25" customHeight="1">
      <c r="E101" s="151"/>
    </row>
    <row r="102" spans="5:5" ht="14.25" customHeight="1">
      <c r="E102" s="151"/>
    </row>
    <row r="103" spans="5:5" ht="14.25" customHeight="1">
      <c r="E103" s="151"/>
    </row>
    <row r="104" spans="5:5" ht="14.25" customHeight="1">
      <c r="E104" s="151"/>
    </row>
    <row r="105" spans="5:5" ht="14.25" customHeight="1">
      <c r="E105" s="151"/>
    </row>
    <row r="106" spans="5:5" ht="14.25" customHeight="1">
      <c r="E106" s="151"/>
    </row>
    <row r="107" spans="5:5" ht="14.25" customHeight="1">
      <c r="E107" s="151"/>
    </row>
    <row r="108" spans="5:5" ht="14.25" customHeight="1">
      <c r="E108" s="151"/>
    </row>
    <row r="109" spans="5:5" ht="14.25" customHeight="1">
      <c r="E109" s="151"/>
    </row>
    <row r="110" spans="5:5" ht="14.25" customHeight="1">
      <c r="E110" s="151"/>
    </row>
    <row r="111" spans="5:5" ht="14.25" customHeight="1">
      <c r="E111" s="151"/>
    </row>
    <row r="112" spans="5:5" ht="14.25" customHeight="1">
      <c r="E112" s="151"/>
    </row>
    <row r="113" spans="5:5" ht="14.25" customHeight="1">
      <c r="E113" s="151"/>
    </row>
    <row r="114" spans="5:5" ht="14.25" customHeight="1">
      <c r="E114" s="151"/>
    </row>
    <row r="115" spans="5:5" ht="14.25" customHeight="1">
      <c r="E115" s="151"/>
    </row>
    <row r="116" spans="5:5" ht="14.25" customHeight="1">
      <c r="E116" s="151"/>
    </row>
    <row r="117" spans="5:5" ht="14.25" customHeight="1">
      <c r="E117" s="151"/>
    </row>
    <row r="118" spans="5:5" ht="14.25" customHeight="1">
      <c r="E118" s="151"/>
    </row>
    <row r="119" spans="5:5" ht="14.25" customHeight="1">
      <c r="E119" s="151"/>
    </row>
    <row r="120" spans="5:5" ht="14.25" customHeight="1">
      <c r="E120" s="151"/>
    </row>
    <row r="121" spans="5:5" ht="14.25" customHeight="1">
      <c r="E121" s="151"/>
    </row>
    <row r="122" spans="5:5" ht="14.25" customHeight="1">
      <c r="E122" s="151"/>
    </row>
    <row r="123" spans="5:5" ht="14.25" customHeight="1">
      <c r="E123" s="151"/>
    </row>
    <row r="124" spans="5:5" ht="14.25" customHeight="1">
      <c r="E124" s="151"/>
    </row>
    <row r="125" spans="5:5" ht="14.25" customHeight="1">
      <c r="E125" s="151"/>
    </row>
    <row r="126" spans="5:5" ht="14.25" customHeight="1">
      <c r="E126" s="151"/>
    </row>
    <row r="127" spans="5:5" ht="14.25" customHeight="1">
      <c r="E127" s="151"/>
    </row>
    <row r="128" spans="5:5" ht="14.25" customHeight="1">
      <c r="E128" s="151"/>
    </row>
    <row r="129" spans="5:5" ht="14.25" customHeight="1">
      <c r="E129" s="151"/>
    </row>
    <row r="130" spans="5:5" ht="14.25" customHeight="1">
      <c r="E130" s="151"/>
    </row>
    <row r="131" spans="5:5" ht="14.25" customHeight="1">
      <c r="E131" s="151"/>
    </row>
    <row r="132" spans="5:5" ht="14.25" customHeight="1">
      <c r="E132" s="151"/>
    </row>
    <row r="133" spans="5:5" ht="14.25" customHeight="1">
      <c r="E133" s="151"/>
    </row>
    <row r="134" spans="5:5" ht="14.25" customHeight="1">
      <c r="E134" s="151"/>
    </row>
    <row r="135" spans="5:5" ht="14.25" customHeight="1">
      <c r="E135" s="151"/>
    </row>
    <row r="136" spans="5:5" ht="14.25" customHeight="1">
      <c r="E136" s="151"/>
    </row>
    <row r="137" spans="5:5" ht="14.25" customHeight="1">
      <c r="E137" s="151"/>
    </row>
    <row r="138" spans="5:5" ht="14.25" customHeight="1">
      <c r="E138" s="151"/>
    </row>
    <row r="139" spans="5:5" ht="14.25" customHeight="1">
      <c r="E139" s="151"/>
    </row>
    <row r="140" spans="5:5" ht="14.25" customHeight="1">
      <c r="E140" s="151"/>
    </row>
    <row r="141" spans="5:5" ht="14.25" customHeight="1">
      <c r="E141" s="151"/>
    </row>
    <row r="142" spans="5:5" ht="14.25" customHeight="1">
      <c r="E142" s="151"/>
    </row>
    <row r="143" spans="5:5" ht="14.25" customHeight="1">
      <c r="E143" s="151"/>
    </row>
    <row r="144" spans="5:5" ht="14.25" customHeight="1">
      <c r="E144" s="151"/>
    </row>
    <row r="145" spans="5:5" ht="14.25" customHeight="1">
      <c r="E145" s="151"/>
    </row>
    <row r="146" spans="5:5" ht="14.25" customHeight="1">
      <c r="E146" s="151"/>
    </row>
    <row r="147" spans="5:5" ht="14.25" customHeight="1">
      <c r="E147" s="151"/>
    </row>
    <row r="148" spans="5:5" ht="14.25" customHeight="1">
      <c r="E148" s="151"/>
    </row>
    <row r="149" spans="5:5" ht="14.25" customHeight="1">
      <c r="E149" s="151"/>
    </row>
    <row r="150" spans="5:5" ht="14.25" customHeight="1">
      <c r="E150" s="151"/>
    </row>
    <row r="151" spans="5:5" ht="14.25" customHeight="1">
      <c r="E151" s="151"/>
    </row>
    <row r="152" spans="5:5" ht="14.25" customHeight="1">
      <c r="E152" s="151"/>
    </row>
    <row r="153" spans="5:5" ht="14.25" customHeight="1">
      <c r="E153" s="151"/>
    </row>
    <row r="154" spans="5:5" ht="14.25" customHeight="1">
      <c r="E154" s="151"/>
    </row>
    <row r="155" spans="5:5" ht="14.25" customHeight="1">
      <c r="E155" s="151"/>
    </row>
    <row r="156" spans="5:5" ht="14.25" customHeight="1">
      <c r="E156" s="151"/>
    </row>
    <row r="157" spans="5:5" ht="14.25" customHeight="1">
      <c r="E157" s="151"/>
    </row>
    <row r="158" spans="5:5" ht="14.25" customHeight="1">
      <c r="E158" s="151"/>
    </row>
    <row r="159" spans="5:5" ht="14.25" customHeight="1">
      <c r="E159" s="151"/>
    </row>
    <row r="160" spans="5:5" ht="14.25" customHeight="1">
      <c r="E160" s="151"/>
    </row>
    <row r="161" spans="5:5" ht="14.25" customHeight="1">
      <c r="E161" s="151"/>
    </row>
    <row r="162" spans="5:5" ht="14.25" customHeight="1">
      <c r="E162" s="151"/>
    </row>
    <row r="163" spans="5:5" ht="14.25" customHeight="1">
      <c r="E163" s="151"/>
    </row>
    <row r="164" spans="5:5" ht="14.25" customHeight="1">
      <c r="E164" s="151"/>
    </row>
    <row r="165" spans="5:5" ht="14.25" customHeight="1">
      <c r="E165" s="151"/>
    </row>
    <row r="166" spans="5:5" ht="14.25" customHeight="1">
      <c r="E166" s="151"/>
    </row>
    <row r="167" spans="5:5" ht="14.25" customHeight="1">
      <c r="E167" s="151"/>
    </row>
    <row r="168" spans="5:5" ht="14.25" customHeight="1">
      <c r="E168" s="151"/>
    </row>
    <row r="169" spans="5:5" ht="14.25" customHeight="1">
      <c r="E169" s="151"/>
    </row>
    <row r="170" spans="5:5" ht="14.25" customHeight="1">
      <c r="E170" s="151"/>
    </row>
    <row r="171" spans="5:5" ht="14.25" customHeight="1">
      <c r="E171" s="151"/>
    </row>
    <row r="172" spans="5:5" ht="14.25" customHeight="1">
      <c r="E172" s="151"/>
    </row>
    <row r="173" spans="5:5" ht="14.25" customHeight="1">
      <c r="E173" s="151"/>
    </row>
    <row r="174" spans="5:5" ht="14.25" customHeight="1">
      <c r="E174" s="151"/>
    </row>
    <row r="175" spans="5:5" ht="14.25" customHeight="1">
      <c r="E175" s="151"/>
    </row>
    <row r="176" spans="5:5" ht="14.25" customHeight="1">
      <c r="E176" s="151"/>
    </row>
    <row r="177" spans="5:5" ht="14.25" customHeight="1">
      <c r="E177" s="151"/>
    </row>
    <row r="178" spans="5:5" ht="14.25" customHeight="1">
      <c r="E178" s="151"/>
    </row>
    <row r="179" spans="5:5" ht="14.25" customHeight="1">
      <c r="E179" s="151"/>
    </row>
    <row r="180" spans="5:5" ht="14.25" customHeight="1">
      <c r="E180" s="151"/>
    </row>
    <row r="181" spans="5:5" ht="14.25" customHeight="1">
      <c r="E181" s="151"/>
    </row>
    <row r="182" spans="5:5" ht="14.25" customHeight="1">
      <c r="E182" s="151"/>
    </row>
    <row r="183" spans="5:5" ht="14.25" customHeight="1">
      <c r="E183" s="151"/>
    </row>
    <row r="184" spans="5:5" ht="14.25" customHeight="1">
      <c r="E184" s="151"/>
    </row>
    <row r="185" spans="5:5" ht="14.25" customHeight="1">
      <c r="E185" s="151"/>
    </row>
    <row r="186" spans="5:5" ht="14.25" customHeight="1">
      <c r="E186" s="151"/>
    </row>
    <row r="187" spans="5:5" ht="14.25" customHeight="1">
      <c r="E187" s="151"/>
    </row>
    <row r="188" spans="5:5" ht="14.25" customHeight="1">
      <c r="E188" s="151"/>
    </row>
    <row r="189" spans="5:5" ht="14.25" customHeight="1">
      <c r="E189" s="151"/>
    </row>
    <row r="190" spans="5:5" ht="14.25" customHeight="1">
      <c r="E190" s="151"/>
    </row>
    <row r="191" spans="5:5" ht="14.25" customHeight="1">
      <c r="E191" s="151"/>
    </row>
    <row r="192" spans="5:5" ht="14.25" customHeight="1">
      <c r="E192" s="151"/>
    </row>
    <row r="193" spans="5:5" ht="14.25" customHeight="1">
      <c r="E193" s="151"/>
    </row>
    <row r="194" spans="5:5" ht="14.25" customHeight="1">
      <c r="E194" s="151"/>
    </row>
    <row r="195" spans="5:5" ht="14.25" customHeight="1">
      <c r="E195" s="151"/>
    </row>
    <row r="196" spans="5:5" ht="14.25" customHeight="1">
      <c r="E196" s="151"/>
    </row>
    <row r="197" spans="5:5" ht="14.25" customHeight="1">
      <c r="E197" s="151"/>
    </row>
    <row r="198" spans="5:5" ht="14.25" customHeight="1">
      <c r="E198" s="151"/>
    </row>
    <row r="199" spans="5:5" ht="14.25" customHeight="1">
      <c r="E199" s="151"/>
    </row>
    <row r="200" spans="5:5" ht="14.25" customHeight="1">
      <c r="E200" s="151"/>
    </row>
    <row r="201" spans="5:5" ht="14.25" customHeight="1">
      <c r="E201" s="151"/>
    </row>
    <row r="202" spans="5:5" ht="14.25" customHeight="1">
      <c r="E202" s="151"/>
    </row>
    <row r="203" spans="5:5" ht="14.25" customHeight="1">
      <c r="E203" s="151"/>
    </row>
    <row r="204" spans="5:5" ht="14.25" customHeight="1">
      <c r="E204" s="151"/>
    </row>
    <row r="205" spans="5:5" ht="14.25" customHeight="1">
      <c r="E205" s="151"/>
    </row>
    <row r="206" spans="5:5" ht="14.25" customHeight="1">
      <c r="E206" s="151"/>
    </row>
    <row r="207" spans="5:5" ht="14.25" customHeight="1">
      <c r="E207" s="151"/>
    </row>
    <row r="208" spans="5:5" ht="14.25" customHeight="1">
      <c r="E208" s="151"/>
    </row>
    <row r="209" spans="5:5" ht="14.25" customHeight="1">
      <c r="E209" s="151"/>
    </row>
    <row r="210" spans="5:5" ht="14.25" customHeight="1">
      <c r="E210" s="151"/>
    </row>
    <row r="211" spans="5:5" ht="14.25" customHeight="1">
      <c r="E211" s="151"/>
    </row>
    <row r="212" spans="5:5" ht="14.25" customHeight="1">
      <c r="E212" s="151"/>
    </row>
    <row r="213" spans="5:5" ht="14.25" customHeight="1">
      <c r="E213" s="151"/>
    </row>
    <row r="214" spans="5:5" ht="14.25" customHeight="1">
      <c r="E214" s="151"/>
    </row>
    <row r="215" spans="5:5" ht="14.25" customHeight="1">
      <c r="E215" s="151"/>
    </row>
    <row r="216" spans="5:5" ht="14.25" customHeight="1">
      <c r="E216" s="151"/>
    </row>
    <row r="217" spans="5:5" ht="14.25" customHeight="1">
      <c r="E217" s="151"/>
    </row>
    <row r="218" spans="5:5" ht="14.25" customHeight="1">
      <c r="E218" s="151"/>
    </row>
    <row r="219" spans="5:5" ht="14.25" customHeight="1">
      <c r="E219" s="151"/>
    </row>
    <row r="220" spans="5:5" ht="14.25" customHeight="1">
      <c r="E220" s="151"/>
    </row>
    <row r="221" spans="5:5" ht="14.25" customHeight="1">
      <c r="E221" s="151"/>
    </row>
    <row r="222" spans="5:5" ht="14.25" customHeight="1">
      <c r="E222" s="151"/>
    </row>
    <row r="223" spans="5:5" ht="14.25" customHeight="1">
      <c r="E223" s="151"/>
    </row>
    <row r="224" spans="5:5" ht="14.25" customHeight="1">
      <c r="E224" s="151"/>
    </row>
    <row r="225" spans="5:5" ht="14.25" customHeight="1">
      <c r="E225" s="151"/>
    </row>
    <row r="226" spans="5:5" ht="14.25" customHeight="1">
      <c r="E226" s="151"/>
    </row>
    <row r="227" spans="5:5" ht="14.25" customHeight="1">
      <c r="E227" s="151"/>
    </row>
    <row r="228" spans="5:5" ht="14.25" customHeight="1">
      <c r="E228" s="151"/>
    </row>
    <row r="229" spans="5:5" ht="14.25" customHeight="1">
      <c r="E229" s="151"/>
    </row>
    <row r="230" spans="5:5" ht="14.25" customHeight="1">
      <c r="E230" s="151"/>
    </row>
    <row r="231" spans="5:5" ht="14.25" customHeight="1">
      <c r="E231" s="151"/>
    </row>
    <row r="232" spans="5:5" ht="14.25" customHeight="1">
      <c r="E232" s="151"/>
    </row>
    <row r="233" spans="5:5" ht="14.25" customHeight="1">
      <c r="E233" s="151"/>
    </row>
    <row r="234" spans="5:5" ht="14.25" customHeight="1">
      <c r="E234" s="151"/>
    </row>
    <row r="235" spans="5:5" ht="14.25" customHeight="1">
      <c r="E235" s="151"/>
    </row>
    <row r="236" spans="5:5" ht="14.25" customHeight="1">
      <c r="E236" s="151"/>
    </row>
    <row r="237" spans="5:5" ht="14.25" customHeight="1">
      <c r="E237" s="151"/>
    </row>
    <row r="238" spans="5:5" ht="14.25" customHeight="1">
      <c r="E238" s="151"/>
    </row>
    <row r="239" spans="5:5" ht="14.25" customHeight="1">
      <c r="E239" s="151"/>
    </row>
    <row r="240" spans="5:5" ht="14.25" customHeight="1">
      <c r="E240" s="151"/>
    </row>
    <row r="241" spans="5:5" ht="14.25" customHeight="1">
      <c r="E241" s="151"/>
    </row>
    <row r="242" spans="5:5" ht="14.25" customHeight="1">
      <c r="E242" s="151"/>
    </row>
    <row r="243" spans="5:5" ht="14.25" customHeight="1">
      <c r="E243" s="151"/>
    </row>
    <row r="244" spans="5:5" ht="14.25" customHeight="1">
      <c r="E244" s="151"/>
    </row>
    <row r="245" spans="5:5" ht="14.25" customHeight="1">
      <c r="E245" s="151"/>
    </row>
    <row r="246" spans="5:5" ht="14.25" customHeight="1">
      <c r="E246" s="151"/>
    </row>
    <row r="247" spans="5:5" ht="14.25" customHeight="1">
      <c r="E247" s="151"/>
    </row>
    <row r="248" spans="5:5" ht="14.25" customHeight="1">
      <c r="E248" s="151"/>
    </row>
    <row r="249" spans="5:5" ht="14.25" customHeight="1">
      <c r="E249" s="151"/>
    </row>
    <row r="250" spans="5:5" ht="14.25" customHeight="1">
      <c r="E250" s="151"/>
    </row>
    <row r="251" spans="5:5" ht="14.25" customHeight="1">
      <c r="E251" s="151"/>
    </row>
    <row r="252" spans="5:5" ht="14.25" customHeight="1">
      <c r="E252" s="151"/>
    </row>
    <row r="253" spans="5:5" ht="14.25" customHeight="1">
      <c r="E253" s="151"/>
    </row>
    <row r="254" spans="5:5" ht="14.25" customHeight="1">
      <c r="E254" s="151"/>
    </row>
    <row r="255" spans="5:5" ht="14.25" customHeight="1">
      <c r="E255" s="151"/>
    </row>
    <row r="256" spans="5:5" ht="14.25" customHeight="1">
      <c r="E256" s="151"/>
    </row>
    <row r="257" spans="5:5" ht="14.25" customHeight="1">
      <c r="E257" s="151"/>
    </row>
    <row r="258" spans="5:5" ht="14.25" customHeight="1">
      <c r="E258" s="151"/>
    </row>
    <row r="259" spans="5:5" ht="14.25" customHeight="1">
      <c r="E259" s="151"/>
    </row>
    <row r="260" spans="5:5" ht="14.25" customHeight="1">
      <c r="E260" s="151"/>
    </row>
    <row r="261" spans="5:5" ht="14.25" customHeight="1">
      <c r="E261" s="151"/>
    </row>
    <row r="262" spans="5:5" ht="14.25" customHeight="1">
      <c r="E262" s="151"/>
    </row>
    <row r="263" spans="5:5" ht="14.25" customHeight="1">
      <c r="E263" s="151"/>
    </row>
    <row r="264" spans="5:5" ht="14.25" customHeight="1">
      <c r="E264" s="151"/>
    </row>
    <row r="265" spans="5:5" ht="14.25" customHeight="1">
      <c r="E265" s="151"/>
    </row>
    <row r="266" spans="5:5" ht="14.25" customHeight="1">
      <c r="E266" s="151"/>
    </row>
    <row r="267" spans="5:5" ht="14.25" customHeight="1">
      <c r="E267" s="151"/>
    </row>
    <row r="268" spans="5:5" ht="14.25" customHeight="1">
      <c r="E268" s="151"/>
    </row>
    <row r="269" spans="5:5" ht="14.25" customHeight="1">
      <c r="E269" s="151"/>
    </row>
    <row r="270" spans="5:5" ht="14.25" customHeight="1">
      <c r="E270" s="151"/>
    </row>
    <row r="271" spans="5:5" ht="14.25" customHeight="1">
      <c r="E271" s="151"/>
    </row>
    <row r="272" spans="5:5" ht="14.25" customHeight="1">
      <c r="E272" s="151"/>
    </row>
    <row r="273" spans="5:5" ht="14.25" customHeight="1">
      <c r="E273" s="151"/>
    </row>
    <row r="274" spans="5:5" ht="14.25" customHeight="1">
      <c r="E274" s="151"/>
    </row>
    <row r="275" spans="5:5" ht="14.25" customHeight="1">
      <c r="E275" s="151"/>
    </row>
    <row r="276" spans="5:5" ht="14.25" customHeight="1">
      <c r="E276" s="151"/>
    </row>
    <row r="277" spans="5:5" ht="14.25" customHeight="1">
      <c r="E277" s="151"/>
    </row>
    <row r="278" spans="5:5" ht="14.25" customHeight="1">
      <c r="E278" s="151"/>
    </row>
    <row r="279" spans="5:5" ht="14.25" customHeight="1">
      <c r="E279" s="151"/>
    </row>
    <row r="280" spans="5:5" ht="14.25" customHeight="1">
      <c r="E280" s="151"/>
    </row>
    <row r="281" spans="5:5" ht="14.25" customHeight="1">
      <c r="E281" s="151"/>
    </row>
    <row r="282" spans="5:5" ht="14.25" customHeight="1">
      <c r="E282" s="151"/>
    </row>
    <row r="283" spans="5:5" ht="14.25" customHeight="1">
      <c r="E283" s="151"/>
    </row>
    <row r="284" spans="5:5" ht="14.25" customHeight="1">
      <c r="E284" s="151"/>
    </row>
    <row r="285" spans="5:5" ht="14.25" customHeight="1">
      <c r="E285" s="151"/>
    </row>
    <row r="286" spans="5:5" ht="14.25" customHeight="1">
      <c r="E286" s="151"/>
    </row>
    <row r="287" spans="5:5" ht="14.25" customHeight="1">
      <c r="E287" s="151"/>
    </row>
    <row r="288" spans="5:5" ht="14.25" customHeight="1">
      <c r="E288" s="151"/>
    </row>
    <row r="289" spans="5:5" ht="14.25" customHeight="1">
      <c r="E289" s="151"/>
    </row>
    <row r="290" spans="5:5" ht="14.25" customHeight="1">
      <c r="E290" s="151"/>
    </row>
    <row r="291" spans="5:5" ht="14.25" customHeight="1">
      <c r="E291" s="151"/>
    </row>
    <row r="292" spans="5:5" ht="14.25" customHeight="1">
      <c r="E292" s="151"/>
    </row>
    <row r="293" spans="5:5" ht="14.25" customHeight="1">
      <c r="E293" s="151"/>
    </row>
    <row r="294" spans="5:5" ht="15.75" customHeight="1"/>
    <row r="295" spans="5:5" ht="15.75" customHeight="1"/>
    <row r="296" spans="5:5" ht="15.75" customHeight="1"/>
    <row r="297" spans="5:5" ht="15.75" customHeight="1"/>
    <row r="298" spans="5:5" ht="15.75" customHeight="1"/>
    <row r="299" spans="5:5" ht="15.75" customHeight="1"/>
    <row r="300" spans="5:5" ht="15.75" customHeight="1"/>
    <row r="301" spans="5:5" ht="15.75" customHeight="1"/>
    <row r="302" spans="5:5" ht="15.75" customHeight="1"/>
    <row r="303" spans="5:5" ht="15.75" customHeight="1"/>
    <row r="304" spans="5:5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</sheetData>
  <sortState xmlns:xlrd2="http://schemas.microsoft.com/office/spreadsheetml/2017/richdata2" ref="B41:L77">
    <sortCondition ref="J41:J77"/>
    <sortCondition ref="C41:C77"/>
  </sortState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877"/>
  <sheetViews>
    <sheetView workbookViewId="0">
      <pane ySplit="2" topLeftCell="A20" activePane="bottomLeft" state="frozen"/>
      <selection pane="bottomLeft" activeCell="D15" sqref="D15:O39"/>
    </sheetView>
  </sheetViews>
  <sheetFormatPr defaultColWidth="14.42578125" defaultRowHeight="15" customHeight="1"/>
  <cols>
    <col min="1" max="1" width="12" customWidth="1"/>
    <col min="2" max="2" width="13.28515625" customWidth="1"/>
    <col min="3" max="4" width="8.42578125" customWidth="1"/>
    <col min="5" max="5" width="9.7109375" customWidth="1"/>
    <col min="6" max="6" width="17.85546875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6" width="8.42578125" customWidth="1"/>
    <col min="17" max="17" width="13.140625" customWidth="1"/>
    <col min="18" max="18" width="8.42578125" customWidth="1"/>
    <col min="20" max="20" width="8.42578125" customWidth="1"/>
    <col min="21" max="21" width="13.140625" customWidth="1"/>
    <col min="22" max="22" width="8.42578125" customWidth="1"/>
    <col min="23" max="23" width="13.85546875" customWidth="1"/>
    <col min="24" max="26" width="8.42578125" customWidth="1"/>
  </cols>
  <sheetData>
    <row r="1" spans="1:26" ht="14.25" customHeight="1">
      <c r="B1" s="93" t="s">
        <v>1567</v>
      </c>
      <c r="C1" s="93"/>
      <c r="D1" s="94"/>
      <c r="E1" s="93"/>
      <c r="F1" s="93"/>
      <c r="G1" s="93"/>
      <c r="H1" s="93"/>
      <c r="I1" s="93"/>
      <c r="J1" s="93"/>
      <c r="K1" s="95"/>
      <c r="L1" s="93"/>
      <c r="M1" s="93"/>
      <c r="P1" s="96"/>
      <c r="Q1" s="96"/>
      <c r="R1" s="96"/>
      <c r="S1" s="96"/>
      <c r="T1" s="96"/>
      <c r="U1" s="96"/>
      <c r="V1" s="96"/>
      <c r="W1" s="96"/>
    </row>
    <row r="2" spans="1:26" ht="14.25" customHeight="1">
      <c r="A2" s="51"/>
      <c r="B2" s="51"/>
      <c r="C2" s="51" t="s">
        <v>1532</v>
      </c>
      <c r="D2" s="52" t="s">
        <v>1548</v>
      </c>
      <c r="E2" s="51" t="s">
        <v>1534</v>
      </c>
      <c r="F2" s="51" t="s">
        <v>1535</v>
      </c>
      <c r="G2" s="51" t="s">
        <v>3</v>
      </c>
      <c r="H2" s="51" t="s">
        <v>1536</v>
      </c>
      <c r="I2" s="51" t="s">
        <v>2</v>
      </c>
      <c r="J2" s="51" t="s">
        <v>5</v>
      </c>
      <c r="K2" s="53" t="s">
        <v>1537</v>
      </c>
      <c r="L2" s="51" t="s">
        <v>1538</v>
      </c>
      <c r="M2" s="51" t="s">
        <v>1539</v>
      </c>
      <c r="N2" s="51" t="s">
        <v>1540</v>
      </c>
      <c r="O2" s="55"/>
      <c r="P2" s="54" t="s">
        <v>1541</v>
      </c>
      <c r="Q2" s="54" t="s">
        <v>1535</v>
      </c>
      <c r="R2" s="54" t="s">
        <v>1542</v>
      </c>
      <c r="S2" s="54" t="s">
        <v>1535</v>
      </c>
      <c r="T2" s="54" t="s">
        <v>1543</v>
      </c>
      <c r="U2" s="54" t="s">
        <v>1535</v>
      </c>
      <c r="V2" s="54" t="s">
        <v>1544</v>
      </c>
      <c r="W2" s="54" t="s">
        <v>1535</v>
      </c>
      <c r="X2" s="55"/>
      <c r="Y2" s="55"/>
      <c r="Z2" s="55"/>
    </row>
    <row r="3" spans="1:26" ht="14.25" customHeight="1">
      <c r="A3" s="56"/>
      <c r="B3" s="97" t="s">
        <v>1568</v>
      </c>
      <c r="C3" s="98">
        <v>1</v>
      </c>
      <c r="D3" s="98">
        <v>5</v>
      </c>
      <c r="E3" s="79">
        <v>1051</v>
      </c>
      <c r="F3" s="59" t="str">
        <f>+VLOOKUP(E3,Participants!$A$1:$F$1600,2,FALSE)</f>
        <v>Andrew Spalvieri</v>
      </c>
      <c r="G3" s="59" t="str">
        <f>+VLOOKUP(E3,Participants!$A$1:$F$1600,4,FALSE)</f>
        <v>KIL</v>
      </c>
      <c r="H3" s="59" t="str">
        <f>+VLOOKUP(E3,Participants!$A$1:$F$1600,5,FALSE)</f>
        <v>M</v>
      </c>
      <c r="I3" s="59">
        <f>+VLOOKUP(E3,Participants!$A$1:$F$1600,3,FALSE)</f>
        <v>6</v>
      </c>
      <c r="J3" s="59" t="str">
        <f>+VLOOKUP(E3,Participants!$A$1:$G$1600,7,FALSE)</f>
        <v>JV BOYS</v>
      </c>
      <c r="K3" s="61" t="s">
        <v>1764</v>
      </c>
      <c r="L3" s="59">
        <v>1</v>
      </c>
      <c r="M3" s="59">
        <v>10</v>
      </c>
      <c r="N3" s="56" t="str">
        <f t="shared" ref="N3:N8" si="0">+J3</f>
        <v>JV BOYS</v>
      </c>
      <c r="O3" s="56"/>
      <c r="P3" s="63"/>
      <c r="Q3" s="63" t="e">
        <f>+VLOOKUP(P3,Participants!$A$1:$F$802,2,FALSE)</f>
        <v>#N/A</v>
      </c>
      <c r="R3" s="63"/>
      <c r="S3" s="63" t="e">
        <f>+VLOOKUP(R3,Participants!$A$1:$F$802,2,FALSE)</f>
        <v>#N/A</v>
      </c>
      <c r="T3" s="63"/>
      <c r="U3" s="63" t="e">
        <f>+VLOOKUP(T3,Participants!$A$1:$F$802,2,FALSE)</f>
        <v>#N/A</v>
      </c>
      <c r="V3" s="63"/>
      <c r="W3" s="63" t="e">
        <f>+VLOOKUP(V3,Participants!$A$1:$F$802,2,FALSE)</f>
        <v>#N/A</v>
      </c>
    </row>
    <row r="4" spans="1:26" ht="14.25" customHeight="1">
      <c r="A4" s="56"/>
      <c r="B4" s="97" t="s">
        <v>1568</v>
      </c>
      <c r="C4" s="98">
        <v>1</v>
      </c>
      <c r="D4" s="98">
        <v>2</v>
      </c>
      <c r="E4" s="60">
        <v>1589</v>
      </c>
      <c r="F4" s="59" t="str">
        <f>+VLOOKUP(E4,Participants!$A$1:$F$1600,2,FALSE)</f>
        <v>Judah Sauers</v>
      </c>
      <c r="G4" s="59" t="str">
        <f>+VLOOKUP(E4,Participants!$A$1:$F$1600,4,FALSE)</f>
        <v>GRE</v>
      </c>
      <c r="H4" s="59" t="str">
        <f>+VLOOKUP(E4,Participants!$A$1:$F$1600,5,FALSE)</f>
        <v>M</v>
      </c>
      <c r="I4" s="59">
        <f>+VLOOKUP(E4,Participants!$A$1:$F$1600,3,FALSE)</f>
        <v>6</v>
      </c>
      <c r="J4" s="59" t="str">
        <f>+VLOOKUP(E4,Participants!$A$1:$G$1600,7,FALSE)</f>
        <v>JV BOYS</v>
      </c>
      <c r="K4" s="61" t="s">
        <v>1765</v>
      </c>
      <c r="L4" s="59">
        <v>2</v>
      </c>
      <c r="M4" s="59">
        <v>8</v>
      </c>
      <c r="N4" s="56" t="str">
        <f t="shared" si="0"/>
        <v>JV BOYS</v>
      </c>
      <c r="O4" s="56"/>
      <c r="P4" s="63"/>
      <c r="Q4" s="63" t="e">
        <f>+VLOOKUP(P4,Participants!$A$1:$F$802,2,FALSE)</f>
        <v>#N/A</v>
      </c>
      <c r="R4" s="63"/>
      <c r="S4" s="63" t="e">
        <f>+VLOOKUP(R4,Participants!$A$1:$F$802,2,FALSE)</f>
        <v>#N/A</v>
      </c>
      <c r="T4" s="63"/>
      <c r="U4" s="63" t="e">
        <f>+VLOOKUP(T4,Participants!$A$1:$F$802,2,FALSE)</f>
        <v>#N/A</v>
      </c>
      <c r="V4" s="63"/>
      <c r="W4" s="63" t="e">
        <f>+VLOOKUP(V4,Participants!$A$1:$F$802,2,FALSE)</f>
        <v>#N/A</v>
      </c>
    </row>
    <row r="5" spans="1:26" ht="14.25" customHeight="1">
      <c r="A5" s="56"/>
      <c r="B5" s="97" t="s">
        <v>1568</v>
      </c>
      <c r="C5" s="98">
        <v>1</v>
      </c>
      <c r="D5" s="98">
        <v>4</v>
      </c>
      <c r="E5" s="60">
        <v>189</v>
      </c>
      <c r="F5" s="59" t="str">
        <f>+VLOOKUP(E5,Participants!$A$1:$F$1600,2,FALSE)</f>
        <v>David Kovalcik</v>
      </c>
      <c r="G5" s="59" t="str">
        <f>+VLOOKUP(E5,Participants!$A$1:$F$1600,4,FALSE)</f>
        <v>AMA</v>
      </c>
      <c r="H5" s="59" t="str">
        <f>+VLOOKUP(E5,Participants!$A$1:$F$1600,5,FALSE)</f>
        <v>M</v>
      </c>
      <c r="I5" s="59">
        <f>+VLOOKUP(E5,Participants!$A$1:$F$1600,3,FALSE)</f>
        <v>5</v>
      </c>
      <c r="J5" s="59" t="str">
        <f>+VLOOKUP(E5,Participants!$A$1:$G$1600,7,FALSE)</f>
        <v>JV BOYS</v>
      </c>
      <c r="K5" s="61" t="s">
        <v>1766</v>
      </c>
      <c r="L5" s="59">
        <v>3</v>
      </c>
      <c r="M5" s="59">
        <v>6</v>
      </c>
      <c r="N5" s="56" t="str">
        <f t="shared" si="0"/>
        <v>JV BOYS</v>
      </c>
      <c r="O5" s="56"/>
      <c r="P5" s="63"/>
      <c r="Q5" s="63" t="e">
        <f>+VLOOKUP(P5,Participants!$A$1:$F$802,2,FALSE)</f>
        <v>#N/A</v>
      </c>
      <c r="R5" s="63"/>
      <c r="S5" s="63" t="e">
        <f>+VLOOKUP(R5,Participants!$A$1:$F$802,2,FALSE)</f>
        <v>#N/A</v>
      </c>
      <c r="T5" s="63"/>
      <c r="U5" s="63" t="e">
        <f>+VLOOKUP(T5,Participants!$A$1:$F$802,2,FALSE)</f>
        <v>#N/A</v>
      </c>
      <c r="V5" s="63"/>
      <c r="W5" s="63" t="e">
        <f>+VLOOKUP(V5,Participants!$A$1:$F$802,2,FALSE)</f>
        <v>#N/A</v>
      </c>
    </row>
    <row r="6" spans="1:26" ht="14.25" customHeight="1">
      <c r="A6" s="56"/>
      <c r="B6" s="97" t="s">
        <v>1568</v>
      </c>
      <c r="C6" s="98">
        <v>1</v>
      </c>
      <c r="D6" s="98">
        <v>3</v>
      </c>
      <c r="E6" s="60">
        <v>592</v>
      </c>
      <c r="F6" s="59" t="str">
        <f>+VLOOKUP(E6,Participants!$A$1:$F$1600,2,FALSE)</f>
        <v>Enzo Pecoraro</v>
      </c>
      <c r="G6" s="59" t="str">
        <f>+VLOOKUP(E6,Participants!$A$1:$F$1600,4,FALSE)</f>
        <v>BFS</v>
      </c>
      <c r="H6" s="59" t="str">
        <f>+VLOOKUP(E6,Participants!$A$1:$F$1600,5,FALSE)</f>
        <v>M</v>
      </c>
      <c r="I6" s="59">
        <f>+VLOOKUP(E6,Participants!$A$1:$F$1600,3,FALSE)</f>
        <v>5</v>
      </c>
      <c r="J6" s="59" t="str">
        <f>+VLOOKUP(E6,Participants!$A$1:$G$1600,7,FALSE)</f>
        <v>JV BOYS</v>
      </c>
      <c r="K6" s="61" t="s">
        <v>1767</v>
      </c>
      <c r="L6" s="59">
        <v>4</v>
      </c>
      <c r="M6" s="59">
        <v>5</v>
      </c>
      <c r="N6" s="56" t="str">
        <f t="shared" si="0"/>
        <v>JV BOYS</v>
      </c>
      <c r="O6" s="56"/>
      <c r="P6" s="63"/>
      <c r="Q6" s="63" t="e">
        <f>+VLOOKUP(P6,Participants!$A$1:$F$802,2,FALSE)</f>
        <v>#N/A</v>
      </c>
      <c r="R6" s="63"/>
      <c r="S6" s="63" t="e">
        <f>+VLOOKUP(R6,Participants!$A$1:$F$802,2,FALSE)</f>
        <v>#N/A</v>
      </c>
      <c r="T6" s="63"/>
      <c r="U6" s="63" t="e">
        <f>+VLOOKUP(T6,Participants!$A$1:$F$802,2,FALSE)</f>
        <v>#N/A</v>
      </c>
      <c r="V6" s="63"/>
      <c r="W6" s="63" t="e">
        <f>+VLOOKUP(V6,Participants!$A$1:$F$802,2,FALSE)</f>
        <v>#N/A</v>
      </c>
    </row>
    <row r="7" spans="1:26" ht="14.25" customHeight="1">
      <c r="A7" s="56"/>
      <c r="B7" s="97" t="s">
        <v>1568</v>
      </c>
      <c r="C7" s="98">
        <v>1</v>
      </c>
      <c r="D7" s="98">
        <v>1</v>
      </c>
      <c r="E7" s="60">
        <v>182</v>
      </c>
      <c r="F7" s="59" t="str">
        <f>+VLOOKUP(E7,Participants!$A$1:$F$1600,2,FALSE)</f>
        <v>Daniel D'Alo</v>
      </c>
      <c r="G7" s="59" t="str">
        <f>+VLOOKUP(E7,Participants!$A$1:$F$1600,4,FALSE)</f>
        <v>AMA</v>
      </c>
      <c r="H7" s="59" t="str">
        <f>+VLOOKUP(E7,Participants!$A$1:$F$1600,5,FALSE)</f>
        <v>M</v>
      </c>
      <c r="I7" s="59">
        <f>+VLOOKUP(E7,Participants!$A$1:$F$1600,3,FALSE)</f>
        <v>5</v>
      </c>
      <c r="J7" s="59" t="str">
        <f>+VLOOKUP(E7,Participants!$A$1:$G$1600,7,FALSE)</f>
        <v>JV BOYS</v>
      </c>
      <c r="K7" s="61" t="s">
        <v>1768</v>
      </c>
      <c r="L7" s="59">
        <v>5</v>
      </c>
      <c r="M7" s="59" t="s">
        <v>1796</v>
      </c>
      <c r="N7" s="56" t="str">
        <f t="shared" si="0"/>
        <v>JV BOYS</v>
      </c>
      <c r="O7" s="56"/>
      <c r="P7" s="63"/>
      <c r="Q7" s="63" t="e">
        <f>+VLOOKUP(P7,Participants!$A$1:$F$802,2,FALSE)</f>
        <v>#N/A</v>
      </c>
      <c r="R7" s="63"/>
      <c r="S7" s="63" t="e">
        <f>+VLOOKUP(R7,Participants!$A$1:$F$802,2,FALSE)</f>
        <v>#N/A</v>
      </c>
      <c r="T7" s="63"/>
      <c r="U7" s="63" t="e">
        <f>+VLOOKUP(T7,Participants!$A$1:$F$802,2,FALSE)</f>
        <v>#N/A</v>
      </c>
      <c r="V7" s="63"/>
      <c r="W7" s="63" t="e">
        <f>+VLOOKUP(V7,Participants!$A$1:$F$802,2,FALSE)</f>
        <v>#N/A</v>
      </c>
    </row>
    <row r="8" spans="1:26" ht="14.25" customHeight="1">
      <c r="A8" s="56"/>
      <c r="B8" s="97" t="s">
        <v>1568</v>
      </c>
      <c r="C8" s="98">
        <v>1</v>
      </c>
      <c r="D8" s="98">
        <v>6</v>
      </c>
      <c r="E8" s="78">
        <v>198</v>
      </c>
      <c r="F8" s="59" t="str">
        <f>+VLOOKUP(E8,Participants!$A$1:$F$1600,2,FALSE)</f>
        <v>Jack Rattigan</v>
      </c>
      <c r="G8" s="59" t="str">
        <f>+VLOOKUP(E8,Participants!$A$1:$F$1600,4,FALSE)</f>
        <v>AMA</v>
      </c>
      <c r="H8" s="59" t="str">
        <f>+VLOOKUP(E8,Participants!$A$1:$F$1600,5,FALSE)</f>
        <v>M</v>
      </c>
      <c r="I8" s="59">
        <f>+VLOOKUP(E8,Participants!$A$1:$F$1600,3,FALSE)</f>
        <v>5</v>
      </c>
      <c r="J8" s="59" t="str">
        <f>+VLOOKUP(E8,Participants!$A$1:$G$1600,7,FALSE)</f>
        <v>JV BOYS</v>
      </c>
      <c r="K8" s="61" t="s">
        <v>1769</v>
      </c>
      <c r="L8" s="59">
        <v>6</v>
      </c>
      <c r="M8" s="59" t="s">
        <v>1796</v>
      </c>
      <c r="N8" s="56" t="str">
        <f t="shared" si="0"/>
        <v>JV BOYS</v>
      </c>
      <c r="O8" s="56"/>
      <c r="P8" s="63"/>
      <c r="Q8" s="63" t="e">
        <f>+VLOOKUP(P8,Participants!$A$1:$F$802,2,FALSE)</f>
        <v>#N/A</v>
      </c>
      <c r="R8" s="63"/>
      <c r="S8" s="63" t="e">
        <f>+VLOOKUP(R8,Participants!$A$1:$F$802,2,FALSE)</f>
        <v>#N/A</v>
      </c>
      <c r="T8" s="63"/>
      <c r="U8" s="63" t="e">
        <f>+VLOOKUP(T8,Participants!$A$1:$F$802,2,FALSE)</f>
        <v>#N/A</v>
      </c>
      <c r="V8" s="63"/>
      <c r="W8" s="63" t="e">
        <f>+VLOOKUP(V8,Participants!$A$1:$F$802,2,FALSE)</f>
        <v>#N/A</v>
      </c>
    </row>
    <row r="9" spans="1:26" ht="14.25" customHeight="1">
      <c r="A9" s="157"/>
      <c r="B9" s="158"/>
      <c r="C9" s="98"/>
      <c r="D9" s="98"/>
      <c r="E9" s="79"/>
      <c r="F9" s="59"/>
      <c r="G9" s="59"/>
      <c r="H9" s="59"/>
      <c r="I9" s="59"/>
      <c r="J9" s="59"/>
      <c r="K9" s="154"/>
      <c r="L9" s="59"/>
      <c r="M9" s="59"/>
      <c r="N9" s="157"/>
      <c r="O9" s="157"/>
      <c r="P9" s="63"/>
      <c r="Q9" s="63"/>
      <c r="R9" s="63"/>
      <c r="S9" s="63"/>
      <c r="T9" s="63"/>
      <c r="U9" s="63"/>
      <c r="V9" s="63"/>
      <c r="W9" s="63"/>
    </row>
    <row r="10" spans="1:26" ht="14.25" customHeight="1">
      <c r="A10" s="56"/>
      <c r="B10" s="97" t="s">
        <v>1568</v>
      </c>
      <c r="C10" s="98">
        <v>1</v>
      </c>
      <c r="D10" s="99">
        <v>2</v>
      </c>
      <c r="E10" s="81">
        <v>1035</v>
      </c>
      <c r="F10" s="66" t="str">
        <f>+VLOOKUP(E10,Participants!$A$1:$F$1600,2,FALSE)</f>
        <v>Gigi Colafella</v>
      </c>
      <c r="G10" s="66" t="str">
        <f>+VLOOKUP(E10,Participants!$A$1:$F$1600,4,FALSE)</f>
        <v>KIL</v>
      </c>
      <c r="H10" s="66" t="str">
        <f>+VLOOKUP(E10,Participants!$A$1:$F$1600,5,FALSE)</f>
        <v>F</v>
      </c>
      <c r="I10" s="66">
        <f>+VLOOKUP(E10,Participants!$A$1:$F$1600,3,FALSE)</f>
        <v>6</v>
      </c>
      <c r="J10" s="66" t="str">
        <f>+VLOOKUP(E10,Participants!$A$1:$G$1600,7,FALSE)</f>
        <v>JV GIRLS</v>
      </c>
      <c r="K10" s="153" t="s">
        <v>1790</v>
      </c>
      <c r="L10" s="66">
        <v>1</v>
      </c>
      <c r="M10" s="66">
        <v>10</v>
      </c>
      <c r="N10" s="155" t="str">
        <f t="shared" ref="N10:N26" si="1">+J10</f>
        <v>JV GIRLS</v>
      </c>
      <c r="O10" s="155"/>
      <c r="P10" s="63"/>
      <c r="Q10" s="63" t="e">
        <f>+VLOOKUP(P10,Participants!$A$1:$F$802,2,FALSE)</f>
        <v>#N/A</v>
      </c>
      <c r="R10" s="63"/>
      <c r="S10" s="63" t="e">
        <f>+VLOOKUP(R10,Participants!$A$1:$F$802,2,FALSE)</f>
        <v>#N/A</v>
      </c>
      <c r="T10" s="63"/>
      <c r="U10" s="63" t="e">
        <f>+VLOOKUP(T10,Participants!$A$1:$F$802,2,FALSE)</f>
        <v>#N/A</v>
      </c>
      <c r="V10" s="63"/>
      <c r="W10" s="63" t="e">
        <f>+VLOOKUP(V10,Participants!$A$1:$F$802,2,FALSE)</f>
        <v>#N/A</v>
      </c>
    </row>
    <row r="11" spans="1:26" ht="14.25" customHeight="1">
      <c r="A11" s="56"/>
      <c r="B11" s="97" t="s">
        <v>1568</v>
      </c>
      <c r="C11" s="98">
        <v>1</v>
      </c>
      <c r="D11" s="99">
        <v>1</v>
      </c>
      <c r="E11" s="81">
        <v>221</v>
      </c>
      <c r="F11" s="66" t="str">
        <f>+VLOOKUP(E11,Participants!$A$1:$F$1600,2,FALSE)</f>
        <v>Liliana Silvis</v>
      </c>
      <c r="G11" s="66" t="str">
        <f>+VLOOKUP(E11,Participants!$A$1:$F$1600,4,FALSE)</f>
        <v>AMA</v>
      </c>
      <c r="H11" s="66" t="str">
        <f>+VLOOKUP(E11,Participants!$A$1:$F$1600,5,FALSE)</f>
        <v>F</v>
      </c>
      <c r="I11" s="66">
        <f>+VLOOKUP(E11,Participants!$A$1:$F$1600,3,FALSE)</f>
        <v>6</v>
      </c>
      <c r="J11" s="66" t="str">
        <f>+VLOOKUP(E11,Participants!$A$1:$G$1600,7,FALSE)</f>
        <v>JV GIRLS</v>
      </c>
      <c r="K11" s="153" t="s">
        <v>1791</v>
      </c>
      <c r="L11" s="66">
        <v>2</v>
      </c>
      <c r="M11" s="66">
        <v>8</v>
      </c>
      <c r="N11" s="155" t="str">
        <f t="shared" si="1"/>
        <v>JV GIRLS</v>
      </c>
      <c r="O11" s="155"/>
      <c r="P11" s="63"/>
      <c r="Q11" s="63" t="e">
        <f>+VLOOKUP(P11,Participants!$A$1:$F$802,2,FALSE)</f>
        <v>#N/A</v>
      </c>
      <c r="R11" s="63"/>
      <c r="S11" s="63" t="e">
        <f>+VLOOKUP(R11,Participants!$A$1:$F$802,2,FALSE)</f>
        <v>#N/A</v>
      </c>
      <c r="T11" s="63"/>
      <c r="U11" s="63" t="e">
        <f>+VLOOKUP(T11,Participants!$A$1:$F$802,2,FALSE)</f>
        <v>#N/A</v>
      </c>
      <c r="V11" s="63"/>
      <c r="W11" s="63" t="e">
        <f>+VLOOKUP(V11,Participants!$A$1:$F$802,2,FALSE)</f>
        <v>#N/A</v>
      </c>
    </row>
    <row r="12" spans="1:26" ht="14.25" customHeight="1">
      <c r="B12" s="93" t="s">
        <v>1568</v>
      </c>
      <c r="C12" s="99">
        <v>2</v>
      </c>
      <c r="D12" s="99">
        <v>3</v>
      </c>
      <c r="E12" s="81">
        <v>967</v>
      </c>
      <c r="F12" s="66" t="str">
        <f>+VLOOKUP(E12,Participants!$A$1:$F$1600,2,FALSE)</f>
        <v>Alana Eiler</v>
      </c>
      <c r="G12" s="66" t="str">
        <f>+VLOOKUP(E12,Participants!$A$1:$F$1600,4,FALSE)</f>
        <v>BTA</v>
      </c>
      <c r="H12" s="66" t="str">
        <f>+VLOOKUP(E12,Participants!$A$1:$F$1600,5,FALSE)</f>
        <v>F</v>
      </c>
      <c r="I12" s="66">
        <f>+VLOOKUP(E12,Participants!$A$1:$F$1600,3,FALSE)</f>
        <v>5</v>
      </c>
      <c r="J12" s="66" t="str">
        <f>+VLOOKUP(E12,Participants!$A$1:$G$1600,7,FALSE)</f>
        <v>JV GIRLS</v>
      </c>
      <c r="K12" s="67" t="s">
        <v>1792</v>
      </c>
      <c r="L12" s="66">
        <v>3</v>
      </c>
      <c r="M12" s="66">
        <v>6</v>
      </c>
      <c r="N12" s="64" t="str">
        <f t="shared" si="1"/>
        <v>JV GIRLS</v>
      </c>
      <c r="O12" s="64"/>
      <c r="P12" s="69"/>
      <c r="Q12" s="69" t="e">
        <f>+VLOOKUP(P12,Participants!$A$1:$F$802,2,FALSE)</f>
        <v>#N/A</v>
      </c>
      <c r="R12" s="69"/>
      <c r="S12" s="69" t="e">
        <f>+VLOOKUP(R12,Participants!$A$1:$F$802,2,FALSE)</f>
        <v>#N/A</v>
      </c>
      <c r="T12" s="69"/>
      <c r="U12" s="69" t="e">
        <f>+VLOOKUP(T12,Participants!$A$1:$F$802,2,FALSE)</f>
        <v>#N/A</v>
      </c>
      <c r="V12" s="69"/>
      <c r="W12" s="69" t="e">
        <f>+VLOOKUP(V12,Participants!$A$1:$F$802,2,FALSE)</f>
        <v>#N/A</v>
      </c>
      <c r="X12" s="64"/>
      <c r="Y12" s="64"/>
    </row>
    <row r="13" spans="1:26" ht="14.25" customHeight="1">
      <c r="A13" s="64"/>
      <c r="B13" s="93" t="s">
        <v>1568</v>
      </c>
      <c r="C13" s="99">
        <v>2</v>
      </c>
      <c r="D13" s="99">
        <v>4</v>
      </c>
      <c r="E13" s="81">
        <v>1159</v>
      </c>
      <c r="F13" s="66" t="str">
        <f>+VLOOKUP(E13,Participants!$A$1:$F$1600,2,FALSE)</f>
        <v>Gabby Vilcheck</v>
      </c>
      <c r="G13" s="66" t="str">
        <f>+VLOOKUP(E13,Participants!$A$1:$F$1600,4,FALSE)</f>
        <v>JAM</v>
      </c>
      <c r="H13" s="66" t="str">
        <f>+VLOOKUP(E13,Participants!$A$1:$F$1600,5,FALSE)</f>
        <v>F</v>
      </c>
      <c r="I13" s="66">
        <f>+VLOOKUP(E13,Participants!$A$1:$F$1600,3,FALSE)</f>
        <v>6</v>
      </c>
      <c r="J13" s="66" t="str">
        <f>+VLOOKUP(E13,Participants!$A$1:$G$1600,7,FALSE)</f>
        <v>JV GIRLS</v>
      </c>
      <c r="K13" s="67" t="s">
        <v>1793</v>
      </c>
      <c r="L13" s="66">
        <v>4</v>
      </c>
      <c r="M13" s="66">
        <v>5</v>
      </c>
      <c r="N13" s="64" t="str">
        <f t="shared" si="1"/>
        <v>JV GIRLS</v>
      </c>
      <c r="O13" s="64"/>
      <c r="P13" s="69"/>
      <c r="Q13" s="69" t="e">
        <f>+VLOOKUP(P13,Participants!$A$1:$F$802,2,FALSE)</f>
        <v>#N/A</v>
      </c>
      <c r="R13" s="69"/>
      <c r="S13" s="69" t="e">
        <f>+VLOOKUP(R13,Participants!$A$1:$F$802,2,FALSE)</f>
        <v>#N/A</v>
      </c>
      <c r="T13" s="69"/>
      <c r="U13" s="69" t="e">
        <f>+VLOOKUP(T13,Participants!$A$1:$F$802,2,FALSE)</f>
        <v>#N/A</v>
      </c>
      <c r="V13" s="69"/>
      <c r="W13" s="69" t="e">
        <f>+VLOOKUP(V13,Participants!$A$1:$F$802,2,FALSE)</f>
        <v>#N/A</v>
      </c>
      <c r="X13" s="64"/>
      <c r="Y13" s="64"/>
    </row>
    <row r="14" spans="1:26" ht="14.25" customHeight="1">
      <c r="A14" s="64"/>
      <c r="B14" s="93" t="s">
        <v>1568</v>
      </c>
      <c r="C14" s="99">
        <v>2</v>
      </c>
      <c r="D14" s="98">
        <v>1</v>
      </c>
      <c r="E14" s="60">
        <v>222</v>
      </c>
      <c r="F14" s="59" t="str">
        <f>+VLOOKUP(E14,Participants!$A$1:$F$1600,2,FALSE)</f>
        <v>Faith Simon</v>
      </c>
      <c r="G14" s="59" t="str">
        <f>+VLOOKUP(E14,Participants!$A$1:$F$1600,4,FALSE)</f>
        <v>AMA</v>
      </c>
      <c r="H14" s="59" t="str">
        <f>+VLOOKUP(E14,Participants!$A$1:$F$1600,5,FALSE)</f>
        <v>F</v>
      </c>
      <c r="I14" s="59">
        <f>+VLOOKUP(E14,Participants!$A$1:$F$1600,3,FALSE)</f>
        <v>6</v>
      </c>
      <c r="J14" s="59" t="str">
        <f>+VLOOKUP(E14,Participants!$A$1:$G$1600,7,FALSE)</f>
        <v>JV GIRLS</v>
      </c>
      <c r="K14" s="154" t="s">
        <v>1787</v>
      </c>
      <c r="L14" s="59">
        <v>5</v>
      </c>
      <c r="M14" s="59" t="s">
        <v>1797</v>
      </c>
      <c r="N14" s="156" t="str">
        <f t="shared" si="1"/>
        <v>JV GIRLS</v>
      </c>
      <c r="O14" s="156"/>
      <c r="P14" s="69"/>
      <c r="Q14" s="69" t="e">
        <f>+VLOOKUP(P14,Participants!$A$1:$F$802,2,FALSE)</f>
        <v>#N/A</v>
      </c>
      <c r="R14" s="69"/>
      <c r="S14" s="69" t="e">
        <f>+VLOOKUP(R14,Participants!$A$1:$F$802,2,FALSE)</f>
        <v>#N/A</v>
      </c>
      <c r="T14" s="69"/>
      <c r="U14" s="69" t="e">
        <f>+VLOOKUP(T14,Participants!$A$1:$F$802,2,FALSE)</f>
        <v>#N/A</v>
      </c>
      <c r="V14" s="69"/>
      <c r="W14" s="69" t="e">
        <f>+VLOOKUP(V14,Participants!$A$1:$F$802,2,FALSE)</f>
        <v>#N/A</v>
      </c>
      <c r="X14" s="64"/>
      <c r="Y14" s="64"/>
    </row>
    <row r="15" spans="1:26" ht="14.25" customHeight="1">
      <c r="A15" s="64"/>
      <c r="B15" s="93" t="s">
        <v>1568</v>
      </c>
      <c r="C15" s="99">
        <v>2</v>
      </c>
      <c r="D15" s="176">
        <v>4</v>
      </c>
      <c r="E15" s="175">
        <v>973</v>
      </c>
      <c r="F15" s="170" t="str">
        <f>+VLOOKUP(E15,Participants!$A$1:$F$1600,2,FALSE)</f>
        <v>Caroline Tatar</v>
      </c>
      <c r="G15" s="170" t="str">
        <f>+VLOOKUP(E15,Participants!$A$1:$F$1600,4,FALSE)</f>
        <v>BTA</v>
      </c>
      <c r="H15" s="170" t="str">
        <f>+VLOOKUP(E15,Participants!$A$1:$F$1600,5,FALSE)</f>
        <v>F</v>
      </c>
      <c r="I15" s="170">
        <f>+VLOOKUP(E15,Participants!$A$1:$F$1600,3,FALSE)</f>
        <v>5</v>
      </c>
      <c r="J15" s="170" t="str">
        <f>+VLOOKUP(E15,Participants!$A$1:$G$1600,7,FALSE)</f>
        <v>JV GIRLS</v>
      </c>
      <c r="K15" s="177" t="s">
        <v>1787</v>
      </c>
      <c r="L15" s="170">
        <v>6</v>
      </c>
      <c r="M15" s="170" t="s">
        <v>1797</v>
      </c>
      <c r="N15" s="178" t="str">
        <f t="shared" si="1"/>
        <v>JV GIRLS</v>
      </c>
      <c r="O15" s="178"/>
      <c r="P15" s="69"/>
      <c r="Q15" s="69" t="e">
        <f>+VLOOKUP(P15,Participants!$A$1:$F$802,2,FALSE)</f>
        <v>#N/A</v>
      </c>
      <c r="R15" s="69"/>
      <c r="S15" s="69" t="e">
        <f>+VLOOKUP(R15,Participants!$A$1:$F$802,2,FALSE)</f>
        <v>#N/A</v>
      </c>
      <c r="T15" s="69"/>
      <c r="U15" s="69" t="e">
        <f>+VLOOKUP(T15,Participants!$A$1:$F$802,2,FALSE)</f>
        <v>#N/A</v>
      </c>
      <c r="V15" s="69"/>
      <c r="W15" s="69" t="e">
        <f>+VLOOKUP(V15,Participants!$A$1:$F$802,2,FALSE)</f>
        <v>#N/A</v>
      </c>
      <c r="X15" s="64"/>
      <c r="Y15" s="64"/>
    </row>
    <row r="16" spans="1:26" ht="14.25" customHeight="1">
      <c r="A16" s="64"/>
      <c r="B16" s="93" t="s">
        <v>1568</v>
      </c>
      <c r="C16" s="99">
        <v>2</v>
      </c>
      <c r="D16" s="176">
        <v>5</v>
      </c>
      <c r="E16" s="168">
        <v>783</v>
      </c>
      <c r="F16" s="170" t="str">
        <f>+VLOOKUP(E16,Participants!$A$1:$F$1600,2,FALSE)</f>
        <v>Juli Gruber</v>
      </c>
      <c r="G16" s="170" t="str">
        <f>+VLOOKUP(E16,Participants!$A$1:$F$1600,4,FALSE)</f>
        <v>AAC</v>
      </c>
      <c r="H16" s="170" t="str">
        <f>+VLOOKUP(E16,Participants!$A$1:$F$1600,5,FALSE)</f>
        <v>F</v>
      </c>
      <c r="I16" s="170">
        <f>+VLOOKUP(E16,Participants!$A$1:$F$1600,3,FALSE)</f>
        <v>5</v>
      </c>
      <c r="J16" s="170" t="str">
        <f>+VLOOKUP(E16,Participants!$A$1:$G$1600,7,FALSE)</f>
        <v>JV GIRLS</v>
      </c>
      <c r="K16" s="177" t="s">
        <v>1794</v>
      </c>
      <c r="L16" s="170">
        <v>7</v>
      </c>
      <c r="M16" s="170">
        <v>4</v>
      </c>
      <c r="N16" s="179" t="str">
        <f t="shared" si="1"/>
        <v>JV GIRLS</v>
      </c>
      <c r="O16" s="179"/>
      <c r="P16" s="69"/>
      <c r="Q16" s="69" t="e">
        <f>+VLOOKUP(P16,Participants!$A$1:$F$802,2,FALSE)</f>
        <v>#N/A</v>
      </c>
      <c r="R16" s="69"/>
      <c r="S16" s="69" t="e">
        <f>+VLOOKUP(R16,Participants!$A$1:$F$802,2,FALSE)</f>
        <v>#N/A</v>
      </c>
      <c r="T16" s="69"/>
      <c r="U16" s="69" t="e">
        <f>+VLOOKUP(T16,Participants!$A$1:$F$802,2,FALSE)</f>
        <v>#N/A</v>
      </c>
      <c r="V16" s="69"/>
      <c r="W16" s="69" t="e">
        <f>+VLOOKUP(V16,Participants!$A$1:$F$802,2,FALSE)</f>
        <v>#N/A</v>
      </c>
      <c r="X16" s="64"/>
      <c r="Y16" s="64"/>
    </row>
    <row r="17" spans="1:25" ht="14.25" customHeight="1">
      <c r="A17" s="64"/>
      <c r="B17" s="93" t="s">
        <v>1568</v>
      </c>
      <c r="C17" s="99">
        <v>2</v>
      </c>
      <c r="D17" s="176">
        <v>2</v>
      </c>
      <c r="E17" s="175">
        <v>213</v>
      </c>
      <c r="F17" s="170" t="str">
        <f>+VLOOKUP(E17,Participants!$A$1:$F$1600,2,FALSE)</f>
        <v>Samantha Hinkofer</v>
      </c>
      <c r="G17" s="170" t="str">
        <f>+VLOOKUP(E17,Participants!$A$1:$F$1600,4,FALSE)</f>
        <v>AMA</v>
      </c>
      <c r="H17" s="170" t="str">
        <f>+VLOOKUP(E17,Participants!$A$1:$F$1600,5,FALSE)</f>
        <v>F</v>
      </c>
      <c r="I17" s="170">
        <f>+VLOOKUP(E17,Participants!$A$1:$F$1600,3,FALSE)</f>
        <v>5</v>
      </c>
      <c r="J17" s="170" t="str">
        <f>+VLOOKUP(E17,Participants!$A$1:$G$1600,7,FALSE)</f>
        <v>JV GIRLS</v>
      </c>
      <c r="K17" s="177" t="s">
        <v>1788</v>
      </c>
      <c r="L17" s="170">
        <v>8</v>
      </c>
      <c r="M17" s="170" t="s">
        <v>1797</v>
      </c>
      <c r="N17" s="178" t="str">
        <f t="shared" si="1"/>
        <v>JV GIRLS</v>
      </c>
      <c r="O17" s="178"/>
      <c r="P17" s="69"/>
      <c r="Q17" s="69" t="e">
        <f>+VLOOKUP(P17,Participants!$A$1:$F$802,2,FALSE)</f>
        <v>#N/A</v>
      </c>
      <c r="R17" s="69"/>
      <c r="S17" s="69" t="e">
        <f>+VLOOKUP(R17,Participants!$A$1:$F$802,2,FALSE)</f>
        <v>#N/A</v>
      </c>
      <c r="T17" s="69"/>
      <c r="U17" s="69" t="e">
        <f>+VLOOKUP(T17,Participants!$A$1:$F$802,2,FALSE)</f>
        <v>#N/A</v>
      </c>
      <c r="V17" s="69"/>
      <c r="W17" s="69" t="e">
        <f>+VLOOKUP(V17,Participants!$A$1:$F$802,2,FALSE)</f>
        <v>#N/A</v>
      </c>
      <c r="X17" s="64"/>
      <c r="Y17" s="64"/>
    </row>
    <row r="18" spans="1:25" ht="14.25" customHeight="1">
      <c r="A18" s="64"/>
      <c r="B18" s="93" t="s">
        <v>1568</v>
      </c>
      <c r="C18" s="99">
        <v>2</v>
      </c>
      <c r="D18" s="176">
        <v>6</v>
      </c>
      <c r="E18" s="168">
        <v>590</v>
      </c>
      <c r="F18" s="170" t="str">
        <f>+VLOOKUP(E18,Participants!$A$1:$F$1600,2,FALSE)</f>
        <v>Gina Talarico</v>
      </c>
      <c r="G18" s="170" t="str">
        <f>+VLOOKUP(E18,Participants!$A$1:$F$1600,4,FALSE)</f>
        <v>BFS</v>
      </c>
      <c r="H18" s="170" t="str">
        <f>+VLOOKUP(E18,Participants!$A$1:$F$1600,5,FALSE)</f>
        <v>F</v>
      </c>
      <c r="I18" s="170">
        <f>+VLOOKUP(E18,Participants!$A$1:$F$1600,3,FALSE)</f>
        <v>6</v>
      </c>
      <c r="J18" s="170" t="str">
        <f>+VLOOKUP(E18,Participants!$A$1:$G$1600,7,FALSE)</f>
        <v>JV GIRLS</v>
      </c>
      <c r="K18" s="177" t="s">
        <v>1795</v>
      </c>
      <c r="L18" s="170">
        <v>9</v>
      </c>
      <c r="M18" s="170">
        <v>3</v>
      </c>
      <c r="N18" s="179" t="str">
        <f t="shared" si="1"/>
        <v>JV GIRLS</v>
      </c>
      <c r="O18" s="179"/>
      <c r="P18" s="69"/>
      <c r="Q18" s="69" t="e">
        <f>+VLOOKUP(P18,Participants!$A$1:$F$802,2,FALSE)</f>
        <v>#N/A</v>
      </c>
      <c r="R18" s="69"/>
      <c r="S18" s="69" t="e">
        <f>+VLOOKUP(R18,Participants!$A$1:$F$802,2,FALSE)</f>
        <v>#N/A</v>
      </c>
      <c r="T18" s="69"/>
      <c r="U18" s="69" t="e">
        <f>+VLOOKUP(T18,Participants!$A$1:$F$802,2,FALSE)</f>
        <v>#N/A</v>
      </c>
      <c r="V18" s="69"/>
      <c r="W18" s="69" t="e">
        <f>+VLOOKUP(V18,Participants!$A$1:$F$802,2,FALSE)</f>
        <v>#N/A</v>
      </c>
      <c r="X18" s="64"/>
      <c r="Y18" s="64"/>
    </row>
    <row r="19" spans="1:25" ht="14.25" customHeight="1">
      <c r="A19" s="64"/>
      <c r="B19" s="93" t="s">
        <v>1568</v>
      </c>
      <c r="C19" s="99">
        <v>2</v>
      </c>
      <c r="D19" s="176">
        <v>3</v>
      </c>
      <c r="E19" s="175">
        <v>1023</v>
      </c>
      <c r="F19" s="170" t="str">
        <f>+VLOOKUP(E19,Participants!$A$1:$F$1600,2,FALSE)</f>
        <v>Alegría Sisto</v>
      </c>
      <c r="G19" s="170" t="str">
        <f>+VLOOKUP(E19,Participants!$A$1:$F$1600,4,FALSE)</f>
        <v>KIL</v>
      </c>
      <c r="H19" s="170" t="str">
        <f>+VLOOKUP(E19,Participants!$A$1:$F$1600,5,FALSE)</f>
        <v>F</v>
      </c>
      <c r="I19" s="170">
        <f>+VLOOKUP(E19,Participants!$A$1:$F$1600,3,FALSE)</f>
        <v>5</v>
      </c>
      <c r="J19" s="170" t="str">
        <f>+VLOOKUP(E19,Participants!$A$1:$G$1600,7,FALSE)</f>
        <v>JV GIRLS</v>
      </c>
      <c r="K19" s="177" t="s">
        <v>1789</v>
      </c>
      <c r="L19" s="170">
        <v>10</v>
      </c>
      <c r="M19" s="170" t="s">
        <v>1797</v>
      </c>
      <c r="N19" s="178" t="str">
        <f t="shared" si="1"/>
        <v>JV GIRLS</v>
      </c>
      <c r="O19" s="178"/>
      <c r="P19" s="69"/>
      <c r="Q19" s="69" t="e">
        <f>+VLOOKUP(P19,Participants!$A$1:$F$802,2,FALSE)</f>
        <v>#N/A</v>
      </c>
      <c r="R19" s="69"/>
      <c r="S19" s="69" t="e">
        <f>+VLOOKUP(R19,Participants!$A$1:$F$802,2,FALSE)</f>
        <v>#N/A</v>
      </c>
      <c r="T19" s="69"/>
      <c r="U19" s="69" t="e">
        <f>+VLOOKUP(T19,Participants!$A$1:$F$802,2,FALSE)</f>
        <v>#N/A</v>
      </c>
      <c r="V19" s="69"/>
      <c r="W19" s="69" t="e">
        <f>+VLOOKUP(V19,Participants!$A$1:$F$802,2,FALSE)</f>
        <v>#N/A</v>
      </c>
      <c r="X19" s="64"/>
      <c r="Y19" s="64"/>
    </row>
    <row r="20" spans="1:25" ht="14.25" customHeight="1">
      <c r="A20" s="56"/>
      <c r="B20" s="97" t="s">
        <v>1568</v>
      </c>
      <c r="C20" s="98">
        <v>3</v>
      </c>
      <c r="D20" s="176">
        <v>4</v>
      </c>
      <c r="E20" s="168">
        <v>1177</v>
      </c>
      <c r="F20" s="170" t="str">
        <f>+VLOOKUP(E20,Participants!$A$1:$F$1600,2,FALSE)</f>
        <v>Patrick Altmar</v>
      </c>
      <c r="G20" s="170" t="str">
        <f>+VLOOKUP(E20,Participants!$A$1:$F$1600,4,FALSE)</f>
        <v>JAM</v>
      </c>
      <c r="H20" s="170" t="str">
        <f>+VLOOKUP(E20,Participants!$A$1:$F$1600,5,FALSE)</f>
        <v>M</v>
      </c>
      <c r="I20" s="170">
        <f>+VLOOKUP(E20,Participants!$A$1:$F$1600,3,FALSE)</f>
        <v>8</v>
      </c>
      <c r="J20" s="170" t="str">
        <f>+VLOOKUP(E20,Participants!$A$1:$G$1600,7,FALSE)</f>
        <v>VARSITY BOYS</v>
      </c>
      <c r="K20" s="180" t="s">
        <v>1779</v>
      </c>
      <c r="L20" s="170">
        <v>1</v>
      </c>
      <c r="M20" s="170">
        <v>10</v>
      </c>
      <c r="N20" s="181" t="str">
        <f t="shared" si="1"/>
        <v>VARSITY BOYS</v>
      </c>
      <c r="O20" s="181"/>
      <c r="P20" s="63"/>
      <c r="Q20" s="63" t="e">
        <f>+VLOOKUP(P20,Participants!$A$1:$F$802,2,FALSE)</f>
        <v>#N/A</v>
      </c>
      <c r="R20" s="63"/>
      <c r="S20" s="63" t="e">
        <f>+VLOOKUP(R20,Participants!$A$1:$F$802,2,FALSE)</f>
        <v>#N/A</v>
      </c>
      <c r="T20" s="63"/>
      <c r="U20" s="63" t="e">
        <f>+VLOOKUP(T20,Participants!$A$1:$F$802,2,FALSE)</f>
        <v>#N/A</v>
      </c>
      <c r="V20" s="63"/>
      <c r="W20" s="63" t="e">
        <f>+VLOOKUP(V20,Participants!$A$1:$F$802,2,FALSE)</f>
        <v>#N/A</v>
      </c>
    </row>
    <row r="21" spans="1:25" ht="14.25" customHeight="1">
      <c r="A21" s="56"/>
      <c r="B21" s="97" t="s">
        <v>1568</v>
      </c>
      <c r="C21" s="98">
        <v>3</v>
      </c>
      <c r="D21" s="176">
        <v>3</v>
      </c>
      <c r="E21" s="168">
        <v>1080</v>
      </c>
      <c r="F21" s="170" t="str">
        <f>+VLOOKUP(E21,Participants!$A$1:$F$1600,2,FALSE)</f>
        <v>Matthew Liscinsky</v>
      </c>
      <c r="G21" s="170" t="str">
        <f>+VLOOKUP(E21,Participants!$A$1:$F$1600,4,FALSE)</f>
        <v>KIL</v>
      </c>
      <c r="H21" s="170" t="str">
        <f>+VLOOKUP(E21,Participants!$A$1:$F$1600,5,FALSE)</f>
        <v>M</v>
      </c>
      <c r="I21" s="170">
        <f>+VLOOKUP(E21,Participants!$A$1:$F$1600,3,FALSE)</f>
        <v>7</v>
      </c>
      <c r="J21" s="170" t="str">
        <f>+VLOOKUP(E21,Participants!$A$1:$G$1600,7,FALSE)</f>
        <v>VARSITY BOYS</v>
      </c>
      <c r="K21" s="180" t="s">
        <v>1780</v>
      </c>
      <c r="L21" s="170">
        <v>2</v>
      </c>
      <c r="M21" s="170">
        <v>8</v>
      </c>
      <c r="N21" s="181" t="str">
        <f t="shared" si="1"/>
        <v>VARSITY BOYS</v>
      </c>
      <c r="O21" s="181"/>
      <c r="P21" s="63"/>
      <c r="Q21" s="63" t="e">
        <f>+VLOOKUP(P21,Participants!$A$1:$F$802,2,FALSE)</f>
        <v>#N/A</v>
      </c>
      <c r="R21" s="63"/>
      <c r="S21" s="63" t="e">
        <f>+VLOOKUP(R21,Participants!$A$1:$F$802,2,FALSE)</f>
        <v>#N/A</v>
      </c>
      <c r="T21" s="63"/>
      <c r="U21" s="63" t="e">
        <f>+VLOOKUP(T21,Participants!$A$1:$F$802,2,FALSE)</f>
        <v>#N/A</v>
      </c>
      <c r="V21" s="63"/>
      <c r="W21" s="63" t="e">
        <f>+VLOOKUP(V21,Participants!$A$1:$F$802,2,FALSE)</f>
        <v>#N/A</v>
      </c>
    </row>
    <row r="22" spans="1:25" ht="14.25" customHeight="1">
      <c r="A22" s="56"/>
      <c r="B22" s="97" t="s">
        <v>1568</v>
      </c>
      <c r="C22" s="98">
        <v>3</v>
      </c>
      <c r="D22" s="176">
        <v>8</v>
      </c>
      <c r="E22" s="168">
        <v>613</v>
      </c>
      <c r="F22" s="170" t="str">
        <f>+VLOOKUP(E22,Participants!$A$1:$F$1600,2,FALSE)</f>
        <v>Erik Lindenfelser</v>
      </c>
      <c r="G22" s="170" t="str">
        <f>+VLOOKUP(E22,Participants!$A$1:$F$1600,4,FALSE)</f>
        <v>BFS</v>
      </c>
      <c r="H22" s="170" t="str">
        <f>+VLOOKUP(E22,Participants!$A$1:$F$1600,5,FALSE)</f>
        <v>M</v>
      </c>
      <c r="I22" s="170">
        <f>+VLOOKUP(E22,Participants!$A$1:$F$1600,3,FALSE)</f>
        <v>7</v>
      </c>
      <c r="J22" s="170" t="str">
        <f>+VLOOKUP(E22,Participants!$A$1:$G$1600,7,FALSE)</f>
        <v>VARSITY BOYS</v>
      </c>
      <c r="K22" s="180" t="s">
        <v>1781</v>
      </c>
      <c r="L22" s="170">
        <v>3</v>
      </c>
      <c r="M22" s="170">
        <v>6</v>
      </c>
      <c r="N22" s="181" t="str">
        <f t="shared" si="1"/>
        <v>VARSITY BOYS</v>
      </c>
      <c r="O22" s="181"/>
      <c r="P22" s="63"/>
      <c r="Q22" s="63" t="e">
        <f>+VLOOKUP(P22,Participants!$A$1:$F$802,2,FALSE)</f>
        <v>#N/A</v>
      </c>
      <c r="R22" s="63"/>
      <c r="S22" s="63" t="e">
        <f>+VLOOKUP(R22,Participants!$A$1:$F$802,2,FALSE)</f>
        <v>#N/A</v>
      </c>
      <c r="T22" s="63"/>
      <c r="U22" s="63" t="e">
        <f>+VLOOKUP(T22,Participants!$A$1:$F$802,2,FALSE)</f>
        <v>#N/A</v>
      </c>
      <c r="V22" s="63"/>
      <c r="W22" s="63" t="e">
        <f>+VLOOKUP(V22,Participants!$A$1:$F$802,2,FALSE)</f>
        <v>#N/A</v>
      </c>
    </row>
    <row r="23" spans="1:25" ht="14.25" customHeight="1">
      <c r="A23" s="56"/>
      <c r="B23" s="97" t="s">
        <v>1568</v>
      </c>
      <c r="C23" s="98">
        <v>3</v>
      </c>
      <c r="D23" s="176">
        <v>2</v>
      </c>
      <c r="E23" s="168">
        <v>235</v>
      </c>
      <c r="F23" s="170" t="str">
        <f>+VLOOKUP(E23,Participants!$A$1:$F$1600,2,FALSE)</f>
        <v>Danny Slowey</v>
      </c>
      <c r="G23" s="170" t="str">
        <f>+VLOOKUP(E23,Participants!$A$1:$F$1600,4,FALSE)</f>
        <v>AMA</v>
      </c>
      <c r="H23" s="170" t="str">
        <f>+VLOOKUP(E23,Participants!$A$1:$F$1600,5,FALSE)</f>
        <v>M</v>
      </c>
      <c r="I23" s="170">
        <f>+VLOOKUP(E23,Participants!$A$1:$F$1600,3,FALSE)</f>
        <v>8</v>
      </c>
      <c r="J23" s="170" t="str">
        <f>+VLOOKUP(E23,Participants!$A$1:$G$1600,7,FALSE)</f>
        <v>VARSITY BOYS</v>
      </c>
      <c r="K23" s="180" t="s">
        <v>1782</v>
      </c>
      <c r="L23" s="170">
        <v>4</v>
      </c>
      <c r="M23" s="170">
        <v>5</v>
      </c>
      <c r="N23" s="181" t="str">
        <f t="shared" si="1"/>
        <v>VARSITY BOYS</v>
      </c>
      <c r="O23" s="181"/>
      <c r="P23" s="63"/>
      <c r="Q23" s="63" t="e">
        <f>+VLOOKUP(P23,Participants!$A$1:$F$802,2,FALSE)</f>
        <v>#N/A</v>
      </c>
      <c r="R23" s="63"/>
      <c r="S23" s="63" t="e">
        <f>+VLOOKUP(R23,Participants!$A$1:$F$802,2,FALSE)</f>
        <v>#N/A</v>
      </c>
      <c r="T23" s="63"/>
      <c r="U23" s="63" t="e">
        <f>+VLOOKUP(T23,Participants!$A$1:$F$802,2,FALSE)</f>
        <v>#N/A</v>
      </c>
      <c r="V23" s="63"/>
      <c r="W23" s="63" t="e">
        <f>+VLOOKUP(V23,Participants!$A$1:$F$802,2,FALSE)</f>
        <v>#N/A</v>
      </c>
    </row>
    <row r="24" spans="1:25" ht="14.25" customHeight="1">
      <c r="A24" s="56"/>
      <c r="B24" s="97" t="s">
        <v>1568</v>
      </c>
      <c r="C24" s="98">
        <v>3</v>
      </c>
      <c r="D24" s="176">
        <v>1</v>
      </c>
      <c r="E24" s="168">
        <v>888</v>
      </c>
      <c r="F24" s="170" t="str">
        <f>+VLOOKUP(E24,Participants!$A$1:$F$1600,2,FALSE)</f>
        <v>Luca Flitcraft</v>
      </c>
      <c r="G24" s="170" t="str">
        <f>+VLOOKUP(E24,Participants!$A$1:$F$1600,4,FALSE)</f>
        <v>SSPP</v>
      </c>
      <c r="H24" s="170" t="str">
        <f>+VLOOKUP(E24,Participants!$A$1:$F$1600,5,FALSE)</f>
        <v>M</v>
      </c>
      <c r="I24" s="170">
        <f>+VLOOKUP(E24,Participants!$A$1:$F$1600,3,FALSE)</f>
        <v>7</v>
      </c>
      <c r="J24" s="170" t="str">
        <f>+VLOOKUP(E24,Participants!$A$1:$G$1600,7,FALSE)</f>
        <v>VARSITY BOYS</v>
      </c>
      <c r="K24" s="180" t="s">
        <v>1785</v>
      </c>
      <c r="L24" s="170">
        <v>5</v>
      </c>
      <c r="M24" s="170">
        <v>4</v>
      </c>
      <c r="N24" s="181" t="str">
        <f t="shared" si="1"/>
        <v>VARSITY BOYS</v>
      </c>
      <c r="O24" s="181"/>
      <c r="P24" s="63"/>
      <c r="Q24" s="63" t="e">
        <f>+VLOOKUP(P24,Participants!$A$1:$F$802,2,FALSE)</f>
        <v>#N/A</v>
      </c>
      <c r="R24" s="63"/>
      <c r="S24" s="63" t="e">
        <f>+VLOOKUP(R24,Participants!$A$1:$F$802,2,FALSE)</f>
        <v>#N/A</v>
      </c>
      <c r="T24" s="63"/>
      <c r="U24" s="63" t="e">
        <f>+VLOOKUP(T24,Participants!$A$1:$F$802,2,FALSE)</f>
        <v>#N/A</v>
      </c>
      <c r="V24" s="63"/>
      <c r="W24" s="63" t="e">
        <f>+VLOOKUP(V24,Participants!$A$1:$F$802,2,FALSE)</f>
        <v>#N/A</v>
      </c>
    </row>
    <row r="25" spans="1:25" ht="14.25" customHeight="1">
      <c r="A25" s="56"/>
      <c r="B25" s="97" t="s">
        <v>1568</v>
      </c>
      <c r="C25" s="98">
        <v>3</v>
      </c>
      <c r="D25" s="176">
        <v>7</v>
      </c>
      <c r="E25" s="168">
        <v>977</v>
      </c>
      <c r="F25" s="170" t="str">
        <f>+VLOOKUP(E25,Participants!$A$1:$F$1600,2,FALSE)</f>
        <v>Jacob Bridgeman</v>
      </c>
      <c r="G25" s="170" t="str">
        <f>+VLOOKUP(E25,Participants!$A$1:$F$1600,4,FALSE)</f>
        <v>BTA</v>
      </c>
      <c r="H25" s="170" t="str">
        <f>+VLOOKUP(E25,Participants!$A$1:$F$1600,5,FALSE)</f>
        <v>M</v>
      </c>
      <c r="I25" s="170">
        <f>+VLOOKUP(E25,Participants!$A$1:$F$1600,3,FALSE)</f>
        <v>7</v>
      </c>
      <c r="J25" s="170" t="str">
        <f>+VLOOKUP(E25,Participants!$A$1:$G$1600,7,FALSE)</f>
        <v>VARSITY BOYS</v>
      </c>
      <c r="K25" s="180" t="s">
        <v>1784</v>
      </c>
      <c r="L25" s="170">
        <v>6</v>
      </c>
      <c r="M25" s="170">
        <v>3</v>
      </c>
      <c r="N25" s="181" t="str">
        <f t="shared" si="1"/>
        <v>VARSITY BOYS</v>
      </c>
      <c r="O25" s="181"/>
      <c r="P25" s="63"/>
      <c r="Q25" s="63" t="e">
        <f>+VLOOKUP(P25,Participants!$A$1:$F$802,2,FALSE)</f>
        <v>#N/A</v>
      </c>
      <c r="R25" s="63"/>
      <c r="S25" s="63" t="e">
        <f>+VLOOKUP(R25,Participants!$A$1:$F$802,2,FALSE)</f>
        <v>#N/A</v>
      </c>
      <c r="T25" s="63"/>
      <c r="U25" s="63" t="e">
        <f>+VLOOKUP(T25,Participants!$A$1:$F$802,2,FALSE)</f>
        <v>#N/A</v>
      </c>
      <c r="V25" s="63"/>
      <c r="W25" s="63" t="e">
        <f>+VLOOKUP(V25,Participants!$A$1:$F$802,2,FALSE)</f>
        <v>#N/A</v>
      </c>
    </row>
    <row r="26" spans="1:25" ht="14.25" customHeight="1">
      <c r="A26" s="56"/>
      <c r="B26" s="97" t="s">
        <v>1568</v>
      </c>
      <c r="C26" s="98">
        <v>3</v>
      </c>
      <c r="D26" s="176">
        <v>6</v>
      </c>
      <c r="E26" s="168">
        <v>1171</v>
      </c>
      <c r="F26" s="170" t="str">
        <f>+VLOOKUP(E26,Participants!$A$1:$F$1600,2,FALSE)</f>
        <v>Grant Griesacker</v>
      </c>
      <c r="G26" s="170" t="str">
        <f>+VLOOKUP(E26,Participants!$A$1:$F$1600,4,FALSE)</f>
        <v>JAM</v>
      </c>
      <c r="H26" s="170" t="str">
        <f>+VLOOKUP(E26,Participants!$A$1:$F$1600,5,FALSE)</f>
        <v>M</v>
      </c>
      <c r="I26" s="170">
        <f>+VLOOKUP(E26,Participants!$A$1:$F$1600,3,FALSE)</f>
        <v>7</v>
      </c>
      <c r="J26" s="170" t="str">
        <f>+VLOOKUP(E26,Participants!$A$1:$G$1600,7,FALSE)</f>
        <v>VARSITY BOYS</v>
      </c>
      <c r="K26" s="180" t="s">
        <v>1786</v>
      </c>
      <c r="L26" s="170">
        <v>7</v>
      </c>
      <c r="M26" s="170" t="s">
        <v>1797</v>
      </c>
      <c r="N26" s="181" t="str">
        <f t="shared" si="1"/>
        <v>VARSITY BOYS</v>
      </c>
      <c r="O26" s="181"/>
      <c r="P26" s="63"/>
      <c r="Q26" s="63" t="e">
        <f>+VLOOKUP(P26,Participants!$A$1:$F$802,2,FALSE)</f>
        <v>#N/A</v>
      </c>
      <c r="R26" s="63"/>
      <c r="S26" s="63" t="e">
        <f>+VLOOKUP(R26,Participants!$A$1:$F$802,2,FALSE)</f>
        <v>#N/A</v>
      </c>
      <c r="T26" s="63"/>
      <c r="U26" s="63" t="e">
        <f>+VLOOKUP(T26,Participants!$A$1:$F$802,2,FALSE)</f>
        <v>#N/A</v>
      </c>
      <c r="V26" s="63"/>
      <c r="W26" s="63" t="e">
        <f>+VLOOKUP(V26,Participants!$A$1:$F$802,2,FALSE)</f>
        <v>#N/A</v>
      </c>
    </row>
    <row r="27" spans="1:25" ht="14.25" customHeight="1">
      <c r="A27" s="157"/>
      <c r="B27" s="158"/>
      <c r="C27" s="98"/>
      <c r="D27" s="176"/>
      <c r="E27" s="168"/>
      <c r="F27" s="170"/>
      <c r="G27" s="170"/>
      <c r="H27" s="170"/>
      <c r="I27" s="170"/>
      <c r="J27" s="170"/>
      <c r="K27" s="177"/>
      <c r="L27" s="170"/>
      <c r="M27" s="170"/>
      <c r="N27" s="182"/>
      <c r="O27" s="182"/>
      <c r="P27" s="63"/>
      <c r="Q27" s="63"/>
      <c r="R27" s="63"/>
      <c r="S27" s="63"/>
      <c r="T27" s="63"/>
      <c r="U27" s="63"/>
      <c r="V27" s="63"/>
      <c r="W27" s="63"/>
    </row>
    <row r="28" spans="1:25" ht="14.25" customHeight="1">
      <c r="A28" s="56"/>
      <c r="B28" s="97" t="s">
        <v>1568</v>
      </c>
      <c r="C28" s="98">
        <v>3</v>
      </c>
      <c r="D28" s="176">
        <v>4</v>
      </c>
      <c r="E28" s="175">
        <v>1066</v>
      </c>
      <c r="F28" s="170" t="str">
        <f>+VLOOKUP(E28,Participants!$A$1:$F$1600,2,FALSE)</f>
        <v>Arianna Rhedrick</v>
      </c>
      <c r="G28" s="170" t="str">
        <f>+VLOOKUP(E28,Participants!$A$1:$F$1600,4,FALSE)</f>
        <v>KIL</v>
      </c>
      <c r="H28" s="170" t="str">
        <f>+VLOOKUP(E28,Participants!$A$1:$F$1600,5,FALSE)</f>
        <v>F</v>
      </c>
      <c r="I28" s="170">
        <f>+VLOOKUP(E28,Participants!$A$1:$F$1600,3,FALSE)</f>
        <v>7</v>
      </c>
      <c r="J28" s="170" t="str">
        <f>+VLOOKUP(E28,Participants!$A$1:$G$1600,7,FALSE)</f>
        <v>VARSITY GIRLS</v>
      </c>
      <c r="K28" s="180" t="s">
        <v>1773</v>
      </c>
      <c r="L28" s="170">
        <v>1</v>
      </c>
      <c r="M28" s="170">
        <v>10</v>
      </c>
      <c r="N28" s="181" t="str">
        <f t="shared" ref="N28:N39" si="2">+J28</f>
        <v>VARSITY GIRLS</v>
      </c>
      <c r="O28" s="181"/>
      <c r="P28" s="63"/>
      <c r="Q28" s="63" t="e">
        <f>+VLOOKUP(P28,Participants!$A$1:$F$802,2,FALSE)</f>
        <v>#N/A</v>
      </c>
      <c r="R28" s="63"/>
      <c r="S28" s="63" t="e">
        <f>+VLOOKUP(R28,Participants!$A$1:$F$802,2,FALSE)</f>
        <v>#N/A</v>
      </c>
      <c r="T28" s="63"/>
      <c r="U28" s="63" t="e">
        <f>+VLOOKUP(T28,Participants!$A$1:$F$802,2,FALSE)</f>
        <v>#N/A</v>
      </c>
      <c r="V28" s="63"/>
      <c r="W28" s="63" t="e">
        <f>+VLOOKUP(V28,Participants!$A$1:$F$802,2,FALSE)</f>
        <v>#N/A</v>
      </c>
    </row>
    <row r="29" spans="1:25" ht="14.25" customHeight="1">
      <c r="B29" s="93" t="s">
        <v>1568</v>
      </c>
      <c r="C29" s="99">
        <v>4</v>
      </c>
      <c r="D29" s="176">
        <v>2</v>
      </c>
      <c r="E29" s="175">
        <v>885</v>
      </c>
      <c r="F29" s="170" t="str">
        <f>+VLOOKUP(E29,Participants!$A$1:$F$1600,2,FALSE)</f>
        <v>Abigail Getch</v>
      </c>
      <c r="G29" s="170" t="str">
        <f>+VLOOKUP(E29,Participants!$A$1:$F$1600,4,FALSE)</f>
        <v>SSPP</v>
      </c>
      <c r="H29" s="170" t="str">
        <f>+VLOOKUP(E29,Participants!$A$1:$F$1600,5,FALSE)</f>
        <v>F</v>
      </c>
      <c r="I29" s="170">
        <f>+VLOOKUP(E29,Participants!$A$1:$F$1600,3,FALSE)</f>
        <v>7</v>
      </c>
      <c r="J29" s="170" t="str">
        <f>+VLOOKUP(E29,Participants!$A$1:$G$1600,7,FALSE)</f>
        <v>VARSITY GIRLS</v>
      </c>
      <c r="K29" s="177" t="s">
        <v>1774</v>
      </c>
      <c r="L29" s="170">
        <v>2</v>
      </c>
      <c r="M29" s="170">
        <v>8</v>
      </c>
      <c r="N29" s="178" t="str">
        <f t="shared" si="2"/>
        <v>VARSITY GIRLS</v>
      </c>
      <c r="O29" s="178"/>
      <c r="P29" s="69"/>
      <c r="Q29" s="69" t="e">
        <f>+VLOOKUP(P29,Participants!$A$1:$F$802,2,FALSE)</f>
        <v>#N/A</v>
      </c>
      <c r="R29" s="69"/>
      <c r="S29" s="69" t="e">
        <f>+VLOOKUP(R29,Participants!$A$1:$F$802,2,FALSE)</f>
        <v>#N/A</v>
      </c>
      <c r="T29" s="69"/>
      <c r="U29" s="69" t="e">
        <f>+VLOOKUP(T29,Participants!$A$1:$F$802,2,FALSE)</f>
        <v>#N/A</v>
      </c>
      <c r="V29" s="69"/>
      <c r="W29" s="69" t="e">
        <f>+VLOOKUP(V29,Participants!$A$1:$F$802,2,FALSE)</f>
        <v>#N/A</v>
      </c>
    </row>
    <row r="30" spans="1:25" ht="14.25" customHeight="1">
      <c r="A30" s="64"/>
      <c r="B30" s="93" t="s">
        <v>1568</v>
      </c>
      <c r="C30" s="99">
        <v>4</v>
      </c>
      <c r="D30" s="176">
        <v>3</v>
      </c>
      <c r="E30" s="175">
        <v>1167</v>
      </c>
      <c r="F30" s="170" t="str">
        <f>+VLOOKUP(E30,Participants!$A$1:$F$1600,2,FALSE)</f>
        <v>Lily Hunter</v>
      </c>
      <c r="G30" s="170" t="str">
        <f>+VLOOKUP(E30,Participants!$A$1:$F$1600,4,FALSE)</f>
        <v>JAM</v>
      </c>
      <c r="H30" s="170" t="str">
        <f>+VLOOKUP(E30,Participants!$A$1:$F$1600,5,FALSE)</f>
        <v>F</v>
      </c>
      <c r="I30" s="170">
        <f>+VLOOKUP(E30,Participants!$A$1:$F$1600,3,FALSE)</f>
        <v>8</v>
      </c>
      <c r="J30" s="170" t="str">
        <f>+VLOOKUP(E30,Participants!$A$1:$G$1600,7,FALSE)</f>
        <v>VARSITY GIRLS</v>
      </c>
      <c r="K30" s="177" t="s">
        <v>1774</v>
      </c>
      <c r="L30" s="170">
        <v>3</v>
      </c>
      <c r="M30" s="170">
        <v>6</v>
      </c>
      <c r="N30" s="178" t="str">
        <f t="shared" si="2"/>
        <v>VARSITY GIRLS</v>
      </c>
      <c r="O30" s="178"/>
      <c r="P30" s="69"/>
      <c r="Q30" s="69" t="e">
        <f>+VLOOKUP(P30,Participants!$A$1:$F$802,2,FALSE)</f>
        <v>#N/A</v>
      </c>
      <c r="R30" s="69"/>
      <c r="S30" s="69" t="e">
        <f>+VLOOKUP(R30,Participants!$A$1:$F$802,2,FALSE)</f>
        <v>#N/A</v>
      </c>
      <c r="T30" s="69"/>
      <c r="U30" s="69" t="e">
        <f>+VLOOKUP(T30,Participants!$A$1:$F$802,2,FALSE)</f>
        <v>#N/A</v>
      </c>
      <c r="V30" s="69"/>
      <c r="W30" s="69" t="e">
        <f>+VLOOKUP(V30,Participants!$A$1:$F$802,2,FALSE)</f>
        <v>#N/A</v>
      </c>
    </row>
    <row r="31" spans="1:25" ht="14.25" customHeight="1">
      <c r="A31" s="64"/>
      <c r="B31" s="93" t="s">
        <v>1568</v>
      </c>
      <c r="C31" s="99">
        <v>4</v>
      </c>
      <c r="D31" s="176">
        <v>7</v>
      </c>
      <c r="E31" s="168">
        <v>608</v>
      </c>
      <c r="F31" s="170" t="str">
        <f>+VLOOKUP(E31,Participants!$A$1:$F$1600,2,FALSE)</f>
        <v>Jocelyn roofner</v>
      </c>
      <c r="G31" s="170" t="str">
        <f>+VLOOKUP(E31,Participants!$A$1:$F$1600,4,FALSE)</f>
        <v>BFS</v>
      </c>
      <c r="H31" s="170" t="str">
        <f>+VLOOKUP(E31,Participants!$A$1:$F$1600,5,FALSE)</f>
        <v>F</v>
      </c>
      <c r="I31" s="170">
        <f>+VLOOKUP(E31,Participants!$A$1:$F$1600,3,FALSE)</f>
        <v>7</v>
      </c>
      <c r="J31" s="170" t="str">
        <f>+VLOOKUP(E31,Participants!$A$1:$G$1600,7,FALSE)</f>
        <v>VARSITY GIRLS</v>
      </c>
      <c r="K31" s="177" t="s">
        <v>1775</v>
      </c>
      <c r="L31" s="170">
        <v>4</v>
      </c>
      <c r="M31" s="170">
        <v>5</v>
      </c>
      <c r="N31" s="178" t="str">
        <f t="shared" si="2"/>
        <v>VARSITY GIRLS</v>
      </c>
      <c r="O31" s="178"/>
      <c r="P31" s="69"/>
      <c r="Q31" s="69" t="e">
        <f>+VLOOKUP(P31,Participants!$A$1:$F$802,2,FALSE)</f>
        <v>#N/A</v>
      </c>
      <c r="R31" s="69"/>
      <c r="S31" s="69" t="e">
        <f>+VLOOKUP(R31,Participants!$A$1:$F$802,2,FALSE)</f>
        <v>#N/A</v>
      </c>
      <c r="T31" s="69"/>
      <c r="U31" s="69" t="e">
        <f>+VLOOKUP(T31,Participants!$A$1:$F$802,2,FALSE)</f>
        <v>#N/A</v>
      </c>
      <c r="V31" s="69"/>
      <c r="W31" s="69" t="e">
        <f>+VLOOKUP(V31,Participants!$A$1:$F$802,2,FALSE)</f>
        <v>#N/A</v>
      </c>
    </row>
    <row r="32" spans="1:25" ht="14.25" customHeight="1">
      <c r="A32" s="64"/>
      <c r="B32" s="93" t="s">
        <v>1568</v>
      </c>
      <c r="C32" s="99">
        <v>4</v>
      </c>
      <c r="D32" s="176">
        <v>5</v>
      </c>
      <c r="E32" s="168">
        <v>1213</v>
      </c>
      <c r="F32" s="170" t="str">
        <f>+VLOOKUP(E32,Participants!$A$1:$F$1600,2,FALSE)</f>
        <v>Caitlyn Abbett</v>
      </c>
      <c r="G32" s="170" t="str">
        <f>+VLOOKUP(E32,Participants!$A$1:$F$1600,4,FALSE)</f>
        <v>CDT</v>
      </c>
      <c r="H32" s="170" t="str">
        <f>+VLOOKUP(E32,Participants!$A$1:$F$1600,5,FALSE)</f>
        <v>F</v>
      </c>
      <c r="I32" s="170">
        <f>+VLOOKUP(E32,Participants!$A$1:$F$1600,3,FALSE)</f>
        <v>8</v>
      </c>
      <c r="J32" s="170" t="str">
        <f>+VLOOKUP(E32,Participants!$A$1:$G$1600,7,FALSE)</f>
        <v>VARSITY GIRLS</v>
      </c>
      <c r="K32" s="177" t="s">
        <v>1783</v>
      </c>
      <c r="L32" s="170">
        <v>5</v>
      </c>
      <c r="M32" s="170">
        <v>4</v>
      </c>
      <c r="N32" s="179" t="str">
        <f t="shared" si="2"/>
        <v>VARSITY GIRLS</v>
      </c>
      <c r="O32" s="179"/>
      <c r="P32" s="69"/>
      <c r="Q32" s="69" t="e">
        <f>+VLOOKUP(P32,Participants!$A$1:$F$802,2,FALSE)</f>
        <v>#N/A</v>
      </c>
      <c r="R32" s="69"/>
      <c r="S32" s="69" t="e">
        <f>+VLOOKUP(R32,Participants!$A$1:$F$802,2,FALSE)</f>
        <v>#N/A</v>
      </c>
      <c r="T32" s="69"/>
      <c r="U32" s="69" t="e">
        <f>+VLOOKUP(T32,Participants!$A$1:$F$802,2,FALSE)</f>
        <v>#N/A</v>
      </c>
      <c r="V32" s="69"/>
      <c r="W32" s="69" t="e">
        <f>+VLOOKUP(V32,Participants!$A$1:$F$802,2,FALSE)</f>
        <v>#N/A</v>
      </c>
    </row>
    <row r="33" spans="1:24" ht="14.25" customHeight="1">
      <c r="A33" s="64"/>
      <c r="B33" s="93" t="s">
        <v>1568</v>
      </c>
      <c r="C33" s="99">
        <v>4</v>
      </c>
      <c r="D33" s="176">
        <v>5</v>
      </c>
      <c r="E33" s="168">
        <v>242</v>
      </c>
      <c r="F33" s="170" t="str">
        <f>+VLOOKUP(E33,Participants!$A$1:$F$1600,2,FALSE)</f>
        <v>Alaina DiPofi</v>
      </c>
      <c r="G33" s="170" t="str">
        <f>+VLOOKUP(E33,Participants!$A$1:$F$1600,4,FALSE)</f>
        <v>AMA</v>
      </c>
      <c r="H33" s="170" t="str">
        <f>+VLOOKUP(E33,Participants!$A$1:$F$1600,5,FALSE)</f>
        <v>F</v>
      </c>
      <c r="I33" s="170">
        <f>+VLOOKUP(E33,Participants!$A$1:$F$1600,3,FALSE)</f>
        <v>7</v>
      </c>
      <c r="J33" s="170" t="str">
        <f>+VLOOKUP(E33,Participants!$A$1:$G$1600,7,FALSE)</f>
        <v>VARSITY GIRLS</v>
      </c>
      <c r="K33" s="177" t="s">
        <v>1776</v>
      </c>
      <c r="L33" s="170">
        <v>6</v>
      </c>
      <c r="M33" s="170">
        <v>3</v>
      </c>
      <c r="N33" s="178" t="str">
        <f t="shared" si="2"/>
        <v>VARSITY GIRLS</v>
      </c>
      <c r="O33" s="178"/>
      <c r="P33" s="69"/>
      <c r="Q33" s="69" t="e">
        <f>+VLOOKUP(P33,Participants!$A$1:$F$802,2,FALSE)</f>
        <v>#N/A</v>
      </c>
      <c r="R33" s="69"/>
      <c r="S33" s="69" t="e">
        <f>+VLOOKUP(R33,Participants!$A$1:$F$802,2,FALSE)</f>
        <v>#N/A</v>
      </c>
      <c r="T33" s="69"/>
      <c r="U33" s="69" t="e">
        <f>+VLOOKUP(T33,Participants!$A$1:$F$802,2,FALSE)</f>
        <v>#N/A</v>
      </c>
      <c r="V33" s="69"/>
      <c r="W33" s="69" t="e">
        <f>+VLOOKUP(V33,Participants!$A$1:$F$802,2,FALSE)</f>
        <v>#N/A</v>
      </c>
    </row>
    <row r="34" spans="1:24" ht="14.25" customHeight="1">
      <c r="A34" s="64"/>
      <c r="B34" s="93" t="s">
        <v>1568</v>
      </c>
      <c r="C34" s="99">
        <v>4</v>
      </c>
      <c r="D34" s="176">
        <v>2</v>
      </c>
      <c r="E34" s="168">
        <v>1063</v>
      </c>
      <c r="F34" s="170" t="str">
        <f>+VLOOKUP(E34,Participants!$A$1:$F$1600,2,FALSE)</f>
        <v>Elizabeth Long</v>
      </c>
      <c r="G34" s="170" t="str">
        <f>+VLOOKUP(E34,Participants!$A$1:$F$1600,4,FALSE)</f>
        <v>KIL</v>
      </c>
      <c r="H34" s="170" t="str">
        <f>+VLOOKUP(E34,Participants!$A$1:$F$1600,5,FALSE)</f>
        <v>F</v>
      </c>
      <c r="I34" s="170">
        <f>+VLOOKUP(E34,Participants!$A$1:$F$1600,3,FALSE)</f>
        <v>7</v>
      </c>
      <c r="J34" s="170" t="str">
        <f>+VLOOKUP(E34,Participants!$A$1:$G$1600,7,FALSE)</f>
        <v>VARSITY GIRLS</v>
      </c>
      <c r="K34" s="177" t="s">
        <v>1770</v>
      </c>
      <c r="L34" s="170">
        <v>7</v>
      </c>
      <c r="M34" s="170" t="s">
        <v>1797</v>
      </c>
      <c r="N34" s="179" t="str">
        <f t="shared" si="2"/>
        <v>VARSITY GIRLS</v>
      </c>
      <c r="O34" s="179"/>
      <c r="P34" s="69"/>
      <c r="Q34" s="69" t="e">
        <f>+VLOOKUP(P34,Participants!$A$1:$F$802,2,FALSE)</f>
        <v>#N/A</v>
      </c>
      <c r="R34" s="69"/>
      <c r="S34" s="69" t="e">
        <f>+VLOOKUP(R34,Participants!$A$1:$F$802,2,FALSE)</f>
        <v>#N/A</v>
      </c>
      <c r="T34" s="69"/>
      <c r="U34" s="69" t="e">
        <f>+VLOOKUP(T34,Participants!$A$1:$F$802,2,FALSE)</f>
        <v>#N/A</v>
      </c>
      <c r="V34" s="69"/>
      <c r="W34" s="69" t="e">
        <f>+VLOOKUP(V34,Participants!$A$1:$F$802,2,FALSE)</f>
        <v>#N/A</v>
      </c>
    </row>
    <row r="35" spans="1:24" ht="14.25" customHeight="1">
      <c r="A35" s="64"/>
      <c r="B35" s="93" t="s">
        <v>1568</v>
      </c>
      <c r="C35" s="99">
        <v>4</v>
      </c>
      <c r="D35" s="176">
        <v>8</v>
      </c>
      <c r="E35" s="168">
        <v>983</v>
      </c>
      <c r="F35" s="170" t="str">
        <f>+VLOOKUP(E35,Participants!$A$1:$F$1600,2,FALSE)</f>
        <v>Maggie Tatar</v>
      </c>
      <c r="G35" s="170" t="str">
        <f>+VLOOKUP(E35,Participants!$A$1:$F$1600,4,FALSE)</f>
        <v>BTA</v>
      </c>
      <c r="H35" s="170" t="str">
        <f>+VLOOKUP(E35,Participants!$A$1:$F$1600,5,FALSE)</f>
        <v>F</v>
      </c>
      <c r="I35" s="170">
        <f>+VLOOKUP(E35,Participants!$A$1:$F$1600,3,FALSE)</f>
        <v>7</v>
      </c>
      <c r="J35" s="170" t="str">
        <f>+VLOOKUP(E35,Participants!$A$1:$G$1600,7,FALSE)</f>
        <v>VARSITY GIRLS</v>
      </c>
      <c r="K35" s="177" t="s">
        <v>1770</v>
      </c>
      <c r="L35" s="170">
        <v>8</v>
      </c>
      <c r="M35" s="170">
        <v>2</v>
      </c>
      <c r="N35" s="178" t="str">
        <f t="shared" si="2"/>
        <v>VARSITY GIRLS</v>
      </c>
      <c r="O35" s="178"/>
      <c r="P35" s="69"/>
      <c r="Q35" s="69" t="e">
        <f>+VLOOKUP(P35,Participants!$A$1:$F$802,2,FALSE)</f>
        <v>#N/A</v>
      </c>
      <c r="R35" s="69"/>
      <c r="S35" s="69" t="e">
        <f>+VLOOKUP(R35,Participants!$A$1:$F$802,2,FALSE)</f>
        <v>#N/A</v>
      </c>
      <c r="T35" s="69"/>
      <c r="U35" s="69" t="e">
        <f>+VLOOKUP(T35,Participants!$A$1:$F$802,2,FALSE)</f>
        <v>#N/A</v>
      </c>
      <c r="V35" s="69"/>
      <c r="W35" s="69" t="e">
        <f>+VLOOKUP(V35,Participants!$A$1:$F$802,2,FALSE)</f>
        <v>#N/A</v>
      </c>
    </row>
    <row r="36" spans="1:24" ht="14.25" customHeight="1">
      <c r="A36" s="64"/>
      <c r="B36" s="93" t="s">
        <v>1568</v>
      </c>
      <c r="C36" s="99">
        <v>4</v>
      </c>
      <c r="D36" s="176">
        <v>6</v>
      </c>
      <c r="E36" s="168">
        <v>1460</v>
      </c>
      <c r="F36" s="170" t="str">
        <f>+VLOOKUP(E36,Participants!$A$1:$F$1600,2,FALSE)</f>
        <v>Addison Eicher</v>
      </c>
      <c r="G36" s="170" t="str">
        <f>+VLOOKUP(E36,Participants!$A$1:$F$1600,4,FALSE)</f>
        <v>BCS</v>
      </c>
      <c r="H36" s="170" t="str">
        <f>+VLOOKUP(E36,Participants!$A$1:$F$1600,5,FALSE)</f>
        <v>F</v>
      </c>
      <c r="I36" s="170">
        <f>+VLOOKUP(E36,Participants!$A$1:$F$1600,3,FALSE)</f>
        <v>7</v>
      </c>
      <c r="J36" s="170" t="str">
        <f>+VLOOKUP(E36,Participants!$A$1:$G$1600,7,FALSE)</f>
        <v>VARSITY GIRLS</v>
      </c>
      <c r="K36" s="177" t="s">
        <v>1778</v>
      </c>
      <c r="L36" s="170">
        <v>9</v>
      </c>
      <c r="M36" s="170">
        <v>1</v>
      </c>
      <c r="N36" s="178" t="str">
        <f t="shared" si="2"/>
        <v>VARSITY GIRLS</v>
      </c>
      <c r="O36" s="178"/>
      <c r="P36" s="69"/>
      <c r="Q36" s="69" t="e">
        <f>+VLOOKUP(P36,Participants!$A$1:$F$802,2,FALSE)</f>
        <v>#N/A</v>
      </c>
      <c r="R36" s="69"/>
      <c r="S36" s="69" t="e">
        <f>+VLOOKUP(R36,Participants!$A$1:$F$802,2,FALSE)</f>
        <v>#N/A</v>
      </c>
      <c r="T36" s="69"/>
      <c r="U36" s="69" t="e">
        <f>+VLOOKUP(T36,Participants!$A$1:$F$802,2,FALSE)</f>
        <v>#N/A</v>
      </c>
      <c r="V36" s="69"/>
      <c r="W36" s="69" t="e">
        <f>+VLOOKUP(V36,Participants!$A$1:$F$802,2,FALSE)</f>
        <v>#N/A</v>
      </c>
    </row>
    <row r="37" spans="1:24" ht="14.25" customHeight="1">
      <c r="A37" s="56"/>
      <c r="B37" s="97" t="s">
        <v>1568</v>
      </c>
      <c r="C37" s="98">
        <v>5</v>
      </c>
      <c r="D37" s="176">
        <v>1</v>
      </c>
      <c r="E37" s="168">
        <v>1169</v>
      </c>
      <c r="F37" s="170" t="str">
        <f>+VLOOKUP(E37,Participants!$A$1:$F$1600,2,FALSE)</f>
        <v>Phoebe Vilcheck</v>
      </c>
      <c r="G37" s="170" t="str">
        <f>+VLOOKUP(E37,Participants!$A$1:$F$1600,4,FALSE)</f>
        <v>JAM</v>
      </c>
      <c r="H37" s="170" t="str">
        <f>+VLOOKUP(E37,Participants!$A$1:$F$1600,5,FALSE)</f>
        <v>F</v>
      </c>
      <c r="I37" s="170">
        <f>+VLOOKUP(E37,Participants!$A$1:$F$1600,3,FALSE)</f>
        <v>8</v>
      </c>
      <c r="J37" s="170" t="str">
        <f>+VLOOKUP(E37,Participants!$A$1:$G$1600,7,FALSE)</f>
        <v>VARSITY GIRLS</v>
      </c>
      <c r="K37" s="180" t="s">
        <v>1771</v>
      </c>
      <c r="L37" s="170">
        <v>10</v>
      </c>
      <c r="M37" s="170"/>
      <c r="N37" s="181" t="str">
        <f t="shared" si="2"/>
        <v>VARSITY GIRLS</v>
      </c>
      <c r="O37" s="181"/>
      <c r="P37" s="63"/>
      <c r="Q37" s="63" t="e">
        <f>+VLOOKUP(P37,Participants!$A$1:$F$802,2,FALSE)</f>
        <v>#N/A</v>
      </c>
      <c r="R37" s="63"/>
      <c r="S37" s="63" t="e">
        <f>+VLOOKUP(R37,Participants!$A$1:$F$802,2,FALSE)</f>
        <v>#N/A</v>
      </c>
      <c r="T37" s="63"/>
      <c r="U37" s="63" t="e">
        <f>+VLOOKUP(T37,Participants!$A$1:$F$802,2,FALSE)</f>
        <v>#N/A</v>
      </c>
      <c r="V37" s="63"/>
      <c r="W37" s="63" t="e">
        <f>+VLOOKUP(V37,Participants!$A$1:$F$802,2,FALSE)</f>
        <v>#N/A</v>
      </c>
    </row>
    <row r="38" spans="1:24" ht="14.25" customHeight="1">
      <c r="A38" s="56"/>
      <c r="B38" s="97" t="s">
        <v>1568</v>
      </c>
      <c r="C38" s="98">
        <v>5</v>
      </c>
      <c r="D38" s="176">
        <v>1</v>
      </c>
      <c r="E38" s="175">
        <v>805</v>
      </c>
      <c r="F38" s="170" t="str">
        <f>+VLOOKUP(E38,Participants!$A$1:$F$1600,2,FALSE)</f>
        <v>Maria Repasky</v>
      </c>
      <c r="G38" s="170" t="str">
        <f>+VLOOKUP(E38,Participants!$A$1:$F$1600,4,FALSE)</f>
        <v>AAC</v>
      </c>
      <c r="H38" s="170" t="str">
        <f>+VLOOKUP(E38,Participants!$A$1:$F$1600,5,FALSE)</f>
        <v>F</v>
      </c>
      <c r="I38" s="170">
        <f>+VLOOKUP(E38,Participants!$A$1:$F$1600,3,FALSE)</f>
        <v>7</v>
      </c>
      <c r="J38" s="170" t="str">
        <f>+VLOOKUP(E38,Participants!$A$1:$G$1600,7,FALSE)</f>
        <v>VARSITY GIRLS</v>
      </c>
      <c r="K38" s="180" t="s">
        <v>1777</v>
      </c>
      <c r="L38" s="170">
        <v>11</v>
      </c>
      <c r="M38" s="170"/>
      <c r="N38" s="181" t="str">
        <f t="shared" si="2"/>
        <v>VARSITY GIRLS</v>
      </c>
      <c r="O38" s="181"/>
      <c r="P38" s="63"/>
      <c r="Q38" s="63" t="e">
        <f>+VLOOKUP(P38,Participants!$A$1:$F$802,2,FALSE)</f>
        <v>#N/A</v>
      </c>
      <c r="R38" s="63"/>
      <c r="S38" s="63" t="e">
        <f>+VLOOKUP(R38,Participants!$A$1:$F$802,2,FALSE)</f>
        <v>#N/A</v>
      </c>
      <c r="T38" s="63"/>
      <c r="U38" s="63" t="e">
        <f>+VLOOKUP(T38,Participants!$A$1:$F$802,2,FALSE)</f>
        <v>#N/A</v>
      </c>
      <c r="V38" s="63"/>
      <c r="W38" s="63" t="e">
        <f>+VLOOKUP(V38,Participants!$A$1:$F$802,2,FALSE)</f>
        <v>#N/A</v>
      </c>
    </row>
    <row r="39" spans="1:24" ht="14.25" customHeight="1">
      <c r="A39" s="56"/>
      <c r="B39" s="97" t="s">
        <v>1568</v>
      </c>
      <c r="C39" s="98">
        <v>5</v>
      </c>
      <c r="D39" s="176">
        <v>3</v>
      </c>
      <c r="E39" s="168">
        <v>607</v>
      </c>
      <c r="F39" s="170" t="str">
        <f>+VLOOKUP(E39,Participants!$A$1:$F$1600,2,FALSE)</f>
        <v>Alexa Risdon</v>
      </c>
      <c r="G39" s="170" t="str">
        <f>+VLOOKUP(E39,Participants!$A$1:$F$1600,4,FALSE)</f>
        <v>BFS</v>
      </c>
      <c r="H39" s="170" t="str">
        <f>+VLOOKUP(E39,Participants!$A$1:$F$1600,5,FALSE)</f>
        <v>F</v>
      </c>
      <c r="I39" s="170">
        <f>+VLOOKUP(E39,Participants!$A$1:$F$1600,3,FALSE)</f>
        <v>8</v>
      </c>
      <c r="J39" s="170" t="str">
        <f>+VLOOKUP(E39,Participants!$A$1:$G$1600,7,FALSE)</f>
        <v>VARSITY GIRLS</v>
      </c>
      <c r="K39" s="180" t="s">
        <v>1772</v>
      </c>
      <c r="L39" s="170">
        <v>12</v>
      </c>
      <c r="M39" s="170"/>
      <c r="N39" s="181" t="str">
        <f t="shared" si="2"/>
        <v>VARSITY GIRLS</v>
      </c>
      <c r="O39" s="181"/>
      <c r="P39" s="63"/>
      <c r="Q39" s="63" t="e">
        <f>+VLOOKUP(P39,Participants!$A$1:$F$802,2,FALSE)</f>
        <v>#N/A</v>
      </c>
      <c r="R39" s="63"/>
      <c r="S39" s="63" t="e">
        <f>+VLOOKUP(R39,Participants!$A$1:$F$802,2,FALSE)</f>
        <v>#N/A</v>
      </c>
      <c r="T39" s="63"/>
      <c r="U39" s="63" t="e">
        <f>+VLOOKUP(T39,Participants!$A$1:$F$802,2,FALSE)</f>
        <v>#N/A</v>
      </c>
      <c r="V39" s="63"/>
      <c r="W39" s="63" t="e">
        <f>+VLOOKUP(V39,Participants!$A$1:$F$802,2,FALSE)</f>
        <v>#N/A</v>
      </c>
    </row>
    <row r="40" spans="1:24" ht="14.25" customHeight="1">
      <c r="B40" s="93"/>
      <c r="D40" s="70"/>
      <c r="K40" s="71"/>
      <c r="P40" s="96"/>
      <c r="Q40" s="96"/>
      <c r="R40" s="96"/>
      <c r="S40" s="96"/>
      <c r="T40" s="96"/>
      <c r="U40" s="96"/>
      <c r="V40" s="96"/>
      <c r="W40" s="96"/>
    </row>
    <row r="41" spans="1:24" ht="14.25" customHeight="1">
      <c r="B41" s="93"/>
      <c r="D41" s="70"/>
      <c r="K41" s="71"/>
      <c r="P41" s="96"/>
      <c r="Q41" s="96"/>
      <c r="R41" s="96"/>
      <c r="S41" s="96"/>
      <c r="T41" s="96"/>
      <c r="U41" s="96"/>
      <c r="V41" s="96"/>
      <c r="W41" s="96"/>
    </row>
    <row r="42" spans="1:24" ht="14.25" customHeight="1">
      <c r="B42" s="93"/>
      <c r="D42" s="70"/>
      <c r="K42" s="71"/>
      <c r="P42" s="96"/>
      <c r="Q42" s="96"/>
      <c r="R42" s="96"/>
      <c r="S42" s="96"/>
      <c r="T42" s="96"/>
      <c r="U42" s="96"/>
      <c r="V42" s="96"/>
      <c r="W42" s="96"/>
    </row>
    <row r="43" spans="1:24" ht="14.25" customHeight="1">
      <c r="D43" s="70"/>
      <c r="K43" s="71"/>
      <c r="P43" s="96"/>
      <c r="Q43" s="96"/>
      <c r="R43" s="96"/>
      <c r="S43" s="96"/>
      <c r="T43" s="96"/>
      <c r="U43" s="96"/>
      <c r="V43" s="96"/>
      <c r="W43" s="96"/>
    </row>
    <row r="44" spans="1:24" ht="14.25" customHeight="1">
      <c r="D44" s="70"/>
      <c r="K44" s="71"/>
      <c r="P44" s="96"/>
      <c r="Q44" s="96"/>
      <c r="R44" s="96"/>
      <c r="S44" s="96"/>
      <c r="T44" s="96"/>
      <c r="U44" s="96"/>
      <c r="V44" s="96"/>
      <c r="W44" s="96"/>
    </row>
    <row r="45" spans="1:24" ht="14.25" customHeight="1">
      <c r="B45" s="72" t="s">
        <v>8</v>
      </c>
      <c r="C45" s="72" t="s">
        <v>15</v>
      </c>
      <c r="D45" s="72" t="s">
        <v>18</v>
      </c>
      <c r="E45" s="73" t="s">
        <v>21</v>
      </c>
      <c r="F45" s="72" t="s">
        <v>24</v>
      </c>
      <c r="G45" s="72" t="s">
        <v>29</v>
      </c>
      <c r="H45" s="72" t="s">
        <v>32</v>
      </c>
      <c r="I45" s="72" t="s">
        <v>35</v>
      </c>
      <c r="J45" s="72" t="s">
        <v>38</v>
      </c>
      <c r="K45" s="72" t="s">
        <v>41</v>
      </c>
      <c r="L45" s="72" t="s">
        <v>44</v>
      </c>
      <c r="M45" s="72" t="s">
        <v>47</v>
      </c>
      <c r="N45" s="72" t="s">
        <v>50</v>
      </c>
      <c r="O45" s="72" t="s">
        <v>53</v>
      </c>
      <c r="P45" s="72" t="s">
        <v>59</v>
      </c>
      <c r="Q45" s="72" t="s">
        <v>62</v>
      </c>
      <c r="R45" s="72" t="s">
        <v>68</v>
      </c>
      <c r="S45" s="72" t="s">
        <v>10</v>
      </c>
      <c r="T45" s="72" t="s">
        <v>73</v>
      </c>
      <c r="U45" s="72" t="s">
        <v>76</v>
      </c>
      <c r="V45" s="72" t="s">
        <v>79</v>
      </c>
      <c r="W45" s="72" t="s">
        <v>82</v>
      </c>
      <c r="X45" s="72" t="s">
        <v>1546</v>
      </c>
    </row>
    <row r="46" spans="1:24" ht="14.25" customHeight="1">
      <c r="A46" s="64" t="s">
        <v>150</v>
      </c>
      <c r="B46" s="64">
        <f t="shared" ref="B46:K49" si="3">+SUMIFS($M$2:$M$39,$J$2:$J$39,$A46,$G$2:$G$39,B$45)</f>
        <v>5</v>
      </c>
      <c r="C46" s="64">
        <f t="shared" si="3"/>
        <v>0</v>
      </c>
      <c r="D46" s="64">
        <f t="shared" si="3"/>
        <v>6</v>
      </c>
      <c r="E46" s="64">
        <f t="shared" si="3"/>
        <v>0</v>
      </c>
      <c r="F46" s="64">
        <f t="shared" si="3"/>
        <v>0</v>
      </c>
      <c r="G46" s="64">
        <f t="shared" si="3"/>
        <v>3</v>
      </c>
      <c r="H46" s="64">
        <f t="shared" si="3"/>
        <v>0</v>
      </c>
      <c r="I46" s="64">
        <f t="shared" si="3"/>
        <v>10</v>
      </c>
      <c r="J46" s="64">
        <f t="shared" si="3"/>
        <v>0</v>
      </c>
      <c r="K46" s="64">
        <f t="shared" si="3"/>
        <v>0</v>
      </c>
      <c r="L46" s="64">
        <f t="shared" ref="L46:W49" si="4">+SUMIFS($M$2:$M$39,$J$2:$J$39,$A46,$G$2:$G$39,L$45)</f>
        <v>0</v>
      </c>
      <c r="M46" s="64">
        <f t="shared" si="4"/>
        <v>4</v>
      </c>
      <c r="N46" s="64">
        <f t="shared" si="4"/>
        <v>0</v>
      </c>
      <c r="O46" s="64">
        <f t="shared" si="4"/>
        <v>0</v>
      </c>
      <c r="P46" s="64">
        <f t="shared" si="4"/>
        <v>8</v>
      </c>
      <c r="Q46" s="64">
        <f t="shared" si="4"/>
        <v>0</v>
      </c>
      <c r="R46" s="64">
        <f t="shared" si="4"/>
        <v>0</v>
      </c>
      <c r="S46" s="64">
        <f t="shared" si="4"/>
        <v>0</v>
      </c>
      <c r="T46" s="64">
        <f t="shared" si="4"/>
        <v>0</v>
      </c>
      <c r="U46" s="64">
        <f t="shared" si="4"/>
        <v>0</v>
      </c>
      <c r="V46" s="64">
        <f t="shared" si="4"/>
        <v>0</v>
      </c>
      <c r="W46" s="64">
        <f t="shared" si="4"/>
        <v>0</v>
      </c>
      <c r="X46" s="64">
        <f t="shared" ref="X46:X49" si="5">SUM(B46:W46)</f>
        <v>36</v>
      </c>
    </row>
    <row r="47" spans="1:24" ht="14.25" customHeight="1">
      <c r="A47" s="64" t="s">
        <v>152</v>
      </c>
      <c r="B47" s="64">
        <f t="shared" si="3"/>
        <v>0</v>
      </c>
      <c r="C47" s="64">
        <f t="shared" si="3"/>
        <v>0</v>
      </c>
      <c r="D47" s="64">
        <f t="shared" si="3"/>
        <v>0</v>
      </c>
      <c r="E47" s="64">
        <f t="shared" si="3"/>
        <v>0</v>
      </c>
      <c r="F47" s="64">
        <f t="shared" si="3"/>
        <v>0</v>
      </c>
      <c r="G47" s="64">
        <f t="shared" si="3"/>
        <v>5</v>
      </c>
      <c r="H47" s="64">
        <f t="shared" si="3"/>
        <v>0</v>
      </c>
      <c r="I47" s="64">
        <f t="shared" si="3"/>
        <v>10</v>
      </c>
      <c r="J47" s="64">
        <f t="shared" si="3"/>
        <v>0</v>
      </c>
      <c r="K47" s="64">
        <f t="shared" si="3"/>
        <v>0</v>
      </c>
      <c r="L47" s="64">
        <f t="shared" si="4"/>
        <v>0</v>
      </c>
      <c r="M47" s="64">
        <f t="shared" si="4"/>
        <v>0</v>
      </c>
      <c r="N47" s="64">
        <f t="shared" si="4"/>
        <v>0</v>
      </c>
      <c r="O47" s="64">
        <f t="shared" si="4"/>
        <v>0</v>
      </c>
      <c r="P47" s="64">
        <f t="shared" si="4"/>
        <v>6</v>
      </c>
      <c r="Q47" s="64">
        <f t="shared" si="4"/>
        <v>0</v>
      </c>
      <c r="R47" s="64">
        <f t="shared" si="4"/>
        <v>0</v>
      </c>
      <c r="S47" s="64">
        <f t="shared" si="4"/>
        <v>0</v>
      </c>
      <c r="T47" s="64">
        <f t="shared" si="4"/>
        <v>8</v>
      </c>
      <c r="U47" s="64">
        <f t="shared" si="4"/>
        <v>0</v>
      </c>
      <c r="V47" s="64">
        <f t="shared" si="4"/>
        <v>0</v>
      </c>
      <c r="W47" s="64">
        <f t="shared" si="4"/>
        <v>0</v>
      </c>
      <c r="X47" s="64">
        <f t="shared" si="5"/>
        <v>29</v>
      </c>
    </row>
    <row r="48" spans="1:24" ht="14.25" customHeight="1">
      <c r="A48" s="64" t="s">
        <v>186</v>
      </c>
      <c r="B48" s="64">
        <f t="shared" si="3"/>
        <v>6</v>
      </c>
      <c r="C48" s="64">
        <f t="shared" si="3"/>
        <v>0</v>
      </c>
      <c r="D48" s="64">
        <f t="shared" si="3"/>
        <v>2</v>
      </c>
      <c r="E48" s="64">
        <f t="shared" si="3"/>
        <v>0</v>
      </c>
      <c r="F48" s="64">
        <f t="shared" si="3"/>
        <v>0</v>
      </c>
      <c r="G48" s="64">
        <f t="shared" si="3"/>
        <v>5</v>
      </c>
      <c r="H48" s="64">
        <f t="shared" si="3"/>
        <v>0</v>
      </c>
      <c r="I48" s="64">
        <f t="shared" si="3"/>
        <v>10</v>
      </c>
      <c r="J48" s="64">
        <f t="shared" si="3"/>
        <v>0</v>
      </c>
      <c r="K48" s="64">
        <f t="shared" si="3"/>
        <v>0</v>
      </c>
      <c r="L48" s="64">
        <f t="shared" si="4"/>
        <v>0</v>
      </c>
      <c r="M48" s="64">
        <f t="shared" si="4"/>
        <v>0</v>
      </c>
      <c r="N48" s="64">
        <f t="shared" si="4"/>
        <v>4</v>
      </c>
      <c r="O48" s="64">
        <f t="shared" si="4"/>
        <v>0</v>
      </c>
      <c r="P48" s="64">
        <f t="shared" si="4"/>
        <v>3</v>
      </c>
      <c r="Q48" s="64">
        <f t="shared" si="4"/>
        <v>0</v>
      </c>
      <c r="R48" s="64">
        <f t="shared" si="4"/>
        <v>0</v>
      </c>
      <c r="S48" s="64">
        <f t="shared" si="4"/>
        <v>0</v>
      </c>
      <c r="T48" s="64">
        <f t="shared" si="4"/>
        <v>0</v>
      </c>
      <c r="U48" s="64">
        <f t="shared" si="4"/>
        <v>1</v>
      </c>
      <c r="V48" s="64">
        <f t="shared" si="4"/>
        <v>0</v>
      </c>
      <c r="W48" s="64">
        <f t="shared" si="4"/>
        <v>8</v>
      </c>
      <c r="X48" s="64">
        <f t="shared" si="5"/>
        <v>39</v>
      </c>
    </row>
    <row r="49" spans="1:24" ht="14.25" customHeight="1">
      <c r="A49" s="64" t="s">
        <v>189</v>
      </c>
      <c r="B49" s="64">
        <f t="shared" si="3"/>
        <v>10</v>
      </c>
      <c r="C49" s="64">
        <f t="shared" si="3"/>
        <v>0</v>
      </c>
      <c r="D49" s="64">
        <f t="shared" si="3"/>
        <v>3</v>
      </c>
      <c r="E49" s="64">
        <f t="shared" si="3"/>
        <v>0</v>
      </c>
      <c r="F49" s="64">
        <f t="shared" si="3"/>
        <v>0</v>
      </c>
      <c r="G49" s="64">
        <f t="shared" si="3"/>
        <v>6</v>
      </c>
      <c r="H49" s="64">
        <f t="shared" si="3"/>
        <v>0</v>
      </c>
      <c r="I49" s="64">
        <f t="shared" si="3"/>
        <v>8</v>
      </c>
      <c r="J49" s="64">
        <f t="shared" si="3"/>
        <v>0</v>
      </c>
      <c r="K49" s="64">
        <f t="shared" si="3"/>
        <v>0</v>
      </c>
      <c r="L49" s="64">
        <f t="shared" si="4"/>
        <v>0</v>
      </c>
      <c r="M49" s="64">
        <f t="shared" si="4"/>
        <v>0</v>
      </c>
      <c r="N49" s="64">
        <f t="shared" si="4"/>
        <v>0</v>
      </c>
      <c r="O49" s="64">
        <f t="shared" si="4"/>
        <v>0</v>
      </c>
      <c r="P49" s="64">
        <f t="shared" si="4"/>
        <v>5</v>
      </c>
      <c r="Q49" s="64">
        <f t="shared" si="4"/>
        <v>0</v>
      </c>
      <c r="R49" s="64">
        <f t="shared" si="4"/>
        <v>0</v>
      </c>
      <c r="S49" s="64">
        <f t="shared" si="4"/>
        <v>0</v>
      </c>
      <c r="T49" s="64">
        <f t="shared" si="4"/>
        <v>0</v>
      </c>
      <c r="U49" s="64">
        <f t="shared" si="4"/>
        <v>0</v>
      </c>
      <c r="V49" s="64">
        <f t="shared" si="4"/>
        <v>0</v>
      </c>
      <c r="W49" s="64">
        <f t="shared" si="4"/>
        <v>4</v>
      </c>
      <c r="X49" s="64">
        <f t="shared" si="5"/>
        <v>36</v>
      </c>
    </row>
    <row r="50" spans="1:24" ht="14.25" customHeight="1">
      <c r="D50" s="70"/>
      <c r="K50" s="71"/>
      <c r="P50" s="96"/>
      <c r="Q50" s="96"/>
      <c r="R50" s="96"/>
      <c r="S50" s="96"/>
      <c r="T50" s="96"/>
      <c r="U50" s="96"/>
      <c r="V50" s="96"/>
      <c r="W50" s="96"/>
    </row>
    <row r="51" spans="1:24" ht="14.25" customHeight="1">
      <c r="D51" s="70"/>
      <c r="K51" s="71"/>
      <c r="P51" s="96"/>
      <c r="Q51" s="96"/>
      <c r="R51" s="96"/>
      <c r="S51" s="96"/>
      <c r="T51" s="96"/>
      <c r="U51" s="96"/>
      <c r="V51" s="96"/>
      <c r="W51" s="96"/>
    </row>
    <row r="52" spans="1:24" ht="14.25" customHeight="1">
      <c r="D52" s="70"/>
      <c r="K52" s="71"/>
      <c r="P52" s="96"/>
      <c r="Q52" s="96"/>
      <c r="R52" s="96"/>
      <c r="S52" s="96"/>
      <c r="T52" s="96"/>
      <c r="U52" s="96"/>
      <c r="V52" s="96"/>
      <c r="W52" s="96"/>
    </row>
    <row r="53" spans="1:24" ht="14.25" customHeight="1">
      <c r="D53" s="70"/>
      <c r="K53" s="71"/>
      <c r="P53" s="96"/>
      <c r="Q53" s="96"/>
      <c r="R53" s="96"/>
      <c r="S53" s="96"/>
      <c r="T53" s="96"/>
      <c r="U53" s="96"/>
      <c r="V53" s="96"/>
      <c r="W53" s="96"/>
    </row>
    <row r="54" spans="1:24" ht="14.25" customHeight="1">
      <c r="D54" s="70"/>
      <c r="K54" s="71"/>
      <c r="P54" s="96"/>
      <c r="Q54" s="96"/>
      <c r="R54" s="96"/>
      <c r="S54" s="96"/>
      <c r="T54" s="96"/>
      <c r="U54" s="96"/>
      <c r="V54" s="96"/>
      <c r="W54" s="96"/>
    </row>
    <row r="55" spans="1:24" ht="14.25" customHeight="1">
      <c r="D55" s="70"/>
      <c r="K55" s="71"/>
      <c r="P55" s="96"/>
      <c r="Q55" s="96"/>
      <c r="R55" s="96"/>
      <c r="S55" s="96"/>
      <c r="T55" s="96"/>
      <c r="U55" s="96"/>
      <c r="V55" s="96"/>
      <c r="W55" s="96"/>
    </row>
    <row r="56" spans="1:24" ht="14.25" customHeight="1">
      <c r="D56" s="70"/>
      <c r="K56" s="71"/>
      <c r="P56" s="96"/>
      <c r="Q56" s="96"/>
      <c r="R56" s="96"/>
      <c r="S56" s="96"/>
      <c r="T56" s="96"/>
      <c r="U56" s="96"/>
      <c r="V56" s="96"/>
      <c r="W56" s="96"/>
    </row>
    <row r="57" spans="1:24" ht="14.25" customHeight="1">
      <c r="D57" s="70"/>
      <c r="K57" s="71"/>
      <c r="P57" s="96"/>
      <c r="Q57" s="96"/>
      <c r="R57" s="96"/>
      <c r="S57" s="96"/>
      <c r="T57" s="96"/>
      <c r="U57" s="96"/>
      <c r="V57" s="96"/>
      <c r="W57" s="96"/>
    </row>
    <row r="58" spans="1:24" ht="14.25" customHeight="1">
      <c r="D58" s="70"/>
      <c r="K58" s="71"/>
      <c r="P58" s="96"/>
      <c r="Q58" s="96"/>
      <c r="R58" s="96"/>
      <c r="S58" s="96"/>
      <c r="T58" s="96"/>
      <c r="U58" s="96"/>
      <c r="V58" s="96"/>
      <c r="W58" s="96"/>
    </row>
    <row r="59" spans="1:24" ht="14.25" customHeight="1">
      <c r="D59" s="70"/>
      <c r="K59" s="71"/>
      <c r="P59" s="96"/>
      <c r="Q59" s="96"/>
      <c r="R59" s="96"/>
      <c r="S59" s="96"/>
      <c r="T59" s="96"/>
      <c r="U59" s="96"/>
      <c r="V59" s="96"/>
      <c r="W59" s="96"/>
    </row>
    <row r="60" spans="1:24" ht="14.25" customHeight="1">
      <c r="D60" s="70"/>
      <c r="K60" s="71"/>
      <c r="P60" s="96"/>
      <c r="Q60" s="96"/>
      <c r="R60" s="96"/>
      <c r="S60" s="96"/>
      <c r="T60" s="96"/>
      <c r="U60" s="96"/>
      <c r="V60" s="96"/>
      <c r="W60" s="96"/>
    </row>
    <row r="61" spans="1:24" ht="14.25" customHeight="1">
      <c r="D61" s="70"/>
      <c r="K61" s="71"/>
      <c r="P61" s="96"/>
      <c r="Q61" s="96"/>
      <c r="R61" s="96"/>
      <c r="S61" s="96"/>
      <c r="T61" s="96"/>
      <c r="U61" s="96"/>
      <c r="V61" s="96"/>
      <c r="W61" s="96"/>
    </row>
    <row r="62" spans="1:24" ht="14.25" customHeight="1">
      <c r="D62" s="70"/>
      <c r="K62" s="71"/>
      <c r="P62" s="96"/>
      <c r="Q62" s="96"/>
      <c r="R62" s="96"/>
      <c r="S62" s="96"/>
      <c r="T62" s="96"/>
      <c r="U62" s="96"/>
      <c r="V62" s="96"/>
      <c r="W62" s="96"/>
    </row>
    <row r="63" spans="1:24" ht="14.25" customHeight="1">
      <c r="D63" s="70"/>
      <c r="K63" s="71"/>
      <c r="P63" s="96"/>
      <c r="Q63" s="96"/>
      <c r="R63" s="96"/>
      <c r="S63" s="96"/>
      <c r="T63" s="96"/>
      <c r="U63" s="96"/>
      <c r="V63" s="96"/>
      <c r="W63" s="96"/>
    </row>
    <row r="64" spans="1:24" ht="14.25" customHeight="1">
      <c r="D64" s="70"/>
      <c r="K64" s="71"/>
      <c r="P64" s="96"/>
      <c r="Q64" s="96"/>
      <c r="R64" s="96"/>
      <c r="S64" s="96"/>
      <c r="T64" s="96"/>
      <c r="U64" s="96"/>
      <c r="V64" s="96"/>
      <c r="W64" s="96"/>
    </row>
    <row r="65" spans="4:23" ht="14.25" customHeight="1">
      <c r="D65" s="70"/>
      <c r="K65" s="71"/>
      <c r="P65" s="96"/>
      <c r="Q65" s="96"/>
      <c r="R65" s="96"/>
      <c r="S65" s="96"/>
      <c r="T65" s="96"/>
      <c r="U65" s="96"/>
      <c r="V65" s="96"/>
      <c r="W65" s="96"/>
    </row>
    <row r="66" spans="4:23" ht="14.25" customHeight="1">
      <c r="D66" s="70"/>
      <c r="K66" s="71"/>
      <c r="P66" s="96"/>
      <c r="Q66" s="96"/>
      <c r="R66" s="96"/>
      <c r="S66" s="96"/>
      <c r="T66" s="96"/>
      <c r="U66" s="96"/>
      <c r="V66" s="96"/>
      <c r="W66" s="96"/>
    </row>
    <row r="67" spans="4:23" ht="14.25" customHeight="1">
      <c r="D67" s="70"/>
      <c r="K67" s="71"/>
      <c r="P67" s="96"/>
      <c r="Q67" s="96"/>
      <c r="R67" s="96"/>
      <c r="S67" s="96"/>
      <c r="T67" s="96"/>
      <c r="U67" s="96"/>
      <c r="V67" s="96"/>
      <c r="W67" s="96"/>
    </row>
    <row r="68" spans="4:23" ht="14.25" customHeight="1">
      <c r="D68" s="70"/>
      <c r="K68" s="71"/>
      <c r="P68" s="96"/>
      <c r="Q68" s="96"/>
      <c r="R68" s="96"/>
      <c r="S68" s="96"/>
      <c r="T68" s="96"/>
      <c r="U68" s="96"/>
      <c r="V68" s="96"/>
      <c r="W68" s="96"/>
    </row>
    <row r="69" spans="4:23" ht="14.25" customHeight="1">
      <c r="D69" s="70"/>
      <c r="K69" s="71"/>
      <c r="P69" s="96"/>
      <c r="Q69" s="96"/>
      <c r="R69" s="96"/>
      <c r="S69" s="96"/>
      <c r="T69" s="96"/>
      <c r="U69" s="96"/>
      <c r="V69" s="96"/>
      <c r="W69" s="96"/>
    </row>
    <row r="70" spans="4:23" ht="14.25" customHeight="1">
      <c r="D70" s="70"/>
      <c r="K70" s="71"/>
      <c r="P70" s="96"/>
      <c r="Q70" s="96"/>
      <c r="R70" s="96"/>
      <c r="S70" s="96"/>
      <c r="T70" s="96"/>
      <c r="U70" s="96"/>
      <c r="V70" s="96"/>
      <c r="W70" s="96"/>
    </row>
    <row r="71" spans="4:23" ht="14.25" customHeight="1">
      <c r="D71" s="70"/>
      <c r="K71" s="71"/>
      <c r="P71" s="96"/>
      <c r="Q71" s="96"/>
      <c r="R71" s="96"/>
      <c r="S71" s="96"/>
      <c r="T71" s="96"/>
      <c r="U71" s="96"/>
      <c r="V71" s="96"/>
      <c r="W71" s="96"/>
    </row>
    <row r="72" spans="4:23" ht="14.25" customHeight="1">
      <c r="D72" s="70"/>
      <c r="K72" s="71"/>
      <c r="P72" s="96"/>
      <c r="Q72" s="96"/>
      <c r="R72" s="96"/>
      <c r="S72" s="96"/>
      <c r="T72" s="96"/>
      <c r="U72" s="96"/>
      <c r="V72" s="96"/>
      <c r="W72" s="96"/>
    </row>
    <row r="73" spans="4:23" ht="14.25" customHeight="1">
      <c r="D73" s="70"/>
      <c r="K73" s="71"/>
      <c r="P73" s="96"/>
      <c r="Q73" s="96"/>
      <c r="R73" s="96"/>
      <c r="S73" s="96"/>
      <c r="T73" s="96"/>
      <c r="U73" s="96"/>
      <c r="V73" s="96"/>
      <c r="W73" s="96"/>
    </row>
    <row r="74" spans="4:23" ht="14.25" customHeight="1">
      <c r="D74" s="70"/>
      <c r="K74" s="71"/>
      <c r="P74" s="96"/>
      <c r="Q74" s="96"/>
      <c r="R74" s="96"/>
      <c r="S74" s="96"/>
      <c r="T74" s="96"/>
      <c r="U74" s="96"/>
      <c r="V74" s="96"/>
      <c r="W74" s="96"/>
    </row>
    <row r="75" spans="4:23" ht="14.25" customHeight="1">
      <c r="D75" s="70"/>
      <c r="K75" s="71"/>
      <c r="P75" s="96"/>
      <c r="Q75" s="96"/>
      <c r="R75" s="96"/>
      <c r="S75" s="96"/>
      <c r="T75" s="96"/>
      <c r="U75" s="96"/>
      <c r="V75" s="96"/>
      <c r="W75" s="96"/>
    </row>
    <row r="76" spans="4:23" ht="14.25" customHeight="1">
      <c r="D76" s="70"/>
      <c r="K76" s="71"/>
      <c r="P76" s="96"/>
      <c r="Q76" s="96"/>
      <c r="R76" s="96"/>
      <c r="S76" s="96"/>
      <c r="T76" s="96"/>
      <c r="U76" s="96"/>
      <c r="V76" s="96"/>
      <c r="W76" s="96"/>
    </row>
    <row r="77" spans="4:23" ht="14.25" customHeight="1">
      <c r="D77" s="70"/>
      <c r="K77" s="71"/>
      <c r="P77" s="96"/>
      <c r="Q77" s="96"/>
      <c r="R77" s="96"/>
      <c r="S77" s="96"/>
      <c r="T77" s="96"/>
      <c r="U77" s="96"/>
      <c r="V77" s="96"/>
      <c r="W77" s="96"/>
    </row>
    <row r="78" spans="4:23" ht="14.25" customHeight="1">
      <c r="D78" s="70"/>
      <c r="K78" s="71"/>
      <c r="P78" s="96"/>
      <c r="Q78" s="96"/>
      <c r="R78" s="96"/>
      <c r="S78" s="96"/>
      <c r="T78" s="96"/>
      <c r="U78" s="96"/>
      <c r="V78" s="96"/>
      <c r="W78" s="96"/>
    </row>
    <row r="79" spans="4:23" ht="14.25" customHeight="1">
      <c r="D79" s="70"/>
      <c r="K79" s="71"/>
      <c r="P79" s="96"/>
      <c r="Q79" s="96"/>
      <c r="R79" s="96"/>
      <c r="S79" s="96"/>
      <c r="T79" s="96"/>
      <c r="U79" s="96"/>
      <c r="V79" s="96"/>
      <c r="W79" s="96"/>
    </row>
    <row r="80" spans="4:23" ht="14.25" customHeight="1">
      <c r="D80" s="70"/>
      <c r="K80" s="71"/>
      <c r="P80" s="96"/>
      <c r="Q80" s="96"/>
      <c r="R80" s="96"/>
      <c r="S80" s="96"/>
      <c r="T80" s="96"/>
      <c r="U80" s="96"/>
      <c r="V80" s="96"/>
      <c r="W80" s="96"/>
    </row>
    <row r="81" spans="4:23" ht="14.25" customHeight="1">
      <c r="D81" s="70"/>
      <c r="K81" s="71"/>
      <c r="P81" s="96"/>
      <c r="Q81" s="96"/>
      <c r="R81" s="96"/>
      <c r="S81" s="96"/>
      <c r="T81" s="96"/>
      <c r="U81" s="96"/>
      <c r="V81" s="96"/>
      <c r="W81" s="96"/>
    </row>
    <row r="82" spans="4:23" ht="14.25" customHeight="1">
      <c r="D82" s="70"/>
      <c r="K82" s="71"/>
      <c r="P82" s="96"/>
      <c r="Q82" s="96"/>
      <c r="R82" s="96"/>
      <c r="S82" s="96"/>
      <c r="T82" s="96"/>
      <c r="U82" s="96"/>
      <c r="V82" s="96"/>
      <c r="W82" s="96"/>
    </row>
    <row r="83" spans="4:23" ht="14.25" customHeight="1">
      <c r="D83" s="70"/>
      <c r="K83" s="71"/>
      <c r="P83" s="96"/>
      <c r="Q83" s="96"/>
      <c r="R83" s="96"/>
      <c r="S83" s="96"/>
      <c r="T83" s="96"/>
      <c r="U83" s="96"/>
      <c r="V83" s="96"/>
      <c r="W83" s="96"/>
    </row>
    <row r="84" spans="4:23" ht="14.25" customHeight="1">
      <c r="D84" s="70"/>
      <c r="K84" s="71"/>
      <c r="P84" s="96"/>
      <c r="Q84" s="96"/>
      <c r="R84" s="96"/>
      <c r="S84" s="96"/>
      <c r="T84" s="96"/>
      <c r="U84" s="96"/>
      <c r="V84" s="96"/>
      <c r="W84" s="96"/>
    </row>
    <row r="85" spans="4:23" ht="14.25" customHeight="1">
      <c r="D85" s="70"/>
      <c r="K85" s="71"/>
      <c r="P85" s="96"/>
      <c r="Q85" s="96"/>
      <c r="R85" s="96"/>
      <c r="S85" s="96"/>
      <c r="T85" s="96"/>
      <c r="U85" s="96"/>
      <c r="V85" s="96"/>
      <c r="W85" s="96"/>
    </row>
    <row r="86" spans="4:23" ht="14.25" customHeight="1">
      <c r="D86" s="70"/>
      <c r="K86" s="71"/>
      <c r="P86" s="96"/>
      <c r="Q86" s="96"/>
      <c r="R86" s="96"/>
      <c r="S86" s="96"/>
      <c r="T86" s="96"/>
      <c r="U86" s="96"/>
      <c r="V86" s="96"/>
      <c r="W86" s="96"/>
    </row>
    <row r="87" spans="4:23" ht="14.25" customHeight="1">
      <c r="D87" s="70"/>
      <c r="K87" s="71"/>
      <c r="P87" s="96"/>
      <c r="Q87" s="96"/>
      <c r="R87" s="96"/>
      <c r="S87" s="96"/>
      <c r="T87" s="96"/>
      <c r="U87" s="96"/>
      <c r="V87" s="96"/>
      <c r="W87" s="96"/>
    </row>
    <row r="88" spans="4:23" ht="14.25" customHeight="1">
      <c r="D88" s="70"/>
      <c r="K88" s="71"/>
      <c r="P88" s="96"/>
      <c r="Q88" s="96"/>
      <c r="R88" s="96"/>
      <c r="S88" s="96"/>
      <c r="T88" s="96"/>
      <c r="U88" s="96"/>
      <c r="V88" s="96"/>
      <c r="W88" s="96"/>
    </row>
    <row r="89" spans="4:23" ht="14.25" customHeight="1">
      <c r="D89" s="70"/>
      <c r="K89" s="71"/>
      <c r="P89" s="96"/>
      <c r="Q89" s="96"/>
      <c r="R89" s="96"/>
      <c r="S89" s="96"/>
      <c r="T89" s="96"/>
      <c r="U89" s="96"/>
      <c r="V89" s="96"/>
      <c r="W89" s="96"/>
    </row>
    <row r="90" spans="4:23" ht="14.25" customHeight="1">
      <c r="D90" s="70"/>
      <c r="K90" s="71"/>
      <c r="P90" s="96"/>
      <c r="Q90" s="96"/>
      <c r="R90" s="96"/>
      <c r="S90" s="96"/>
      <c r="T90" s="96"/>
      <c r="U90" s="96"/>
      <c r="V90" s="96"/>
      <c r="W90" s="96"/>
    </row>
    <row r="91" spans="4:23" ht="14.25" customHeight="1">
      <c r="D91" s="70"/>
      <c r="K91" s="71"/>
      <c r="P91" s="96"/>
      <c r="Q91" s="96"/>
      <c r="R91" s="96"/>
      <c r="S91" s="96"/>
      <c r="T91" s="96"/>
      <c r="U91" s="96"/>
      <c r="V91" s="96"/>
      <c r="W91" s="96"/>
    </row>
    <row r="92" spans="4:23" ht="14.25" customHeight="1">
      <c r="D92" s="70"/>
      <c r="K92" s="71"/>
      <c r="P92" s="96"/>
      <c r="Q92" s="96"/>
      <c r="R92" s="96"/>
      <c r="S92" s="96"/>
      <c r="T92" s="96"/>
      <c r="U92" s="96"/>
      <c r="V92" s="96"/>
      <c r="W92" s="96"/>
    </row>
    <row r="93" spans="4:23" ht="14.25" customHeight="1">
      <c r="D93" s="70"/>
      <c r="K93" s="71"/>
      <c r="P93" s="96"/>
      <c r="Q93" s="96"/>
      <c r="R93" s="96"/>
      <c r="S93" s="96"/>
      <c r="T93" s="96"/>
      <c r="U93" s="96"/>
      <c r="V93" s="96"/>
      <c r="W93" s="96"/>
    </row>
    <row r="94" spans="4:23" ht="14.25" customHeight="1">
      <c r="D94" s="70"/>
      <c r="K94" s="71"/>
      <c r="P94" s="96"/>
      <c r="Q94" s="96"/>
      <c r="R94" s="96"/>
      <c r="S94" s="96"/>
      <c r="T94" s="96"/>
      <c r="U94" s="96"/>
      <c r="V94" s="96"/>
      <c r="W94" s="96"/>
    </row>
    <row r="95" spans="4:23" ht="14.25" customHeight="1">
      <c r="D95" s="70"/>
      <c r="K95" s="71"/>
      <c r="P95" s="96"/>
      <c r="Q95" s="96"/>
      <c r="R95" s="96"/>
      <c r="S95" s="96"/>
      <c r="T95" s="96"/>
      <c r="U95" s="96"/>
      <c r="V95" s="96"/>
      <c r="W95" s="96"/>
    </row>
    <row r="96" spans="4:23" ht="14.25" customHeight="1">
      <c r="D96" s="70"/>
      <c r="K96" s="71"/>
      <c r="P96" s="96"/>
      <c r="Q96" s="96"/>
      <c r="R96" s="96"/>
      <c r="S96" s="96"/>
      <c r="T96" s="96"/>
      <c r="U96" s="96"/>
      <c r="V96" s="96"/>
      <c r="W96" s="96"/>
    </row>
    <row r="97" spans="4:23" ht="14.25" customHeight="1">
      <c r="D97" s="70"/>
      <c r="K97" s="71"/>
      <c r="P97" s="96"/>
      <c r="Q97" s="96"/>
      <c r="R97" s="96"/>
      <c r="S97" s="96"/>
      <c r="T97" s="96"/>
      <c r="U97" s="96"/>
      <c r="V97" s="96"/>
      <c r="W97" s="96"/>
    </row>
    <row r="98" spans="4:23" ht="14.25" customHeight="1">
      <c r="D98" s="70"/>
      <c r="K98" s="71"/>
      <c r="P98" s="96"/>
      <c r="Q98" s="96"/>
      <c r="R98" s="96"/>
      <c r="S98" s="96"/>
      <c r="T98" s="96"/>
      <c r="U98" s="96"/>
      <c r="V98" s="96"/>
      <c r="W98" s="96"/>
    </row>
    <row r="99" spans="4:23" ht="14.25" customHeight="1">
      <c r="D99" s="70"/>
      <c r="K99" s="71"/>
      <c r="P99" s="96"/>
      <c r="Q99" s="96"/>
      <c r="R99" s="96"/>
      <c r="S99" s="96"/>
      <c r="T99" s="96"/>
      <c r="U99" s="96"/>
      <c r="V99" s="96"/>
      <c r="W99" s="96"/>
    </row>
    <row r="100" spans="4:23" ht="14.25" customHeight="1">
      <c r="D100" s="70"/>
      <c r="K100" s="71"/>
      <c r="P100" s="96"/>
      <c r="Q100" s="96"/>
      <c r="R100" s="96"/>
      <c r="S100" s="96"/>
      <c r="T100" s="96"/>
      <c r="U100" s="96"/>
      <c r="V100" s="96"/>
      <c r="W100" s="96"/>
    </row>
    <row r="101" spans="4:23" ht="14.25" customHeight="1">
      <c r="D101" s="70"/>
      <c r="K101" s="71"/>
      <c r="P101" s="96"/>
      <c r="Q101" s="96"/>
      <c r="R101" s="96"/>
      <c r="S101" s="96"/>
      <c r="T101" s="96"/>
      <c r="U101" s="96"/>
      <c r="V101" s="96"/>
      <c r="W101" s="96"/>
    </row>
    <row r="102" spans="4:23" ht="14.25" customHeight="1">
      <c r="D102" s="70"/>
      <c r="K102" s="71"/>
      <c r="P102" s="96"/>
      <c r="Q102" s="96"/>
      <c r="R102" s="96"/>
      <c r="S102" s="96"/>
      <c r="T102" s="96"/>
      <c r="U102" s="96"/>
      <c r="V102" s="96"/>
      <c r="W102" s="96"/>
    </row>
    <row r="103" spans="4:23" ht="14.25" customHeight="1">
      <c r="D103" s="70"/>
      <c r="K103" s="71"/>
      <c r="P103" s="96"/>
      <c r="Q103" s="96"/>
      <c r="R103" s="96"/>
      <c r="S103" s="96"/>
      <c r="T103" s="96"/>
      <c r="U103" s="96"/>
      <c r="V103" s="96"/>
      <c r="W103" s="96"/>
    </row>
    <row r="104" spans="4:23" ht="14.25" customHeight="1">
      <c r="D104" s="70"/>
      <c r="K104" s="71"/>
      <c r="P104" s="96"/>
      <c r="Q104" s="96"/>
      <c r="R104" s="96"/>
      <c r="S104" s="96"/>
      <c r="T104" s="96"/>
      <c r="U104" s="96"/>
      <c r="V104" s="96"/>
      <c r="W104" s="96"/>
    </row>
    <row r="105" spans="4:23" ht="14.25" customHeight="1">
      <c r="D105" s="70"/>
      <c r="K105" s="71"/>
      <c r="P105" s="96"/>
      <c r="Q105" s="96"/>
      <c r="R105" s="96"/>
      <c r="S105" s="96"/>
      <c r="T105" s="96"/>
      <c r="U105" s="96"/>
      <c r="V105" s="96"/>
      <c r="W105" s="96"/>
    </row>
    <row r="106" spans="4:23" ht="14.25" customHeight="1">
      <c r="D106" s="70"/>
      <c r="K106" s="71"/>
      <c r="P106" s="96"/>
      <c r="Q106" s="96"/>
      <c r="R106" s="96"/>
      <c r="S106" s="96"/>
      <c r="T106" s="96"/>
      <c r="U106" s="96"/>
      <c r="V106" s="96"/>
      <c r="W106" s="96"/>
    </row>
    <row r="107" spans="4:23" ht="14.25" customHeight="1">
      <c r="D107" s="70"/>
      <c r="K107" s="71"/>
      <c r="P107" s="96"/>
      <c r="Q107" s="96"/>
      <c r="R107" s="96"/>
      <c r="S107" s="96"/>
      <c r="T107" s="96"/>
      <c r="U107" s="96"/>
      <c r="V107" s="96"/>
      <c r="W107" s="96"/>
    </row>
    <row r="108" spans="4:23" ht="14.25" customHeight="1">
      <c r="D108" s="70"/>
      <c r="K108" s="71"/>
      <c r="P108" s="96"/>
      <c r="Q108" s="96"/>
      <c r="R108" s="96"/>
      <c r="S108" s="96"/>
      <c r="T108" s="96"/>
      <c r="U108" s="96"/>
      <c r="V108" s="96"/>
      <c r="W108" s="96"/>
    </row>
    <row r="109" spans="4:23" ht="14.25" customHeight="1">
      <c r="D109" s="70"/>
      <c r="K109" s="71"/>
      <c r="P109" s="96"/>
      <c r="Q109" s="96"/>
      <c r="R109" s="96"/>
      <c r="S109" s="96"/>
      <c r="T109" s="96"/>
      <c r="U109" s="96"/>
      <c r="V109" s="96"/>
      <c r="W109" s="96"/>
    </row>
    <row r="110" spans="4:23" ht="14.25" customHeight="1">
      <c r="D110" s="70"/>
      <c r="K110" s="71"/>
      <c r="P110" s="96"/>
      <c r="Q110" s="96"/>
      <c r="R110" s="96"/>
      <c r="S110" s="96"/>
      <c r="T110" s="96"/>
      <c r="U110" s="96"/>
      <c r="V110" s="96"/>
      <c r="W110" s="96"/>
    </row>
    <row r="111" spans="4:23" ht="14.25" customHeight="1">
      <c r="D111" s="70"/>
      <c r="K111" s="71"/>
      <c r="P111" s="96"/>
      <c r="Q111" s="96"/>
      <c r="R111" s="96"/>
      <c r="S111" s="96"/>
      <c r="T111" s="96"/>
      <c r="U111" s="96"/>
      <c r="V111" s="96"/>
      <c r="W111" s="96"/>
    </row>
    <row r="112" spans="4:23" ht="14.25" customHeight="1">
      <c r="D112" s="70"/>
      <c r="K112" s="71"/>
      <c r="P112" s="96"/>
      <c r="Q112" s="96"/>
      <c r="R112" s="96"/>
      <c r="S112" s="96"/>
      <c r="T112" s="96"/>
      <c r="U112" s="96"/>
      <c r="V112" s="96"/>
      <c r="W112" s="96"/>
    </row>
    <row r="113" spans="4:23" ht="14.25" customHeight="1">
      <c r="D113" s="70"/>
      <c r="K113" s="71"/>
      <c r="P113" s="96"/>
      <c r="Q113" s="96"/>
      <c r="R113" s="96"/>
      <c r="S113" s="96"/>
      <c r="T113" s="96"/>
      <c r="U113" s="96"/>
      <c r="V113" s="96"/>
      <c r="W113" s="96"/>
    </row>
    <row r="114" spans="4:23" ht="14.25" customHeight="1">
      <c r="D114" s="70"/>
      <c r="K114" s="71"/>
      <c r="P114" s="96"/>
      <c r="Q114" s="96"/>
      <c r="R114" s="96"/>
      <c r="S114" s="96"/>
      <c r="T114" s="96"/>
      <c r="U114" s="96"/>
      <c r="V114" s="96"/>
      <c r="W114" s="96"/>
    </row>
    <row r="115" spans="4:23" ht="14.25" customHeight="1">
      <c r="D115" s="70"/>
      <c r="K115" s="71"/>
      <c r="P115" s="96"/>
      <c r="Q115" s="96"/>
      <c r="R115" s="96"/>
      <c r="S115" s="96"/>
      <c r="T115" s="96"/>
      <c r="U115" s="96"/>
      <c r="V115" s="96"/>
      <c r="W115" s="96"/>
    </row>
    <row r="116" spans="4:23" ht="14.25" customHeight="1">
      <c r="D116" s="70"/>
      <c r="K116" s="71"/>
      <c r="P116" s="96"/>
      <c r="Q116" s="96"/>
      <c r="R116" s="96"/>
      <c r="S116" s="96"/>
      <c r="T116" s="96"/>
      <c r="U116" s="96"/>
      <c r="V116" s="96"/>
      <c r="W116" s="96"/>
    </row>
    <row r="117" spans="4:23" ht="14.25" customHeight="1">
      <c r="D117" s="70"/>
      <c r="K117" s="71"/>
      <c r="P117" s="96"/>
      <c r="Q117" s="96"/>
      <c r="R117" s="96"/>
      <c r="S117" s="96"/>
      <c r="T117" s="96"/>
      <c r="U117" s="96"/>
      <c r="V117" s="96"/>
      <c r="W117" s="96"/>
    </row>
    <row r="118" spans="4:23" ht="14.25" customHeight="1">
      <c r="D118" s="70"/>
      <c r="K118" s="71"/>
      <c r="P118" s="96"/>
      <c r="Q118" s="96"/>
      <c r="R118" s="96"/>
      <c r="S118" s="96"/>
      <c r="T118" s="96"/>
      <c r="U118" s="96"/>
      <c r="V118" s="96"/>
      <c r="W118" s="96"/>
    </row>
    <row r="119" spans="4:23" ht="14.25" customHeight="1">
      <c r="D119" s="70"/>
      <c r="K119" s="71"/>
      <c r="P119" s="96"/>
      <c r="Q119" s="96"/>
      <c r="R119" s="96"/>
      <c r="S119" s="96"/>
      <c r="T119" s="96"/>
      <c r="U119" s="96"/>
      <c r="V119" s="96"/>
      <c r="W119" s="96"/>
    </row>
    <row r="120" spans="4:23" ht="14.25" customHeight="1">
      <c r="D120" s="70"/>
      <c r="K120" s="71"/>
      <c r="P120" s="96"/>
      <c r="Q120" s="96"/>
      <c r="R120" s="96"/>
      <c r="S120" s="96"/>
      <c r="T120" s="96"/>
      <c r="U120" s="96"/>
      <c r="V120" s="96"/>
      <c r="W120" s="96"/>
    </row>
    <row r="121" spans="4:23" ht="14.25" customHeight="1">
      <c r="D121" s="70"/>
      <c r="K121" s="71"/>
      <c r="P121" s="96"/>
      <c r="Q121" s="96"/>
      <c r="R121" s="96"/>
      <c r="S121" s="96"/>
      <c r="T121" s="96"/>
      <c r="U121" s="96"/>
      <c r="V121" s="96"/>
      <c r="W121" s="96"/>
    </row>
    <row r="122" spans="4:23" ht="14.25" customHeight="1">
      <c r="D122" s="70"/>
      <c r="K122" s="71"/>
      <c r="P122" s="96"/>
      <c r="Q122" s="96"/>
      <c r="R122" s="96"/>
      <c r="S122" s="96"/>
      <c r="T122" s="96"/>
      <c r="U122" s="96"/>
      <c r="V122" s="96"/>
      <c r="W122" s="96"/>
    </row>
    <row r="123" spans="4:23" ht="14.25" customHeight="1">
      <c r="D123" s="70"/>
      <c r="K123" s="71"/>
      <c r="P123" s="96"/>
      <c r="Q123" s="96"/>
      <c r="R123" s="96"/>
      <c r="S123" s="96"/>
      <c r="T123" s="96"/>
      <c r="U123" s="96"/>
      <c r="V123" s="96"/>
      <c r="W123" s="96"/>
    </row>
    <row r="124" spans="4:23" ht="14.25" customHeight="1">
      <c r="D124" s="70"/>
      <c r="K124" s="71"/>
      <c r="P124" s="96"/>
      <c r="Q124" s="96"/>
      <c r="R124" s="96"/>
      <c r="S124" s="96"/>
      <c r="T124" s="96"/>
      <c r="U124" s="96"/>
      <c r="V124" s="96"/>
      <c r="W124" s="96"/>
    </row>
    <row r="125" spans="4:23" ht="14.25" customHeight="1">
      <c r="D125" s="70"/>
      <c r="K125" s="71"/>
      <c r="P125" s="96"/>
      <c r="Q125" s="96"/>
      <c r="R125" s="96"/>
      <c r="S125" s="96"/>
      <c r="T125" s="96"/>
      <c r="U125" s="96"/>
      <c r="V125" s="96"/>
      <c r="W125" s="96"/>
    </row>
    <row r="126" spans="4:23" ht="14.25" customHeight="1">
      <c r="D126" s="70"/>
      <c r="K126" s="71"/>
      <c r="P126" s="96"/>
      <c r="Q126" s="96"/>
      <c r="R126" s="96"/>
      <c r="S126" s="96"/>
      <c r="T126" s="96"/>
      <c r="U126" s="96"/>
      <c r="V126" s="96"/>
      <c r="W126" s="96"/>
    </row>
    <row r="127" spans="4:23" ht="14.25" customHeight="1">
      <c r="D127" s="70"/>
      <c r="K127" s="71"/>
      <c r="P127" s="96"/>
      <c r="Q127" s="96"/>
      <c r="R127" s="96"/>
      <c r="S127" s="96"/>
      <c r="T127" s="96"/>
      <c r="U127" s="96"/>
      <c r="V127" s="96"/>
      <c r="W127" s="96"/>
    </row>
    <row r="128" spans="4:23" ht="14.25" customHeight="1">
      <c r="D128" s="70"/>
      <c r="K128" s="71"/>
      <c r="P128" s="96"/>
      <c r="Q128" s="96"/>
      <c r="R128" s="96"/>
      <c r="S128" s="96"/>
      <c r="T128" s="96"/>
      <c r="U128" s="96"/>
      <c r="V128" s="96"/>
      <c r="W128" s="96"/>
    </row>
    <row r="129" spans="4:23" ht="14.25" customHeight="1">
      <c r="D129" s="70"/>
      <c r="K129" s="71"/>
      <c r="P129" s="96"/>
      <c r="Q129" s="96"/>
      <c r="R129" s="96"/>
      <c r="S129" s="96"/>
      <c r="T129" s="96"/>
      <c r="U129" s="96"/>
      <c r="V129" s="96"/>
      <c r="W129" s="96"/>
    </row>
    <row r="130" spans="4:23" ht="14.25" customHeight="1">
      <c r="D130" s="70"/>
      <c r="K130" s="71"/>
      <c r="P130" s="96"/>
      <c r="Q130" s="96"/>
      <c r="R130" s="96"/>
      <c r="S130" s="96"/>
      <c r="T130" s="96"/>
      <c r="U130" s="96"/>
      <c r="V130" s="96"/>
      <c r="W130" s="96"/>
    </row>
    <row r="131" spans="4:23" ht="14.25" customHeight="1">
      <c r="D131" s="70"/>
      <c r="K131" s="71"/>
      <c r="P131" s="96"/>
      <c r="Q131" s="96"/>
      <c r="R131" s="96"/>
      <c r="S131" s="96"/>
      <c r="T131" s="96"/>
      <c r="U131" s="96"/>
      <c r="V131" s="96"/>
      <c r="W131" s="96"/>
    </row>
    <row r="132" spans="4:23" ht="14.25" customHeight="1">
      <c r="D132" s="70"/>
      <c r="K132" s="71"/>
      <c r="P132" s="96"/>
      <c r="Q132" s="96"/>
      <c r="R132" s="96"/>
      <c r="S132" s="96"/>
      <c r="T132" s="96"/>
      <c r="U132" s="96"/>
      <c r="V132" s="96"/>
      <c r="W132" s="96"/>
    </row>
    <row r="133" spans="4:23" ht="14.25" customHeight="1">
      <c r="D133" s="70"/>
      <c r="K133" s="71"/>
      <c r="P133" s="96"/>
      <c r="Q133" s="96"/>
      <c r="R133" s="96"/>
      <c r="S133" s="96"/>
      <c r="T133" s="96"/>
      <c r="U133" s="96"/>
      <c r="V133" s="96"/>
      <c r="W133" s="96"/>
    </row>
    <row r="134" spans="4:23" ht="14.25" customHeight="1">
      <c r="D134" s="70"/>
      <c r="K134" s="71"/>
      <c r="P134" s="96"/>
      <c r="Q134" s="96"/>
      <c r="R134" s="96"/>
      <c r="S134" s="96"/>
      <c r="T134" s="96"/>
      <c r="U134" s="96"/>
      <c r="V134" s="96"/>
      <c r="W134" s="96"/>
    </row>
    <row r="135" spans="4:23" ht="14.25" customHeight="1">
      <c r="D135" s="70"/>
      <c r="K135" s="71"/>
      <c r="P135" s="96"/>
      <c r="Q135" s="96"/>
      <c r="R135" s="96"/>
      <c r="S135" s="96"/>
      <c r="T135" s="96"/>
      <c r="U135" s="96"/>
      <c r="V135" s="96"/>
      <c r="W135" s="96"/>
    </row>
    <row r="136" spans="4:23" ht="14.25" customHeight="1">
      <c r="D136" s="70"/>
      <c r="K136" s="71"/>
      <c r="P136" s="96"/>
      <c r="Q136" s="96"/>
      <c r="R136" s="96"/>
      <c r="S136" s="96"/>
      <c r="T136" s="96"/>
      <c r="U136" s="96"/>
      <c r="V136" s="96"/>
      <c r="W136" s="96"/>
    </row>
    <row r="137" spans="4:23" ht="14.25" customHeight="1">
      <c r="D137" s="70"/>
      <c r="K137" s="71"/>
      <c r="P137" s="96"/>
      <c r="Q137" s="96"/>
      <c r="R137" s="96"/>
      <c r="S137" s="96"/>
      <c r="T137" s="96"/>
      <c r="U137" s="96"/>
      <c r="V137" s="96"/>
      <c r="W137" s="96"/>
    </row>
    <row r="138" spans="4:23" ht="14.25" customHeight="1">
      <c r="D138" s="70"/>
      <c r="K138" s="71"/>
      <c r="P138" s="96"/>
      <c r="Q138" s="96"/>
      <c r="R138" s="96"/>
      <c r="S138" s="96"/>
      <c r="T138" s="96"/>
      <c r="U138" s="96"/>
      <c r="V138" s="96"/>
      <c r="W138" s="96"/>
    </row>
    <row r="139" spans="4:23" ht="14.25" customHeight="1">
      <c r="D139" s="70"/>
      <c r="K139" s="71"/>
      <c r="P139" s="96"/>
      <c r="Q139" s="96"/>
      <c r="R139" s="96"/>
      <c r="S139" s="96"/>
      <c r="T139" s="96"/>
      <c r="U139" s="96"/>
      <c r="V139" s="96"/>
      <c r="W139" s="96"/>
    </row>
    <row r="140" spans="4:23" ht="14.25" customHeight="1">
      <c r="D140" s="70"/>
      <c r="K140" s="71"/>
      <c r="P140" s="96"/>
      <c r="Q140" s="96"/>
      <c r="R140" s="96"/>
      <c r="S140" s="96"/>
      <c r="T140" s="96"/>
      <c r="U140" s="96"/>
      <c r="V140" s="96"/>
      <c r="W140" s="96"/>
    </row>
    <row r="141" spans="4:23" ht="14.25" customHeight="1">
      <c r="D141" s="70"/>
      <c r="K141" s="71"/>
      <c r="P141" s="96"/>
      <c r="Q141" s="96"/>
      <c r="R141" s="96"/>
      <c r="S141" s="96"/>
      <c r="T141" s="96"/>
      <c r="U141" s="96"/>
      <c r="V141" s="96"/>
      <c r="W141" s="96"/>
    </row>
    <row r="142" spans="4:23" ht="14.25" customHeight="1">
      <c r="D142" s="70"/>
      <c r="K142" s="71"/>
      <c r="P142" s="96"/>
      <c r="Q142" s="96"/>
      <c r="R142" s="96"/>
      <c r="S142" s="96"/>
      <c r="T142" s="96"/>
      <c r="U142" s="96"/>
      <c r="V142" s="96"/>
      <c r="W142" s="96"/>
    </row>
    <row r="143" spans="4:23" ht="14.25" customHeight="1">
      <c r="D143" s="70"/>
      <c r="K143" s="71"/>
      <c r="P143" s="96"/>
      <c r="Q143" s="96"/>
      <c r="R143" s="96"/>
      <c r="S143" s="96"/>
      <c r="T143" s="96"/>
      <c r="U143" s="96"/>
      <c r="V143" s="96"/>
      <c r="W143" s="96"/>
    </row>
    <row r="144" spans="4:23" ht="14.25" customHeight="1">
      <c r="D144" s="70"/>
      <c r="K144" s="71"/>
      <c r="P144" s="96"/>
      <c r="Q144" s="96"/>
      <c r="R144" s="96"/>
      <c r="S144" s="96"/>
      <c r="T144" s="96"/>
      <c r="U144" s="96"/>
      <c r="V144" s="96"/>
      <c r="W144" s="96"/>
    </row>
    <row r="145" spans="4:23" ht="14.25" customHeight="1">
      <c r="D145" s="70"/>
      <c r="K145" s="71"/>
      <c r="P145" s="96"/>
      <c r="Q145" s="96"/>
      <c r="R145" s="96"/>
      <c r="S145" s="96"/>
      <c r="T145" s="96"/>
      <c r="U145" s="96"/>
      <c r="V145" s="96"/>
      <c r="W145" s="96"/>
    </row>
    <row r="146" spans="4:23" ht="14.25" customHeight="1">
      <c r="D146" s="70"/>
      <c r="K146" s="71"/>
      <c r="P146" s="96"/>
      <c r="Q146" s="96"/>
      <c r="R146" s="96"/>
      <c r="S146" s="96"/>
      <c r="T146" s="96"/>
      <c r="U146" s="96"/>
      <c r="V146" s="96"/>
      <c r="W146" s="96"/>
    </row>
    <row r="147" spans="4:23" ht="14.25" customHeight="1">
      <c r="D147" s="70"/>
      <c r="K147" s="71"/>
      <c r="P147" s="96"/>
      <c r="Q147" s="96"/>
      <c r="R147" s="96"/>
      <c r="S147" s="96"/>
      <c r="T147" s="96"/>
      <c r="U147" s="96"/>
      <c r="V147" s="96"/>
      <c r="W147" s="96"/>
    </row>
    <row r="148" spans="4:23" ht="14.25" customHeight="1">
      <c r="D148" s="70"/>
      <c r="K148" s="71"/>
      <c r="P148" s="96"/>
      <c r="Q148" s="96"/>
      <c r="R148" s="96"/>
      <c r="S148" s="96"/>
      <c r="T148" s="96"/>
      <c r="U148" s="96"/>
      <c r="V148" s="96"/>
      <c r="W148" s="96"/>
    </row>
    <row r="149" spans="4:23" ht="14.25" customHeight="1">
      <c r="D149" s="70"/>
      <c r="K149" s="71"/>
      <c r="P149" s="96"/>
      <c r="Q149" s="96"/>
      <c r="R149" s="96"/>
      <c r="S149" s="96"/>
      <c r="T149" s="96"/>
      <c r="U149" s="96"/>
      <c r="V149" s="96"/>
      <c r="W149" s="96"/>
    </row>
    <row r="150" spans="4:23" ht="14.25" customHeight="1">
      <c r="D150" s="70"/>
      <c r="K150" s="71"/>
      <c r="P150" s="96"/>
      <c r="Q150" s="96"/>
      <c r="R150" s="96"/>
      <c r="S150" s="96"/>
      <c r="T150" s="96"/>
      <c r="U150" s="96"/>
      <c r="V150" s="96"/>
      <c r="W150" s="96"/>
    </row>
    <row r="151" spans="4:23" ht="14.25" customHeight="1">
      <c r="D151" s="70"/>
      <c r="K151" s="71"/>
      <c r="P151" s="96"/>
      <c r="Q151" s="96"/>
      <c r="R151" s="96"/>
      <c r="S151" s="96"/>
      <c r="T151" s="96"/>
      <c r="U151" s="96"/>
      <c r="V151" s="96"/>
      <c r="W151" s="96"/>
    </row>
    <row r="152" spans="4:23" ht="14.25" customHeight="1">
      <c r="D152" s="70"/>
      <c r="K152" s="71"/>
      <c r="P152" s="96"/>
      <c r="Q152" s="96"/>
      <c r="R152" s="96"/>
      <c r="S152" s="96"/>
      <c r="T152" s="96"/>
      <c r="U152" s="96"/>
      <c r="V152" s="96"/>
      <c r="W152" s="96"/>
    </row>
    <row r="153" spans="4:23" ht="14.25" customHeight="1">
      <c r="D153" s="70"/>
      <c r="K153" s="71"/>
      <c r="P153" s="96"/>
      <c r="Q153" s="96"/>
      <c r="R153" s="96"/>
      <c r="S153" s="96"/>
      <c r="T153" s="96"/>
      <c r="U153" s="96"/>
      <c r="V153" s="96"/>
      <c r="W153" s="96"/>
    </row>
    <row r="154" spans="4:23" ht="14.25" customHeight="1">
      <c r="D154" s="70"/>
      <c r="K154" s="71"/>
      <c r="P154" s="96"/>
      <c r="Q154" s="96"/>
      <c r="R154" s="96"/>
      <c r="S154" s="96"/>
      <c r="T154" s="96"/>
      <c r="U154" s="96"/>
      <c r="V154" s="96"/>
      <c r="W154" s="96"/>
    </row>
    <row r="155" spans="4:23" ht="14.25" customHeight="1">
      <c r="D155" s="70"/>
      <c r="K155" s="71"/>
      <c r="P155" s="96"/>
      <c r="Q155" s="96"/>
      <c r="R155" s="96"/>
      <c r="S155" s="96"/>
      <c r="T155" s="96"/>
      <c r="U155" s="96"/>
      <c r="V155" s="96"/>
      <c r="W155" s="96"/>
    </row>
    <row r="156" spans="4:23" ht="14.25" customHeight="1">
      <c r="D156" s="70"/>
      <c r="K156" s="71"/>
      <c r="P156" s="96"/>
      <c r="Q156" s="96"/>
      <c r="R156" s="96"/>
      <c r="S156" s="96"/>
      <c r="T156" s="96"/>
      <c r="U156" s="96"/>
      <c r="V156" s="96"/>
      <c r="W156" s="96"/>
    </row>
    <row r="157" spans="4:23" ht="14.25" customHeight="1">
      <c r="D157" s="70"/>
      <c r="K157" s="71"/>
      <c r="P157" s="96"/>
      <c r="Q157" s="96"/>
      <c r="R157" s="96"/>
      <c r="S157" s="96"/>
      <c r="T157" s="96"/>
      <c r="U157" s="96"/>
      <c r="V157" s="96"/>
      <c r="W157" s="96"/>
    </row>
    <row r="158" spans="4:23" ht="14.25" customHeight="1">
      <c r="D158" s="70"/>
      <c r="K158" s="71"/>
      <c r="P158" s="96"/>
      <c r="Q158" s="96"/>
      <c r="R158" s="96"/>
      <c r="S158" s="96"/>
      <c r="T158" s="96"/>
      <c r="U158" s="96"/>
      <c r="V158" s="96"/>
      <c r="W158" s="96"/>
    </row>
    <row r="159" spans="4:23" ht="14.25" customHeight="1">
      <c r="D159" s="70"/>
      <c r="K159" s="71"/>
      <c r="P159" s="96"/>
      <c r="Q159" s="96"/>
      <c r="R159" s="96"/>
      <c r="S159" s="96"/>
      <c r="T159" s="96"/>
      <c r="U159" s="96"/>
      <c r="V159" s="96"/>
      <c r="W159" s="96"/>
    </row>
    <row r="160" spans="4:23" ht="14.25" customHeight="1">
      <c r="D160" s="70"/>
      <c r="K160" s="71"/>
      <c r="P160" s="96"/>
      <c r="Q160" s="96"/>
      <c r="R160" s="96"/>
      <c r="S160" s="96"/>
      <c r="T160" s="96"/>
      <c r="U160" s="96"/>
      <c r="V160" s="96"/>
      <c r="W160" s="96"/>
    </row>
    <row r="161" spans="4:23" ht="14.25" customHeight="1">
      <c r="D161" s="70"/>
      <c r="K161" s="71"/>
      <c r="P161" s="96"/>
      <c r="Q161" s="96"/>
      <c r="R161" s="96"/>
      <c r="S161" s="96"/>
      <c r="T161" s="96"/>
      <c r="U161" s="96"/>
      <c r="V161" s="96"/>
      <c r="W161" s="96"/>
    </row>
    <row r="162" spans="4:23" ht="14.25" customHeight="1">
      <c r="D162" s="70"/>
      <c r="K162" s="71"/>
      <c r="P162" s="96"/>
      <c r="Q162" s="96"/>
      <c r="R162" s="96"/>
      <c r="S162" s="96"/>
      <c r="T162" s="96"/>
      <c r="U162" s="96"/>
      <c r="V162" s="96"/>
      <c r="W162" s="96"/>
    </row>
    <row r="163" spans="4:23" ht="14.25" customHeight="1">
      <c r="D163" s="70"/>
      <c r="K163" s="71"/>
      <c r="P163" s="96"/>
      <c r="Q163" s="96"/>
      <c r="R163" s="96"/>
      <c r="S163" s="96"/>
      <c r="T163" s="96"/>
      <c r="U163" s="96"/>
      <c r="V163" s="96"/>
      <c r="W163" s="96"/>
    </row>
    <row r="164" spans="4:23" ht="14.25" customHeight="1">
      <c r="D164" s="70"/>
      <c r="K164" s="71"/>
      <c r="P164" s="96"/>
      <c r="Q164" s="96"/>
      <c r="R164" s="96"/>
      <c r="S164" s="96"/>
      <c r="T164" s="96"/>
      <c r="U164" s="96"/>
      <c r="V164" s="96"/>
      <c r="W164" s="96"/>
    </row>
    <row r="165" spans="4:23" ht="14.25" customHeight="1">
      <c r="D165" s="70"/>
      <c r="K165" s="71"/>
      <c r="P165" s="96"/>
      <c r="Q165" s="96"/>
      <c r="R165" s="96"/>
      <c r="S165" s="96"/>
      <c r="T165" s="96"/>
      <c r="U165" s="96"/>
      <c r="V165" s="96"/>
      <c r="W165" s="96"/>
    </row>
    <row r="166" spans="4:23" ht="14.25" customHeight="1">
      <c r="D166" s="70"/>
      <c r="K166" s="71"/>
      <c r="P166" s="96"/>
      <c r="Q166" s="96"/>
      <c r="R166" s="96"/>
      <c r="S166" s="96"/>
      <c r="T166" s="96"/>
      <c r="U166" s="96"/>
      <c r="V166" s="96"/>
      <c r="W166" s="96"/>
    </row>
    <row r="167" spans="4:23" ht="14.25" customHeight="1">
      <c r="D167" s="70"/>
      <c r="K167" s="71"/>
      <c r="P167" s="96"/>
      <c r="Q167" s="96"/>
      <c r="R167" s="96"/>
      <c r="S167" s="96"/>
      <c r="T167" s="96"/>
      <c r="U167" s="96"/>
      <c r="V167" s="96"/>
      <c r="W167" s="96"/>
    </row>
    <row r="168" spans="4:23" ht="14.25" customHeight="1">
      <c r="D168" s="70"/>
      <c r="K168" s="71"/>
      <c r="P168" s="96"/>
      <c r="Q168" s="96"/>
      <c r="R168" s="96"/>
      <c r="S168" s="96"/>
      <c r="T168" s="96"/>
      <c r="U168" s="96"/>
      <c r="V168" s="96"/>
      <c r="W168" s="96"/>
    </row>
    <row r="169" spans="4:23" ht="14.25" customHeight="1">
      <c r="D169" s="70"/>
      <c r="K169" s="71"/>
      <c r="P169" s="96"/>
      <c r="Q169" s="96"/>
      <c r="R169" s="96"/>
      <c r="S169" s="96"/>
      <c r="T169" s="96"/>
      <c r="U169" s="96"/>
      <c r="V169" s="96"/>
      <c r="W169" s="96"/>
    </row>
    <row r="170" spans="4:23" ht="14.25" customHeight="1">
      <c r="D170" s="70"/>
      <c r="K170" s="71"/>
      <c r="P170" s="96"/>
      <c r="Q170" s="96"/>
      <c r="R170" s="96"/>
      <c r="S170" s="96"/>
      <c r="T170" s="96"/>
      <c r="U170" s="96"/>
      <c r="V170" s="96"/>
      <c r="W170" s="96"/>
    </row>
    <row r="171" spans="4:23" ht="14.25" customHeight="1">
      <c r="D171" s="70"/>
      <c r="K171" s="71"/>
      <c r="P171" s="96"/>
      <c r="Q171" s="96"/>
      <c r="R171" s="96"/>
      <c r="S171" s="96"/>
      <c r="T171" s="96"/>
      <c r="U171" s="96"/>
      <c r="V171" s="96"/>
      <c r="W171" s="96"/>
    </row>
    <row r="172" spans="4:23" ht="14.25" customHeight="1">
      <c r="D172" s="70"/>
      <c r="K172" s="71"/>
      <c r="P172" s="96"/>
      <c r="Q172" s="96"/>
      <c r="R172" s="96"/>
      <c r="S172" s="96"/>
      <c r="T172" s="96"/>
      <c r="U172" s="96"/>
      <c r="V172" s="96"/>
      <c r="W172" s="96"/>
    </row>
    <row r="173" spans="4:23" ht="14.25" customHeight="1">
      <c r="D173" s="70"/>
      <c r="K173" s="71"/>
      <c r="P173" s="96"/>
      <c r="Q173" s="96"/>
      <c r="R173" s="96"/>
      <c r="S173" s="96"/>
      <c r="T173" s="96"/>
      <c r="U173" s="96"/>
      <c r="V173" s="96"/>
      <c r="W173" s="96"/>
    </row>
    <row r="174" spans="4:23" ht="14.25" customHeight="1">
      <c r="D174" s="70"/>
      <c r="K174" s="71"/>
      <c r="P174" s="96"/>
      <c r="Q174" s="96"/>
      <c r="R174" s="96"/>
      <c r="S174" s="96"/>
      <c r="T174" s="96"/>
      <c r="U174" s="96"/>
      <c r="V174" s="96"/>
      <c r="W174" s="96"/>
    </row>
    <row r="175" spans="4:23" ht="14.25" customHeight="1">
      <c r="D175" s="70"/>
      <c r="K175" s="71"/>
      <c r="P175" s="96"/>
      <c r="Q175" s="96"/>
      <c r="R175" s="96"/>
      <c r="S175" s="96"/>
      <c r="T175" s="96"/>
      <c r="U175" s="96"/>
      <c r="V175" s="96"/>
      <c r="W175" s="96"/>
    </row>
    <row r="176" spans="4:23" ht="14.25" customHeight="1">
      <c r="D176" s="70"/>
      <c r="K176" s="71"/>
      <c r="P176" s="96"/>
      <c r="Q176" s="96"/>
      <c r="R176" s="96"/>
      <c r="S176" s="96"/>
      <c r="T176" s="96"/>
      <c r="U176" s="96"/>
      <c r="V176" s="96"/>
      <c r="W176" s="96"/>
    </row>
    <row r="177" spans="4:23" ht="14.25" customHeight="1">
      <c r="D177" s="70"/>
      <c r="K177" s="71"/>
      <c r="P177" s="96"/>
      <c r="Q177" s="96"/>
      <c r="R177" s="96"/>
      <c r="S177" s="96"/>
      <c r="T177" s="96"/>
      <c r="U177" s="96"/>
      <c r="V177" s="96"/>
      <c r="W177" s="96"/>
    </row>
    <row r="178" spans="4:23" ht="14.25" customHeight="1">
      <c r="D178" s="70"/>
      <c r="K178" s="71"/>
      <c r="P178" s="96"/>
      <c r="Q178" s="96"/>
      <c r="R178" s="96"/>
      <c r="S178" s="96"/>
      <c r="T178" s="96"/>
      <c r="U178" s="96"/>
      <c r="V178" s="96"/>
      <c r="W178" s="96"/>
    </row>
    <row r="179" spans="4:23" ht="14.25" customHeight="1">
      <c r="D179" s="70"/>
      <c r="K179" s="71"/>
      <c r="P179" s="96"/>
      <c r="Q179" s="96"/>
      <c r="R179" s="96"/>
      <c r="S179" s="96"/>
      <c r="T179" s="96"/>
      <c r="U179" s="96"/>
      <c r="V179" s="96"/>
      <c r="W179" s="96"/>
    </row>
    <row r="180" spans="4:23" ht="14.25" customHeight="1">
      <c r="D180" s="70"/>
      <c r="K180" s="71"/>
      <c r="P180" s="96"/>
      <c r="Q180" s="96"/>
      <c r="R180" s="96"/>
      <c r="S180" s="96"/>
      <c r="T180" s="96"/>
      <c r="U180" s="96"/>
      <c r="V180" s="96"/>
      <c r="W180" s="96"/>
    </row>
    <row r="181" spans="4:23" ht="14.25" customHeight="1">
      <c r="D181" s="70"/>
      <c r="K181" s="71"/>
      <c r="P181" s="96"/>
      <c r="Q181" s="96"/>
      <c r="R181" s="96"/>
      <c r="S181" s="96"/>
      <c r="T181" s="96"/>
      <c r="U181" s="96"/>
      <c r="V181" s="96"/>
      <c r="W181" s="96"/>
    </row>
    <row r="182" spans="4:23" ht="14.25" customHeight="1">
      <c r="D182" s="70"/>
      <c r="K182" s="71"/>
      <c r="P182" s="96"/>
      <c r="Q182" s="96"/>
      <c r="R182" s="96"/>
      <c r="S182" s="96"/>
      <c r="T182" s="96"/>
      <c r="U182" s="96"/>
      <c r="V182" s="96"/>
      <c r="W182" s="96"/>
    </row>
    <row r="183" spans="4:23" ht="14.25" customHeight="1">
      <c r="D183" s="70"/>
      <c r="K183" s="71"/>
      <c r="P183" s="96"/>
      <c r="Q183" s="96"/>
      <c r="R183" s="96"/>
      <c r="S183" s="96"/>
      <c r="T183" s="96"/>
      <c r="U183" s="96"/>
      <c r="V183" s="96"/>
      <c r="W183" s="96"/>
    </row>
    <row r="184" spans="4:23" ht="14.25" customHeight="1">
      <c r="D184" s="70"/>
      <c r="K184" s="71"/>
      <c r="P184" s="96"/>
      <c r="Q184" s="96"/>
      <c r="R184" s="96"/>
      <c r="S184" s="96"/>
      <c r="T184" s="96"/>
      <c r="U184" s="96"/>
      <c r="V184" s="96"/>
      <c r="W184" s="96"/>
    </row>
    <row r="185" spans="4:23" ht="14.25" customHeight="1">
      <c r="D185" s="70"/>
      <c r="K185" s="71"/>
      <c r="P185" s="96"/>
      <c r="Q185" s="96"/>
      <c r="R185" s="96"/>
      <c r="S185" s="96"/>
      <c r="T185" s="96"/>
      <c r="U185" s="96"/>
      <c r="V185" s="96"/>
      <c r="W185" s="96"/>
    </row>
    <row r="186" spans="4:23" ht="14.25" customHeight="1">
      <c r="D186" s="70"/>
      <c r="K186" s="71"/>
      <c r="P186" s="96"/>
      <c r="Q186" s="96"/>
      <c r="R186" s="96"/>
      <c r="S186" s="96"/>
      <c r="T186" s="96"/>
      <c r="U186" s="96"/>
      <c r="V186" s="96"/>
      <c r="W186" s="96"/>
    </row>
    <row r="187" spans="4:23" ht="14.25" customHeight="1">
      <c r="D187" s="70"/>
      <c r="K187" s="71"/>
      <c r="P187" s="96"/>
      <c r="Q187" s="96"/>
      <c r="R187" s="96"/>
      <c r="S187" s="96"/>
      <c r="T187" s="96"/>
      <c r="U187" s="96"/>
      <c r="V187" s="96"/>
      <c r="W187" s="96"/>
    </row>
    <row r="188" spans="4:23" ht="14.25" customHeight="1">
      <c r="D188" s="70"/>
      <c r="K188" s="71"/>
      <c r="P188" s="96"/>
      <c r="Q188" s="96"/>
      <c r="R188" s="96"/>
      <c r="S188" s="96"/>
      <c r="T188" s="96"/>
      <c r="U188" s="96"/>
      <c r="V188" s="96"/>
      <c r="W188" s="96"/>
    </row>
    <row r="189" spans="4:23" ht="14.25" customHeight="1">
      <c r="D189" s="70"/>
      <c r="K189" s="71"/>
      <c r="P189" s="96"/>
      <c r="Q189" s="96"/>
      <c r="R189" s="96"/>
      <c r="S189" s="96"/>
      <c r="T189" s="96"/>
      <c r="U189" s="96"/>
      <c r="V189" s="96"/>
      <c r="W189" s="96"/>
    </row>
    <row r="190" spans="4:23" ht="14.25" customHeight="1">
      <c r="D190" s="70"/>
      <c r="K190" s="71"/>
      <c r="P190" s="96"/>
      <c r="Q190" s="96"/>
      <c r="R190" s="96"/>
      <c r="S190" s="96"/>
      <c r="T190" s="96"/>
      <c r="U190" s="96"/>
      <c r="V190" s="96"/>
      <c r="W190" s="96"/>
    </row>
    <row r="191" spans="4:23" ht="14.25" customHeight="1">
      <c r="D191" s="70"/>
      <c r="K191" s="71"/>
      <c r="P191" s="96"/>
      <c r="Q191" s="96"/>
      <c r="R191" s="96"/>
      <c r="S191" s="96"/>
      <c r="T191" s="96"/>
      <c r="U191" s="96"/>
      <c r="V191" s="96"/>
      <c r="W191" s="96"/>
    </row>
    <row r="192" spans="4:23" ht="14.25" customHeight="1">
      <c r="D192" s="70"/>
      <c r="K192" s="71"/>
      <c r="P192" s="96"/>
      <c r="Q192" s="96"/>
      <c r="R192" s="96"/>
      <c r="S192" s="96"/>
      <c r="T192" s="96"/>
      <c r="U192" s="96"/>
      <c r="V192" s="96"/>
      <c r="W192" s="96"/>
    </row>
    <row r="193" spans="4:23" ht="14.25" customHeight="1">
      <c r="D193" s="70"/>
      <c r="K193" s="71"/>
      <c r="P193" s="96"/>
      <c r="Q193" s="96"/>
      <c r="R193" s="96"/>
      <c r="S193" s="96"/>
      <c r="T193" s="96"/>
      <c r="U193" s="96"/>
      <c r="V193" s="96"/>
      <c r="W193" s="96"/>
    </row>
    <row r="194" spans="4:23" ht="14.25" customHeight="1">
      <c r="D194" s="70"/>
      <c r="K194" s="71"/>
      <c r="P194" s="96"/>
      <c r="Q194" s="96"/>
      <c r="R194" s="96"/>
      <c r="S194" s="96"/>
      <c r="T194" s="96"/>
      <c r="U194" s="96"/>
      <c r="V194" s="96"/>
      <c r="W194" s="96"/>
    </row>
    <row r="195" spans="4:23" ht="14.25" customHeight="1">
      <c r="D195" s="70"/>
      <c r="K195" s="71"/>
      <c r="P195" s="96"/>
      <c r="Q195" s="96"/>
      <c r="R195" s="96"/>
      <c r="S195" s="96"/>
      <c r="T195" s="96"/>
      <c r="U195" s="96"/>
      <c r="V195" s="96"/>
      <c r="W195" s="96"/>
    </row>
    <row r="196" spans="4:23" ht="14.25" customHeight="1">
      <c r="D196" s="70"/>
      <c r="K196" s="71"/>
      <c r="P196" s="96"/>
      <c r="Q196" s="96"/>
      <c r="R196" s="96"/>
      <c r="S196" s="96"/>
      <c r="T196" s="96"/>
      <c r="U196" s="96"/>
      <c r="V196" s="96"/>
      <c r="W196" s="96"/>
    </row>
    <row r="197" spans="4:23" ht="14.25" customHeight="1">
      <c r="D197" s="70"/>
      <c r="K197" s="71"/>
      <c r="P197" s="96"/>
      <c r="Q197" s="96"/>
      <c r="R197" s="96"/>
      <c r="S197" s="96"/>
      <c r="T197" s="96"/>
      <c r="U197" s="96"/>
      <c r="V197" s="96"/>
      <c r="W197" s="96"/>
    </row>
    <row r="198" spans="4:23" ht="14.25" customHeight="1">
      <c r="D198" s="70"/>
      <c r="K198" s="71"/>
      <c r="P198" s="96"/>
      <c r="Q198" s="96"/>
      <c r="R198" s="96"/>
      <c r="S198" s="96"/>
      <c r="T198" s="96"/>
      <c r="U198" s="96"/>
      <c r="V198" s="96"/>
      <c r="W198" s="96"/>
    </row>
    <row r="199" spans="4:23" ht="14.25" customHeight="1">
      <c r="D199" s="70"/>
      <c r="K199" s="71"/>
      <c r="P199" s="96"/>
      <c r="Q199" s="96"/>
      <c r="R199" s="96"/>
      <c r="S199" s="96"/>
      <c r="T199" s="96"/>
      <c r="U199" s="96"/>
      <c r="V199" s="96"/>
      <c r="W199" s="96"/>
    </row>
    <row r="200" spans="4:23" ht="14.25" customHeight="1">
      <c r="D200" s="70"/>
      <c r="K200" s="71"/>
      <c r="P200" s="96"/>
      <c r="Q200" s="96"/>
      <c r="R200" s="96"/>
      <c r="S200" s="96"/>
      <c r="T200" s="96"/>
      <c r="U200" s="96"/>
      <c r="V200" s="96"/>
      <c r="W200" s="96"/>
    </row>
    <row r="201" spans="4:23" ht="14.25" customHeight="1">
      <c r="D201" s="70"/>
      <c r="K201" s="71"/>
      <c r="P201" s="96"/>
      <c r="Q201" s="96"/>
      <c r="R201" s="96"/>
      <c r="S201" s="96"/>
      <c r="T201" s="96"/>
      <c r="U201" s="96"/>
      <c r="V201" s="96"/>
      <c r="W201" s="96"/>
    </row>
    <row r="202" spans="4:23" ht="14.25" customHeight="1">
      <c r="D202" s="70"/>
      <c r="K202" s="71"/>
      <c r="P202" s="96"/>
      <c r="Q202" s="96"/>
      <c r="R202" s="96"/>
      <c r="S202" s="96"/>
      <c r="T202" s="96"/>
      <c r="U202" s="96"/>
      <c r="V202" s="96"/>
      <c r="W202" s="96"/>
    </row>
    <row r="203" spans="4:23" ht="14.25" customHeight="1">
      <c r="D203" s="70"/>
      <c r="K203" s="71"/>
      <c r="P203" s="96"/>
      <c r="Q203" s="96"/>
      <c r="R203" s="96"/>
      <c r="S203" s="96"/>
      <c r="T203" s="96"/>
      <c r="U203" s="96"/>
      <c r="V203" s="96"/>
      <c r="W203" s="96"/>
    </row>
    <row r="204" spans="4:23" ht="14.25" customHeight="1">
      <c r="D204" s="70"/>
      <c r="K204" s="71"/>
      <c r="P204" s="96"/>
      <c r="Q204" s="96"/>
      <c r="R204" s="96"/>
      <c r="S204" s="96"/>
      <c r="T204" s="96"/>
      <c r="U204" s="96"/>
      <c r="V204" s="96"/>
      <c r="W204" s="96"/>
    </row>
    <row r="205" spans="4:23" ht="14.25" customHeight="1">
      <c r="D205" s="70"/>
      <c r="K205" s="71"/>
      <c r="P205" s="96"/>
      <c r="Q205" s="96"/>
      <c r="R205" s="96"/>
      <c r="S205" s="96"/>
      <c r="T205" s="96"/>
      <c r="U205" s="96"/>
      <c r="V205" s="96"/>
      <c r="W205" s="96"/>
    </row>
    <row r="206" spans="4:23" ht="14.25" customHeight="1">
      <c r="D206" s="70"/>
      <c r="K206" s="71"/>
      <c r="P206" s="96"/>
      <c r="Q206" s="96"/>
      <c r="R206" s="96"/>
      <c r="S206" s="96"/>
      <c r="T206" s="96"/>
      <c r="U206" s="96"/>
      <c r="V206" s="96"/>
      <c r="W206" s="96"/>
    </row>
    <row r="207" spans="4:23" ht="14.25" customHeight="1">
      <c r="D207" s="70"/>
      <c r="K207" s="71"/>
      <c r="P207" s="96"/>
      <c r="Q207" s="96"/>
      <c r="R207" s="96"/>
      <c r="S207" s="96"/>
      <c r="T207" s="96"/>
      <c r="U207" s="96"/>
      <c r="V207" s="96"/>
      <c r="W207" s="96"/>
    </row>
    <row r="208" spans="4:23" ht="14.25" customHeight="1">
      <c r="D208" s="70"/>
      <c r="K208" s="71"/>
      <c r="P208" s="96"/>
      <c r="Q208" s="96"/>
      <c r="R208" s="96"/>
      <c r="S208" s="96"/>
      <c r="T208" s="96"/>
      <c r="U208" s="96"/>
      <c r="V208" s="96"/>
      <c r="W208" s="96"/>
    </row>
    <row r="209" spans="4:23" ht="14.25" customHeight="1">
      <c r="D209" s="70"/>
      <c r="K209" s="71"/>
      <c r="P209" s="96"/>
      <c r="Q209" s="96"/>
      <c r="R209" s="96"/>
      <c r="S209" s="96"/>
      <c r="T209" s="96"/>
      <c r="U209" s="96"/>
      <c r="V209" s="96"/>
      <c r="W209" s="96"/>
    </row>
    <row r="210" spans="4:23" ht="14.25" customHeight="1">
      <c r="D210" s="70"/>
      <c r="K210" s="71"/>
      <c r="P210" s="96"/>
      <c r="Q210" s="96"/>
      <c r="R210" s="96"/>
      <c r="S210" s="96"/>
      <c r="T210" s="96"/>
      <c r="U210" s="96"/>
      <c r="V210" s="96"/>
      <c r="W210" s="96"/>
    </row>
    <row r="211" spans="4:23" ht="14.25" customHeight="1">
      <c r="D211" s="70"/>
      <c r="K211" s="71"/>
      <c r="P211" s="96"/>
      <c r="Q211" s="96"/>
      <c r="R211" s="96"/>
      <c r="S211" s="96"/>
      <c r="T211" s="96"/>
      <c r="U211" s="96"/>
      <c r="V211" s="96"/>
      <c r="W211" s="96"/>
    </row>
    <row r="212" spans="4:23" ht="14.25" customHeight="1">
      <c r="D212" s="70"/>
      <c r="K212" s="71"/>
      <c r="P212" s="96"/>
      <c r="Q212" s="96"/>
      <c r="R212" s="96"/>
      <c r="S212" s="96"/>
      <c r="T212" s="96"/>
      <c r="U212" s="96"/>
      <c r="V212" s="96"/>
      <c r="W212" s="96"/>
    </row>
    <row r="213" spans="4:23" ht="14.25" customHeight="1">
      <c r="D213" s="70"/>
      <c r="K213" s="71"/>
      <c r="P213" s="96"/>
      <c r="Q213" s="96"/>
      <c r="R213" s="96"/>
      <c r="S213" s="96"/>
      <c r="T213" s="96"/>
      <c r="U213" s="96"/>
      <c r="V213" s="96"/>
      <c r="W213" s="96"/>
    </row>
    <row r="214" spans="4:23" ht="14.25" customHeight="1">
      <c r="D214" s="70"/>
      <c r="K214" s="71"/>
      <c r="P214" s="96"/>
      <c r="Q214" s="96"/>
      <c r="R214" s="96"/>
      <c r="S214" s="96"/>
      <c r="T214" s="96"/>
      <c r="U214" s="96"/>
      <c r="V214" s="96"/>
      <c r="W214" s="96"/>
    </row>
    <row r="215" spans="4:23" ht="14.25" customHeight="1">
      <c r="D215" s="70"/>
      <c r="K215" s="71"/>
      <c r="P215" s="96"/>
      <c r="Q215" s="96"/>
      <c r="R215" s="96"/>
      <c r="S215" s="96"/>
      <c r="T215" s="96"/>
      <c r="U215" s="96"/>
      <c r="V215" s="96"/>
      <c r="W215" s="96"/>
    </row>
    <row r="216" spans="4:23" ht="14.25" customHeight="1">
      <c r="D216" s="70"/>
      <c r="K216" s="71"/>
      <c r="P216" s="96"/>
      <c r="Q216" s="96"/>
      <c r="R216" s="96"/>
      <c r="S216" s="96"/>
      <c r="T216" s="96"/>
      <c r="U216" s="96"/>
      <c r="V216" s="96"/>
      <c r="W216" s="96"/>
    </row>
    <row r="217" spans="4:23" ht="14.25" customHeight="1">
      <c r="D217" s="70"/>
      <c r="K217" s="71"/>
      <c r="P217" s="96"/>
      <c r="Q217" s="96"/>
      <c r="R217" s="96"/>
      <c r="S217" s="96"/>
      <c r="T217" s="96"/>
      <c r="U217" s="96"/>
      <c r="V217" s="96"/>
      <c r="W217" s="96"/>
    </row>
    <row r="218" spans="4:23" ht="14.25" customHeight="1">
      <c r="D218" s="70"/>
      <c r="K218" s="71"/>
      <c r="P218" s="96"/>
      <c r="Q218" s="96"/>
      <c r="R218" s="96"/>
      <c r="S218" s="96"/>
      <c r="T218" s="96"/>
      <c r="U218" s="96"/>
      <c r="V218" s="96"/>
      <c r="W218" s="96"/>
    </row>
    <row r="219" spans="4:23" ht="14.25" customHeight="1">
      <c r="D219" s="70"/>
      <c r="K219" s="71"/>
      <c r="P219" s="96"/>
      <c r="Q219" s="96"/>
      <c r="R219" s="96"/>
      <c r="S219" s="96"/>
      <c r="T219" s="96"/>
      <c r="U219" s="96"/>
      <c r="V219" s="96"/>
      <c r="W219" s="96"/>
    </row>
    <row r="220" spans="4:23" ht="14.25" customHeight="1">
      <c r="D220" s="70"/>
      <c r="K220" s="71"/>
      <c r="P220" s="96"/>
      <c r="Q220" s="96"/>
      <c r="R220" s="96"/>
      <c r="S220" s="96"/>
      <c r="T220" s="96"/>
      <c r="U220" s="96"/>
      <c r="V220" s="96"/>
      <c r="W220" s="96"/>
    </row>
    <row r="221" spans="4:23" ht="14.25" customHeight="1">
      <c r="D221" s="70"/>
      <c r="K221" s="71"/>
      <c r="P221" s="96"/>
      <c r="Q221" s="96"/>
      <c r="R221" s="96"/>
      <c r="S221" s="96"/>
      <c r="T221" s="96"/>
      <c r="U221" s="96"/>
      <c r="V221" s="96"/>
      <c r="W221" s="96"/>
    </row>
    <row r="222" spans="4:23" ht="14.25" customHeight="1">
      <c r="D222" s="70"/>
      <c r="K222" s="71"/>
      <c r="P222" s="96"/>
      <c r="Q222" s="96"/>
      <c r="R222" s="96"/>
      <c r="S222" s="96"/>
      <c r="T222" s="96"/>
      <c r="U222" s="96"/>
      <c r="V222" s="96"/>
      <c r="W222" s="96"/>
    </row>
    <row r="223" spans="4:23" ht="14.25" customHeight="1">
      <c r="D223" s="70"/>
      <c r="K223" s="71"/>
      <c r="P223" s="96"/>
      <c r="Q223" s="96"/>
      <c r="R223" s="96"/>
      <c r="S223" s="96"/>
      <c r="T223" s="96"/>
      <c r="U223" s="96"/>
      <c r="V223" s="96"/>
      <c r="W223" s="96"/>
    </row>
    <row r="224" spans="4:23" ht="14.25" customHeight="1">
      <c r="D224" s="70"/>
      <c r="K224" s="71"/>
      <c r="P224" s="96"/>
      <c r="Q224" s="96"/>
      <c r="R224" s="96"/>
      <c r="S224" s="96"/>
      <c r="T224" s="96"/>
      <c r="U224" s="96"/>
      <c r="V224" s="96"/>
      <c r="W224" s="96"/>
    </row>
    <row r="225" spans="4:23" ht="14.25" customHeight="1">
      <c r="D225" s="70"/>
      <c r="K225" s="71"/>
      <c r="P225" s="96"/>
      <c r="Q225" s="96"/>
      <c r="R225" s="96"/>
      <c r="S225" s="96"/>
      <c r="T225" s="96"/>
      <c r="U225" s="96"/>
      <c r="V225" s="96"/>
      <c r="W225" s="96"/>
    </row>
    <row r="226" spans="4:23" ht="14.25" customHeight="1">
      <c r="D226" s="70"/>
      <c r="K226" s="71"/>
      <c r="P226" s="96"/>
      <c r="Q226" s="96"/>
      <c r="R226" s="96"/>
      <c r="S226" s="96"/>
      <c r="T226" s="96"/>
      <c r="U226" s="96"/>
      <c r="V226" s="96"/>
      <c r="W226" s="96"/>
    </row>
    <row r="227" spans="4:23" ht="14.25" customHeight="1">
      <c r="D227" s="70"/>
      <c r="K227" s="71"/>
      <c r="P227" s="96"/>
      <c r="Q227" s="96"/>
      <c r="R227" s="96"/>
      <c r="S227" s="96"/>
      <c r="T227" s="96"/>
      <c r="U227" s="96"/>
      <c r="V227" s="96"/>
      <c r="W227" s="96"/>
    </row>
    <row r="228" spans="4:23" ht="14.25" customHeight="1">
      <c r="D228" s="70"/>
      <c r="K228" s="71"/>
      <c r="P228" s="96"/>
      <c r="Q228" s="96"/>
      <c r="R228" s="96"/>
      <c r="S228" s="96"/>
      <c r="T228" s="96"/>
      <c r="U228" s="96"/>
      <c r="V228" s="96"/>
      <c r="W228" s="96"/>
    </row>
    <row r="229" spans="4:23" ht="14.25" customHeight="1">
      <c r="D229" s="70"/>
      <c r="K229" s="71"/>
      <c r="P229" s="96"/>
      <c r="Q229" s="96"/>
      <c r="R229" s="96"/>
      <c r="S229" s="96"/>
      <c r="T229" s="96"/>
      <c r="U229" s="96"/>
      <c r="V229" s="96"/>
      <c r="W229" s="96"/>
    </row>
    <row r="230" spans="4:23" ht="14.25" customHeight="1">
      <c r="D230" s="70"/>
      <c r="K230" s="71"/>
      <c r="P230" s="96"/>
      <c r="Q230" s="96"/>
      <c r="R230" s="96"/>
      <c r="S230" s="96"/>
      <c r="T230" s="96"/>
      <c r="U230" s="96"/>
      <c r="V230" s="96"/>
      <c r="W230" s="96"/>
    </row>
    <row r="231" spans="4:23" ht="14.25" customHeight="1">
      <c r="D231" s="70"/>
      <c r="K231" s="71"/>
      <c r="P231" s="96"/>
      <c r="Q231" s="96"/>
      <c r="R231" s="96"/>
      <c r="S231" s="96"/>
      <c r="T231" s="96"/>
      <c r="U231" s="96"/>
      <c r="V231" s="96"/>
      <c r="W231" s="96"/>
    </row>
    <row r="232" spans="4:23" ht="14.25" customHeight="1">
      <c r="D232" s="70"/>
      <c r="K232" s="71"/>
      <c r="P232" s="96"/>
      <c r="Q232" s="96"/>
      <c r="R232" s="96"/>
      <c r="S232" s="96"/>
      <c r="T232" s="96"/>
      <c r="U232" s="96"/>
      <c r="V232" s="96"/>
      <c r="W232" s="96"/>
    </row>
    <row r="233" spans="4:23" ht="14.25" customHeight="1">
      <c r="D233" s="70"/>
      <c r="K233" s="71"/>
      <c r="P233" s="96"/>
      <c r="Q233" s="96"/>
      <c r="R233" s="96"/>
      <c r="S233" s="96"/>
      <c r="T233" s="96"/>
      <c r="U233" s="96"/>
      <c r="V233" s="96"/>
      <c r="W233" s="96"/>
    </row>
    <row r="234" spans="4:23" ht="14.25" customHeight="1">
      <c r="D234" s="70"/>
      <c r="K234" s="71"/>
      <c r="P234" s="96"/>
      <c r="Q234" s="96"/>
      <c r="R234" s="96"/>
      <c r="S234" s="96"/>
      <c r="T234" s="96"/>
      <c r="U234" s="96"/>
      <c r="V234" s="96"/>
      <c r="W234" s="96"/>
    </row>
    <row r="235" spans="4:23" ht="14.25" customHeight="1">
      <c r="D235" s="70"/>
      <c r="K235" s="71"/>
      <c r="P235" s="96"/>
      <c r="Q235" s="96"/>
      <c r="R235" s="96"/>
      <c r="S235" s="96"/>
      <c r="T235" s="96"/>
      <c r="U235" s="96"/>
      <c r="V235" s="96"/>
      <c r="W235" s="96"/>
    </row>
    <row r="236" spans="4:23" ht="14.25" customHeight="1">
      <c r="D236" s="70"/>
      <c r="K236" s="71"/>
      <c r="P236" s="96"/>
      <c r="Q236" s="96"/>
      <c r="R236" s="96"/>
      <c r="S236" s="96"/>
      <c r="T236" s="96"/>
      <c r="U236" s="96"/>
      <c r="V236" s="96"/>
      <c r="W236" s="96"/>
    </row>
    <row r="237" spans="4:23" ht="14.25" customHeight="1">
      <c r="D237" s="70"/>
      <c r="K237" s="71"/>
      <c r="P237" s="96"/>
      <c r="Q237" s="96"/>
      <c r="R237" s="96"/>
      <c r="S237" s="96"/>
      <c r="T237" s="96"/>
      <c r="U237" s="96"/>
      <c r="V237" s="96"/>
      <c r="W237" s="96"/>
    </row>
    <row r="238" spans="4:23" ht="14.25" customHeight="1">
      <c r="D238" s="70"/>
      <c r="K238" s="71"/>
      <c r="P238" s="96"/>
      <c r="Q238" s="96"/>
      <c r="R238" s="96"/>
      <c r="S238" s="96"/>
      <c r="T238" s="96"/>
      <c r="U238" s="96"/>
      <c r="V238" s="96"/>
      <c r="W238" s="96"/>
    </row>
    <row r="239" spans="4:23" ht="14.25" customHeight="1">
      <c r="D239" s="70"/>
      <c r="K239" s="71"/>
      <c r="P239" s="96"/>
      <c r="Q239" s="96"/>
      <c r="R239" s="96"/>
      <c r="S239" s="96"/>
      <c r="T239" s="96"/>
      <c r="U239" s="96"/>
      <c r="V239" s="96"/>
      <c r="W239" s="96"/>
    </row>
    <row r="240" spans="4:23" ht="14.25" customHeight="1">
      <c r="D240" s="70"/>
      <c r="K240" s="71"/>
      <c r="P240" s="96"/>
      <c r="Q240" s="96"/>
      <c r="R240" s="96"/>
      <c r="S240" s="96"/>
      <c r="T240" s="96"/>
      <c r="U240" s="96"/>
      <c r="V240" s="96"/>
      <c r="W240" s="96"/>
    </row>
    <row r="241" spans="4:23" ht="14.25" customHeight="1">
      <c r="D241" s="70"/>
      <c r="K241" s="71"/>
      <c r="P241" s="96"/>
      <c r="Q241" s="96"/>
      <c r="R241" s="96"/>
      <c r="S241" s="96"/>
      <c r="T241" s="96"/>
      <c r="U241" s="96"/>
      <c r="V241" s="96"/>
      <c r="W241" s="96"/>
    </row>
    <row r="242" spans="4:23" ht="14.25" customHeight="1">
      <c r="D242" s="70"/>
      <c r="K242" s="71"/>
      <c r="P242" s="96"/>
      <c r="Q242" s="96"/>
      <c r="R242" s="96"/>
      <c r="S242" s="96"/>
      <c r="T242" s="96"/>
      <c r="U242" s="96"/>
      <c r="V242" s="96"/>
      <c r="W242" s="96"/>
    </row>
    <row r="243" spans="4:23" ht="14.25" customHeight="1">
      <c r="D243" s="70"/>
      <c r="K243" s="71"/>
      <c r="P243" s="96"/>
      <c r="Q243" s="96"/>
      <c r="R243" s="96"/>
      <c r="S243" s="96"/>
      <c r="T243" s="96"/>
      <c r="U243" s="96"/>
      <c r="V243" s="96"/>
      <c r="W243" s="96"/>
    </row>
    <row r="244" spans="4:23" ht="14.25" customHeight="1">
      <c r="D244" s="70"/>
      <c r="K244" s="71"/>
      <c r="P244" s="96"/>
      <c r="Q244" s="96"/>
      <c r="R244" s="96"/>
      <c r="S244" s="96"/>
      <c r="T244" s="96"/>
      <c r="U244" s="96"/>
      <c r="V244" s="96"/>
      <c r="W244" s="96"/>
    </row>
    <row r="245" spans="4:23" ht="14.25" customHeight="1">
      <c r="D245" s="70"/>
      <c r="K245" s="71"/>
      <c r="P245" s="96"/>
      <c r="Q245" s="96"/>
      <c r="R245" s="96"/>
      <c r="S245" s="96"/>
      <c r="T245" s="96"/>
      <c r="U245" s="96"/>
      <c r="V245" s="96"/>
      <c r="W245" s="96"/>
    </row>
    <row r="246" spans="4:23" ht="14.25" customHeight="1">
      <c r="D246" s="70"/>
      <c r="K246" s="71"/>
      <c r="P246" s="96"/>
      <c r="Q246" s="96"/>
      <c r="R246" s="96"/>
      <c r="S246" s="96"/>
      <c r="T246" s="96"/>
      <c r="U246" s="96"/>
      <c r="V246" s="96"/>
      <c r="W246" s="96"/>
    </row>
    <row r="247" spans="4:23" ht="14.25" customHeight="1">
      <c r="D247" s="70"/>
      <c r="K247" s="71"/>
      <c r="P247" s="96"/>
      <c r="Q247" s="96"/>
      <c r="R247" s="96"/>
      <c r="S247" s="96"/>
      <c r="T247" s="96"/>
      <c r="U247" s="96"/>
      <c r="V247" s="96"/>
      <c r="W247" s="96"/>
    </row>
    <row r="248" spans="4:23" ht="14.25" customHeight="1">
      <c r="D248" s="70"/>
      <c r="K248" s="71"/>
      <c r="P248" s="96"/>
      <c r="Q248" s="96"/>
      <c r="R248" s="96"/>
      <c r="S248" s="96"/>
      <c r="T248" s="96"/>
      <c r="U248" s="96"/>
      <c r="V248" s="96"/>
      <c r="W248" s="96"/>
    </row>
    <row r="249" spans="4:23" ht="14.25" customHeight="1">
      <c r="D249" s="70"/>
      <c r="K249" s="71"/>
      <c r="P249" s="96"/>
      <c r="Q249" s="96"/>
      <c r="R249" s="96"/>
      <c r="S249" s="96"/>
      <c r="T249" s="96"/>
      <c r="U249" s="96"/>
      <c r="V249" s="96"/>
      <c r="W249" s="96"/>
    </row>
    <row r="250" spans="4:23" ht="15.75" customHeight="1"/>
    <row r="251" spans="4:23" ht="15.75" customHeight="1"/>
    <row r="252" spans="4:23" ht="15.75" customHeight="1"/>
    <row r="253" spans="4:23" ht="15.75" customHeight="1"/>
    <row r="254" spans="4:23" ht="15.75" customHeight="1"/>
    <row r="255" spans="4:23" ht="15.75" customHeight="1"/>
    <row r="256" spans="4:23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</sheetData>
  <sortState xmlns:xlrd2="http://schemas.microsoft.com/office/spreadsheetml/2017/richdata2" ref="D3:O39">
    <sortCondition ref="N3:N39"/>
    <sortCondition ref="K3:K39"/>
  </sortState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893"/>
  <sheetViews>
    <sheetView workbookViewId="0">
      <pane ySplit="1" topLeftCell="A25" activePane="bottomLeft" state="frozen"/>
      <selection pane="bottomLeft" activeCell="B2" sqref="B2:L45"/>
    </sheetView>
  </sheetViews>
  <sheetFormatPr defaultColWidth="14.42578125" defaultRowHeight="15" customHeight="1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style="146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26" ht="14.25" customHeight="1">
      <c r="A1" s="91" t="s">
        <v>1569</v>
      </c>
      <c r="B1" s="91" t="s">
        <v>1532</v>
      </c>
      <c r="C1" s="91" t="s">
        <v>1537</v>
      </c>
      <c r="D1" s="91" t="s">
        <v>1548</v>
      </c>
      <c r="E1" s="149" t="s">
        <v>1534</v>
      </c>
      <c r="F1" s="91" t="s">
        <v>1</v>
      </c>
      <c r="G1" s="91" t="s">
        <v>3</v>
      </c>
      <c r="H1" s="91" t="s">
        <v>1536</v>
      </c>
      <c r="I1" s="91" t="s">
        <v>2</v>
      </c>
      <c r="J1" s="91" t="s">
        <v>5</v>
      </c>
      <c r="K1" s="91" t="s">
        <v>1538</v>
      </c>
      <c r="L1" s="91" t="s">
        <v>1539</v>
      </c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</row>
    <row r="2" spans="1:26" ht="14.25" customHeight="1">
      <c r="A2" s="86" t="s">
        <v>1569</v>
      </c>
      <c r="B2" s="168">
        <v>1</v>
      </c>
      <c r="C2" s="168" t="s">
        <v>1798</v>
      </c>
      <c r="D2" s="174"/>
      <c r="E2" s="169">
        <v>596</v>
      </c>
      <c r="F2" s="170" t="str">
        <f>+VLOOKUP(E2,Participants!$A$1:$F$1600,2,FALSE)</f>
        <v>Max Radzvin</v>
      </c>
      <c r="G2" s="170" t="str">
        <f>+VLOOKUP(E2,Participants!$A$1:$F$1600,4,FALSE)</f>
        <v>BFS</v>
      </c>
      <c r="H2" s="170" t="str">
        <f>+VLOOKUP(E2,Participants!$A$1:$F$1600,5,FALSE)</f>
        <v>M</v>
      </c>
      <c r="I2" s="170">
        <f>+VLOOKUP(E2,Participants!$A$1:$F$1600,3,FALSE)</f>
        <v>6</v>
      </c>
      <c r="J2" s="170" t="str">
        <f>+VLOOKUP(E2,Participants!$A$1:$G$1600,7,FALSE)</f>
        <v>JV BOYS</v>
      </c>
      <c r="K2" s="170">
        <v>1</v>
      </c>
      <c r="L2" s="170">
        <v>10</v>
      </c>
    </row>
    <row r="3" spans="1:26" ht="14.25" customHeight="1">
      <c r="A3" s="86" t="s">
        <v>1569</v>
      </c>
      <c r="B3" s="168">
        <v>1</v>
      </c>
      <c r="C3" s="168" t="s">
        <v>1800</v>
      </c>
      <c r="D3" s="174"/>
      <c r="E3" s="169">
        <v>1050</v>
      </c>
      <c r="F3" s="170" t="str">
        <f>+VLOOKUP(E3,Participants!$A$1:$F$1600,2,FALSE)</f>
        <v>Jack Croft</v>
      </c>
      <c r="G3" s="170" t="str">
        <f>+VLOOKUP(E3,Participants!$A$1:$F$1600,4,FALSE)</f>
        <v>KIL</v>
      </c>
      <c r="H3" s="170" t="str">
        <f>+VLOOKUP(E3,Participants!$A$1:$F$1600,5,FALSE)</f>
        <v>M</v>
      </c>
      <c r="I3" s="170">
        <f>+VLOOKUP(E3,Participants!$A$1:$F$1600,3,FALSE)</f>
        <v>5</v>
      </c>
      <c r="J3" s="170" t="str">
        <f>+VLOOKUP(E3,Participants!$A$1:$G$1600,7,FALSE)</f>
        <v>JV BOYS</v>
      </c>
      <c r="K3" s="170">
        <v>2</v>
      </c>
      <c r="L3" s="170">
        <v>8</v>
      </c>
    </row>
    <row r="4" spans="1:26" ht="14.25" customHeight="1">
      <c r="A4" s="86" t="s">
        <v>1569</v>
      </c>
      <c r="B4" s="168">
        <v>1</v>
      </c>
      <c r="C4" s="168" t="s">
        <v>1801</v>
      </c>
      <c r="D4" s="174"/>
      <c r="E4" s="169">
        <v>597</v>
      </c>
      <c r="F4" s="170" t="str">
        <f>+VLOOKUP(E4,Participants!$A$1:$F$1600,2,FALSE)</f>
        <v>Rylan Greene</v>
      </c>
      <c r="G4" s="170" t="str">
        <f>+VLOOKUP(E4,Participants!$A$1:$F$1600,4,FALSE)</f>
        <v>BFS</v>
      </c>
      <c r="H4" s="170" t="str">
        <f>+VLOOKUP(E4,Participants!$A$1:$F$1600,5,FALSE)</f>
        <v>M</v>
      </c>
      <c r="I4" s="170">
        <f>+VLOOKUP(E4,Participants!$A$1:$F$1600,3,FALSE)</f>
        <v>6</v>
      </c>
      <c r="J4" s="170" t="str">
        <f>+VLOOKUP(E4,Participants!$A$1:$G$1600,7,FALSE)</f>
        <v>JV BOYS</v>
      </c>
      <c r="K4" s="170">
        <v>3</v>
      </c>
      <c r="L4" s="170">
        <v>6</v>
      </c>
    </row>
    <row r="5" spans="1:26" ht="14.25" customHeight="1">
      <c r="A5" s="86" t="s">
        <v>1569</v>
      </c>
      <c r="B5" s="168">
        <v>1</v>
      </c>
      <c r="C5" s="168" t="s">
        <v>1803</v>
      </c>
      <c r="D5" s="174"/>
      <c r="E5" s="169">
        <v>200</v>
      </c>
      <c r="F5" s="170" t="str">
        <f>+VLOOKUP(E5,Participants!$A$1:$F$1600,2,FALSE)</f>
        <v>Jacob Sutfin</v>
      </c>
      <c r="G5" s="170" t="str">
        <f>+VLOOKUP(E5,Participants!$A$1:$F$1600,4,FALSE)</f>
        <v>AMA</v>
      </c>
      <c r="H5" s="170" t="str">
        <f>+VLOOKUP(E5,Participants!$A$1:$F$1600,5,FALSE)</f>
        <v>M</v>
      </c>
      <c r="I5" s="170">
        <f>+VLOOKUP(E5,Participants!$A$1:$F$1600,3,FALSE)</f>
        <v>5</v>
      </c>
      <c r="J5" s="170" t="str">
        <f>+VLOOKUP(E5,Participants!$A$1:$G$1600,7,FALSE)</f>
        <v>JV BOYS</v>
      </c>
      <c r="K5" s="170">
        <v>4</v>
      </c>
      <c r="L5" s="170">
        <v>5</v>
      </c>
    </row>
    <row r="6" spans="1:26" ht="14.25" customHeight="1">
      <c r="A6" s="86" t="s">
        <v>1569</v>
      </c>
      <c r="B6" s="168">
        <v>1</v>
      </c>
      <c r="C6" s="168" t="s">
        <v>1806</v>
      </c>
      <c r="D6" s="174"/>
      <c r="E6" s="169">
        <v>1456</v>
      </c>
      <c r="F6" s="170" t="str">
        <f>+VLOOKUP(E6,Participants!$A$1:$F$1600,2,FALSE)</f>
        <v>Drew Weifenbaugh</v>
      </c>
      <c r="G6" s="170" t="str">
        <f>+VLOOKUP(E6,Participants!$A$1:$F$1600,4,FALSE)</f>
        <v>BCS</v>
      </c>
      <c r="H6" s="170" t="str">
        <f>+VLOOKUP(E6,Participants!$A$1:$F$1600,5,FALSE)</f>
        <v>M</v>
      </c>
      <c r="I6" s="170">
        <f>+VLOOKUP(E6,Participants!$A$1:$F$1600,3,FALSE)</f>
        <v>6</v>
      </c>
      <c r="J6" s="170" t="str">
        <f>+VLOOKUP(E6,Participants!$A$1:$G$1600,7,FALSE)</f>
        <v>JV BOYS</v>
      </c>
      <c r="K6" s="170">
        <v>5</v>
      </c>
      <c r="L6" s="170">
        <v>4</v>
      </c>
    </row>
    <row r="7" spans="1:26" ht="14.25" customHeight="1">
      <c r="A7" s="86" t="s">
        <v>1569</v>
      </c>
      <c r="B7" s="168">
        <v>1</v>
      </c>
      <c r="C7" s="168" t="s">
        <v>1811</v>
      </c>
      <c r="D7" s="174"/>
      <c r="E7" s="169">
        <v>1046</v>
      </c>
      <c r="F7" s="170" t="str">
        <f>+VLOOKUP(E7,Participants!$A$1:$F$1600,2,FALSE)</f>
        <v>Jackson Chips</v>
      </c>
      <c r="G7" s="170" t="str">
        <f>+VLOOKUP(E7,Participants!$A$1:$F$1600,4,FALSE)</f>
        <v>KIL</v>
      </c>
      <c r="H7" s="170" t="str">
        <f>+VLOOKUP(E7,Participants!$A$1:$F$1600,5,FALSE)</f>
        <v>M</v>
      </c>
      <c r="I7" s="170">
        <f>+VLOOKUP(E7,Participants!$A$1:$F$1600,3,FALSE)</f>
        <v>5</v>
      </c>
      <c r="J7" s="170" t="str">
        <f>+VLOOKUP(E7,Participants!$A$1:$G$1600,7,FALSE)</f>
        <v>JV BOYS</v>
      </c>
      <c r="K7" s="170">
        <v>6</v>
      </c>
      <c r="L7" s="170">
        <v>3</v>
      </c>
    </row>
    <row r="8" spans="1:26" ht="14.25" customHeight="1">
      <c r="A8" s="86" t="s">
        <v>1569</v>
      </c>
      <c r="B8" s="168">
        <v>1</v>
      </c>
      <c r="C8" s="168" t="s">
        <v>1812</v>
      </c>
      <c r="D8" s="174"/>
      <c r="E8" s="169">
        <v>201</v>
      </c>
      <c r="F8" s="170" t="str">
        <f>+VLOOKUP(E8,Participants!$A$1:$F$1600,2,FALSE)</f>
        <v>Oliver Walvoord</v>
      </c>
      <c r="G8" s="170" t="str">
        <f>+VLOOKUP(E8,Participants!$A$1:$F$1600,4,FALSE)</f>
        <v>AMA</v>
      </c>
      <c r="H8" s="170" t="str">
        <f>+VLOOKUP(E8,Participants!$A$1:$F$1600,5,FALSE)</f>
        <v>M</v>
      </c>
      <c r="I8" s="170">
        <f>+VLOOKUP(E8,Participants!$A$1:$F$1600,3,FALSE)</f>
        <v>5</v>
      </c>
      <c r="J8" s="170" t="str">
        <f>+VLOOKUP(E8,Participants!$A$1:$G$1600,7,FALSE)</f>
        <v>JV BOYS</v>
      </c>
      <c r="K8" s="170">
        <v>7</v>
      </c>
      <c r="L8" s="170">
        <v>2</v>
      </c>
    </row>
    <row r="9" spans="1:26" ht="14.25" customHeight="1">
      <c r="A9" s="86" t="s">
        <v>1569</v>
      </c>
      <c r="B9" s="168">
        <v>1</v>
      </c>
      <c r="C9" s="168" t="s">
        <v>1815</v>
      </c>
      <c r="D9" s="174"/>
      <c r="E9" s="169">
        <v>1049</v>
      </c>
      <c r="F9" s="170" t="str">
        <f>+VLOOKUP(E9,Participants!$A$1:$F$1600,2,FALSE)</f>
        <v>Xander Schott</v>
      </c>
      <c r="G9" s="170" t="str">
        <f>+VLOOKUP(E9,Participants!$A$1:$F$1600,4,FALSE)</f>
        <v>KIL</v>
      </c>
      <c r="H9" s="170" t="str">
        <f>+VLOOKUP(E9,Participants!$A$1:$F$1600,5,FALSE)</f>
        <v>M</v>
      </c>
      <c r="I9" s="170">
        <f>+VLOOKUP(E9,Participants!$A$1:$F$1600,3,FALSE)</f>
        <v>5</v>
      </c>
      <c r="J9" s="170" t="str">
        <f>+VLOOKUP(E9,Participants!$A$1:$G$1600,7,FALSE)</f>
        <v>JV BOYS</v>
      </c>
      <c r="K9" s="170">
        <v>8</v>
      </c>
      <c r="L9" s="170">
        <v>1</v>
      </c>
    </row>
    <row r="10" spans="1:26" ht="14.25" customHeight="1">
      <c r="A10" s="86"/>
      <c r="B10" s="168"/>
      <c r="C10" s="168"/>
      <c r="D10" s="174"/>
      <c r="E10" s="169"/>
      <c r="F10" s="170"/>
      <c r="G10" s="170"/>
      <c r="H10" s="170"/>
      <c r="I10" s="170"/>
      <c r="J10" s="170"/>
      <c r="K10" s="170"/>
      <c r="L10" s="170"/>
    </row>
    <row r="11" spans="1:26" ht="14.25" customHeight="1">
      <c r="A11" s="86" t="s">
        <v>1569</v>
      </c>
      <c r="B11" s="168">
        <v>1</v>
      </c>
      <c r="C11" s="168" t="s">
        <v>1799</v>
      </c>
      <c r="D11" s="174"/>
      <c r="E11" s="169">
        <v>581</v>
      </c>
      <c r="F11" s="170" t="str">
        <f>+VLOOKUP(E11,Participants!$A$1:$F$1600,2,FALSE)</f>
        <v>Annafrancesca Liberati</v>
      </c>
      <c r="G11" s="170" t="str">
        <f>+VLOOKUP(E11,Participants!$A$1:$F$1600,4,FALSE)</f>
        <v>BFS</v>
      </c>
      <c r="H11" s="170" t="str">
        <f>+VLOOKUP(E11,Participants!$A$1:$F$1600,5,FALSE)</f>
        <v>F</v>
      </c>
      <c r="I11" s="170">
        <f>+VLOOKUP(E11,Participants!$A$1:$F$1600,3,FALSE)</f>
        <v>6</v>
      </c>
      <c r="J11" s="170" t="str">
        <f>+VLOOKUP(E11,Participants!$A$1:$G$1600,7,FALSE)</f>
        <v>JV GIRLS</v>
      </c>
      <c r="K11" s="170">
        <v>1</v>
      </c>
      <c r="L11" s="170">
        <v>10</v>
      </c>
    </row>
    <row r="12" spans="1:26" ht="14.25" customHeight="1">
      <c r="A12" s="86" t="s">
        <v>1569</v>
      </c>
      <c r="B12" s="168">
        <v>1</v>
      </c>
      <c r="C12" s="168" t="s">
        <v>1802</v>
      </c>
      <c r="D12" s="174"/>
      <c r="E12" s="169">
        <v>588</v>
      </c>
      <c r="F12" s="170" t="str">
        <f>+VLOOKUP(E12,Participants!$A$1:$F$1600,2,FALSE)</f>
        <v>Madeline Sell</v>
      </c>
      <c r="G12" s="170" t="str">
        <f>+VLOOKUP(E12,Participants!$A$1:$F$1600,4,FALSE)</f>
        <v>BFS</v>
      </c>
      <c r="H12" s="170" t="str">
        <f>+VLOOKUP(E12,Participants!$A$1:$F$1600,5,FALSE)</f>
        <v>F</v>
      </c>
      <c r="I12" s="170">
        <f>+VLOOKUP(E12,Participants!$A$1:$F$1600,3,FALSE)</f>
        <v>6</v>
      </c>
      <c r="J12" s="170" t="str">
        <f>+VLOOKUP(E12,Participants!$A$1:$G$1600,7,FALSE)</f>
        <v>JV GIRLS</v>
      </c>
      <c r="K12" s="170">
        <f>K11+1</f>
        <v>2</v>
      </c>
      <c r="L12" s="170">
        <v>8</v>
      </c>
    </row>
    <row r="13" spans="1:26" ht="14.25" customHeight="1">
      <c r="A13" s="86" t="s">
        <v>1569</v>
      </c>
      <c r="B13" s="168">
        <v>1</v>
      </c>
      <c r="C13" s="168" t="s">
        <v>1804</v>
      </c>
      <c r="D13" s="174"/>
      <c r="E13" s="169">
        <v>1040</v>
      </c>
      <c r="F13" s="170" t="str">
        <f>+VLOOKUP(E13,Participants!$A$1:$F$1600,2,FALSE)</f>
        <v>Anna Jones</v>
      </c>
      <c r="G13" s="170" t="str">
        <f>+VLOOKUP(E13,Participants!$A$1:$F$1600,4,FALSE)</f>
        <v>KIL</v>
      </c>
      <c r="H13" s="170" t="str">
        <f>+VLOOKUP(E13,Participants!$A$1:$F$1600,5,FALSE)</f>
        <v>F</v>
      </c>
      <c r="I13" s="170">
        <f>+VLOOKUP(E13,Participants!$A$1:$F$1600,3,FALSE)</f>
        <v>6</v>
      </c>
      <c r="J13" s="170" t="str">
        <f>+VLOOKUP(E13,Participants!$A$1:$G$1600,7,FALSE)</f>
        <v>JV GIRLS</v>
      </c>
      <c r="K13" s="170">
        <f t="shared" ref="K13:K21" si="0">K12+1</f>
        <v>3</v>
      </c>
      <c r="L13" s="170">
        <v>6</v>
      </c>
    </row>
    <row r="14" spans="1:26" ht="14.25" customHeight="1">
      <c r="A14" s="86" t="s">
        <v>1569</v>
      </c>
      <c r="B14" s="168">
        <v>1</v>
      </c>
      <c r="C14" s="168" t="s">
        <v>1805</v>
      </c>
      <c r="D14" s="174"/>
      <c r="E14" s="169">
        <v>576</v>
      </c>
      <c r="F14" s="170" t="str">
        <f>+VLOOKUP(E14,Participants!$A$1:$F$1600,2,FALSE)</f>
        <v>Annaliese Duchi</v>
      </c>
      <c r="G14" s="170" t="str">
        <f>+VLOOKUP(E14,Participants!$A$1:$F$1600,4,FALSE)</f>
        <v>BFS</v>
      </c>
      <c r="H14" s="170" t="str">
        <f>+VLOOKUP(E14,Participants!$A$1:$F$1600,5,FALSE)</f>
        <v>F</v>
      </c>
      <c r="I14" s="170">
        <f>+VLOOKUP(E14,Participants!$A$1:$F$1600,3,FALSE)</f>
        <v>5</v>
      </c>
      <c r="J14" s="170" t="str">
        <f>+VLOOKUP(E14,Participants!$A$1:$G$1600,7,FALSE)</f>
        <v>JV GIRLS</v>
      </c>
      <c r="K14" s="170">
        <f t="shared" si="0"/>
        <v>4</v>
      </c>
      <c r="L14" s="170">
        <v>5</v>
      </c>
    </row>
    <row r="15" spans="1:26" ht="14.25" customHeight="1">
      <c r="A15" s="86" t="s">
        <v>1569</v>
      </c>
      <c r="B15" s="168">
        <v>1</v>
      </c>
      <c r="C15" s="168" t="s">
        <v>1807</v>
      </c>
      <c r="D15" s="174"/>
      <c r="E15" s="169">
        <v>976</v>
      </c>
      <c r="F15" s="170" t="str">
        <f>+VLOOKUP(E15,Participants!$A$1:$F$1600,2,FALSE)</f>
        <v>Lila Miros</v>
      </c>
      <c r="G15" s="170" t="str">
        <f>+VLOOKUP(E15,Participants!$A$1:$F$1600,4,FALSE)</f>
        <v>BTA</v>
      </c>
      <c r="H15" s="170" t="str">
        <f>+VLOOKUP(E15,Participants!$A$1:$F$1600,5,FALSE)</f>
        <v>F</v>
      </c>
      <c r="I15" s="170">
        <f>+VLOOKUP(E15,Participants!$A$1:$F$1600,3,FALSE)</f>
        <v>6</v>
      </c>
      <c r="J15" s="170" t="str">
        <f>+VLOOKUP(E15,Participants!$A$1:$G$1600,7,FALSE)</f>
        <v>JV GIRLS</v>
      </c>
      <c r="K15" s="170">
        <f t="shared" si="0"/>
        <v>5</v>
      </c>
      <c r="L15" s="170">
        <v>4</v>
      </c>
    </row>
    <row r="16" spans="1:26" ht="14.25" customHeight="1">
      <c r="A16" s="86" t="s">
        <v>1569</v>
      </c>
      <c r="B16" s="168">
        <v>1</v>
      </c>
      <c r="C16" s="168" t="s">
        <v>1808</v>
      </c>
      <c r="D16" s="174"/>
      <c r="E16" s="169">
        <v>582</v>
      </c>
      <c r="F16" s="170" t="str">
        <f>+VLOOKUP(E16,Participants!$A$1:$F$1600,2,FALSE)</f>
        <v>Evelyn Marche</v>
      </c>
      <c r="G16" s="170" t="str">
        <f>+VLOOKUP(E16,Participants!$A$1:$F$1600,4,FALSE)</f>
        <v>BFS</v>
      </c>
      <c r="H16" s="170" t="str">
        <f>+VLOOKUP(E16,Participants!$A$1:$F$1600,5,FALSE)</f>
        <v>F</v>
      </c>
      <c r="I16" s="170">
        <f>+VLOOKUP(E16,Participants!$A$1:$F$1600,3,FALSE)</f>
        <v>6</v>
      </c>
      <c r="J16" s="170" t="str">
        <f>+VLOOKUP(E16,Participants!$A$1:$G$1600,7,FALSE)</f>
        <v>JV GIRLS</v>
      </c>
      <c r="K16" s="170">
        <f t="shared" si="0"/>
        <v>6</v>
      </c>
      <c r="L16" s="170">
        <v>3</v>
      </c>
    </row>
    <row r="17" spans="1:12" ht="14.25" customHeight="1">
      <c r="A17" s="86" t="s">
        <v>1569</v>
      </c>
      <c r="B17" s="168">
        <v>1</v>
      </c>
      <c r="C17" s="168" t="s">
        <v>1809</v>
      </c>
      <c r="D17" s="174"/>
      <c r="E17" s="169">
        <v>1582</v>
      </c>
      <c r="F17" s="170" t="str">
        <f>+VLOOKUP(E17,Participants!$A$1:$F$1600,2,FALSE)</f>
        <v>Emily Harmanos</v>
      </c>
      <c r="G17" s="170" t="str">
        <f>+VLOOKUP(E17,Participants!$A$1:$F$1600,4,FALSE)</f>
        <v>GRE</v>
      </c>
      <c r="H17" s="170" t="str">
        <f>+VLOOKUP(E17,Participants!$A$1:$F$1600,5,FALSE)</f>
        <v>F</v>
      </c>
      <c r="I17" s="170">
        <f>+VLOOKUP(E17,Participants!$A$1:$F$1600,3,FALSE)</f>
        <v>6</v>
      </c>
      <c r="J17" s="170" t="str">
        <f>+VLOOKUP(E17,Participants!$A$1:$G$1600,7,FALSE)</f>
        <v>JV GIRLS</v>
      </c>
      <c r="K17" s="170">
        <f t="shared" si="0"/>
        <v>7</v>
      </c>
      <c r="L17" s="170">
        <v>2</v>
      </c>
    </row>
    <row r="18" spans="1:12" ht="14.25" customHeight="1">
      <c r="A18" s="86" t="s">
        <v>1569</v>
      </c>
      <c r="B18" s="168">
        <v>1</v>
      </c>
      <c r="C18" s="168" t="s">
        <v>1810</v>
      </c>
      <c r="D18" s="174"/>
      <c r="E18" s="169">
        <v>1028</v>
      </c>
      <c r="F18" s="170" t="str">
        <f>+VLOOKUP(E18,Participants!$A$1:$F$1600,2,FALSE)</f>
        <v>Cecelia Chirdon</v>
      </c>
      <c r="G18" s="170" t="str">
        <f>+VLOOKUP(E18,Participants!$A$1:$F$1600,4,FALSE)</f>
        <v>KIL</v>
      </c>
      <c r="H18" s="170" t="str">
        <f>+VLOOKUP(E18,Participants!$A$1:$F$1600,5,FALSE)</f>
        <v>F</v>
      </c>
      <c r="I18" s="170">
        <f>+VLOOKUP(E18,Participants!$A$1:$F$1600,3,FALSE)</f>
        <v>5</v>
      </c>
      <c r="J18" s="170" t="str">
        <f>+VLOOKUP(E18,Participants!$A$1:$G$1600,7,FALSE)</f>
        <v>JV GIRLS</v>
      </c>
      <c r="K18" s="170">
        <f t="shared" si="0"/>
        <v>8</v>
      </c>
      <c r="L18" s="170">
        <v>1</v>
      </c>
    </row>
    <row r="19" spans="1:12" ht="14.25" customHeight="1">
      <c r="A19" s="86" t="s">
        <v>1569</v>
      </c>
      <c r="B19" s="168">
        <v>1</v>
      </c>
      <c r="C19" s="168" t="s">
        <v>1813</v>
      </c>
      <c r="D19" s="174"/>
      <c r="E19" s="169">
        <v>1025</v>
      </c>
      <c r="F19" s="170" t="str">
        <f>+VLOOKUP(E19,Participants!$A$1:$F$1600,2,FALSE)</f>
        <v>Elle Degnan</v>
      </c>
      <c r="G19" s="170" t="str">
        <f>+VLOOKUP(E19,Participants!$A$1:$F$1600,4,FALSE)</f>
        <v>KIL</v>
      </c>
      <c r="H19" s="170" t="str">
        <f>+VLOOKUP(E19,Participants!$A$1:$F$1600,5,FALSE)</f>
        <v>F</v>
      </c>
      <c r="I19" s="170">
        <f>+VLOOKUP(E19,Participants!$A$1:$F$1600,3,FALSE)</f>
        <v>5</v>
      </c>
      <c r="J19" s="170" t="str">
        <f>+VLOOKUP(E19,Participants!$A$1:$G$1600,7,FALSE)</f>
        <v>JV GIRLS</v>
      </c>
      <c r="K19" s="170">
        <f t="shared" si="0"/>
        <v>9</v>
      </c>
      <c r="L19" s="170"/>
    </row>
    <row r="20" spans="1:12" ht="14.25" customHeight="1">
      <c r="A20" s="86" t="s">
        <v>1569</v>
      </c>
      <c r="B20" s="168">
        <v>1</v>
      </c>
      <c r="C20" s="168" t="s">
        <v>1814</v>
      </c>
      <c r="D20" s="174"/>
      <c r="E20" s="169">
        <v>811</v>
      </c>
      <c r="F20" s="170" t="str">
        <f>+VLOOKUP(E20,Participants!$A$1:$F$1600,2,FALSE)</f>
        <v>Anna Schellhaas</v>
      </c>
      <c r="G20" s="170" t="str">
        <f>+VLOOKUP(E20,Participants!$A$1:$F$1600,4,FALSE)</f>
        <v>AAC</v>
      </c>
      <c r="H20" s="170" t="str">
        <f>+VLOOKUP(E20,Participants!$A$1:$F$1600,5,FALSE)</f>
        <v>F</v>
      </c>
      <c r="I20" s="170">
        <f>+VLOOKUP(E20,Participants!$A$1:$F$1600,3,FALSE)</f>
        <v>6</v>
      </c>
      <c r="J20" s="170" t="str">
        <f>+VLOOKUP(E20,Participants!$A$1:$G$1600,7,FALSE)</f>
        <v>JV GIRLS</v>
      </c>
      <c r="K20" s="170">
        <f t="shared" si="0"/>
        <v>10</v>
      </c>
      <c r="L20" s="170"/>
    </row>
    <row r="21" spans="1:12" ht="14.25" customHeight="1">
      <c r="A21" s="86" t="s">
        <v>1569</v>
      </c>
      <c r="B21" s="168">
        <v>1</v>
      </c>
      <c r="C21" s="168" t="s">
        <v>1816</v>
      </c>
      <c r="D21" s="174"/>
      <c r="E21" s="169">
        <v>216</v>
      </c>
      <c r="F21" s="170" t="str">
        <f>+VLOOKUP(E21,Participants!$A$1:$F$1600,2,FALSE)</f>
        <v>Bella Kelm</v>
      </c>
      <c r="G21" s="170" t="str">
        <f>+VLOOKUP(E21,Participants!$A$1:$F$1600,4,FALSE)</f>
        <v>AMA</v>
      </c>
      <c r="H21" s="170" t="str">
        <f>+VLOOKUP(E21,Participants!$A$1:$F$1600,5,FALSE)</f>
        <v>F</v>
      </c>
      <c r="I21" s="170">
        <f>+VLOOKUP(E21,Participants!$A$1:$F$1600,3,FALSE)</f>
        <v>5</v>
      </c>
      <c r="J21" s="170" t="str">
        <f>+VLOOKUP(E21,Participants!$A$1:$G$1600,7,FALSE)</f>
        <v>JV GIRLS</v>
      </c>
      <c r="K21" s="170">
        <f t="shared" si="0"/>
        <v>11</v>
      </c>
      <c r="L21" s="170"/>
    </row>
    <row r="22" spans="1:12" ht="14.25" customHeight="1">
      <c r="A22" s="86"/>
      <c r="B22" s="168"/>
      <c r="C22" s="168"/>
      <c r="D22" s="174"/>
      <c r="E22" s="169"/>
      <c r="F22" s="170"/>
      <c r="G22" s="170"/>
      <c r="H22" s="170"/>
      <c r="I22" s="170"/>
      <c r="J22" s="170"/>
      <c r="K22" s="170"/>
      <c r="L22" s="170"/>
    </row>
    <row r="23" spans="1:12" ht="14.25" customHeight="1">
      <c r="A23" s="86" t="s">
        <v>1569</v>
      </c>
      <c r="B23" s="168">
        <v>2</v>
      </c>
      <c r="C23" s="168" t="s">
        <v>1817</v>
      </c>
      <c r="D23" s="174"/>
      <c r="E23" s="169">
        <v>230</v>
      </c>
      <c r="F23" s="170" t="str">
        <f>+VLOOKUP(E23,Participants!$A$1:$F$1600,2,FALSE)</f>
        <v>Bruce Goodman</v>
      </c>
      <c r="G23" s="170" t="str">
        <f>+VLOOKUP(E23,Participants!$A$1:$F$1600,4,FALSE)</f>
        <v>AMA</v>
      </c>
      <c r="H23" s="170" t="str">
        <f>+VLOOKUP(E23,Participants!$A$1:$F$1600,5,FALSE)</f>
        <v>M</v>
      </c>
      <c r="I23" s="170">
        <f>+VLOOKUP(E23,Participants!$A$1:$F$1600,3,FALSE)</f>
        <v>8</v>
      </c>
      <c r="J23" s="170" t="str">
        <f>+VLOOKUP(E23,Participants!$A$1:$G$1600,7,FALSE)</f>
        <v>VARSITY BOYS</v>
      </c>
      <c r="K23" s="170">
        <v>1</v>
      </c>
      <c r="L23" s="170">
        <v>10</v>
      </c>
    </row>
    <row r="24" spans="1:12" ht="14.25" customHeight="1">
      <c r="A24" s="86" t="s">
        <v>1569</v>
      </c>
      <c r="B24" s="168">
        <v>2</v>
      </c>
      <c r="C24" s="168" t="s">
        <v>1818</v>
      </c>
      <c r="D24" s="174"/>
      <c r="E24" s="169">
        <v>1459</v>
      </c>
      <c r="F24" s="170" t="str">
        <f>+VLOOKUP(E24,Participants!$A$1:$F$1600,2,FALSE)</f>
        <v>Brendan Eicher</v>
      </c>
      <c r="G24" s="170" t="str">
        <f>+VLOOKUP(E24,Participants!$A$1:$F$1600,4,FALSE)</f>
        <v>BCS</v>
      </c>
      <c r="H24" s="170" t="str">
        <f>+VLOOKUP(E24,Participants!$A$1:$F$1600,5,FALSE)</f>
        <v>M</v>
      </c>
      <c r="I24" s="170">
        <f>+VLOOKUP(E24,Participants!$A$1:$F$1600,3,FALSE)</f>
        <v>7</v>
      </c>
      <c r="J24" s="170" t="str">
        <f>+VLOOKUP(E24,Participants!$A$1:$G$1600,7,FALSE)</f>
        <v>VARSITY BOYS</v>
      </c>
      <c r="K24" s="170">
        <v>2</v>
      </c>
      <c r="L24" s="170">
        <v>8</v>
      </c>
    </row>
    <row r="25" spans="1:12" ht="14.25" customHeight="1">
      <c r="A25" s="86" t="s">
        <v>1569</v>
      </c>
      <c r="B25" s="168">
        <v>2</v>
      </c>
      <c r="C25" s="168" t="s">
        <v>1819</v>
      </c>
      <c r="D25" s="174"/>
      <c r="E25" s="169">
        <v>888</v>
      </c>
      <c r="F25" s="170" t="str">
        <f>+VLOOKUP(E25,Participants!$A$1:$F$1600,2,FALSE)</f>
        <v>Luca Flitcraft</v>
      </c>
      <c r="G25" s="170" t="str">
        <f>+VLOOKUP(E25,Participants!$A$1:$F$1600,4,FALSE)</f>
        <v>SSPP</v>
      </c>
      <c r="H25" s="170" t="str">
        <f>+VLOOKUP(E25,Participants!$A$1:$F$1600,5,FALSE)</f>
        <v>M</v>
      </c>
      <c r="I25" s="170">
        <f>+VLOOKUP(E25,Participants!$A$1:$F$1600,3,FALSE)</f>
        <v>7</v>
      </c>
      <c r="J25" s="170" t="str">
        <f>+VLOOKUP(E25,Participants!$A$1:$G$1600,7,FALSE)</f>
        <v>VARSITY BOYS</v>
      </c>
      <c r="K25" s="170">
        <v>3</v>
      </c>
      <c r="L25" s="170">
        <v>6</v>
      </c>
    </row>
    <row r="26" spans="1:12" ht="14.25" customHeight="1">
      <c r="A26" s="86" t="s">
        <v>1569</v>
      </c>
      <c r="B26" s="168">
        <v>2</v>
      </c>
      <c r="C26" s="168" t="s">
        <v>1820</v>
      </c>
      <c r="D26" s="174"/>
      <c r="E26" s="169">
        <v>613</v>
      </c>
      <c r="F26" s="170" t="str">
        <f>+VLOOKUP(E26,Participants!$A$1:$F$1600,2,FALSE)</f>
        <v>Erik Lindenfelser</v>
      </c>
      <c r="G26" s="170" t="str">
        <f>+VLOOKUP(E26,Participants!$A$1:$F$1600,4,FALSE)</f>
        <v>BFS</v>
      </c>
      <c r="H26" s="170" t="str">
        <f>+VLOOKUP(E26,Participants!$A$1:$F$1600,5,FALSE)</f>
        <v>M</v>
      </c>
      <c r="I26" s="170">
        <f>+VLOOKUP(E26,Participants!$A$1:$F$1600,3,FALSE)</f>
        <v>7</v>
      </c>
      <c r="J26" s="170" t="str">
        <f>+VLOOKUP(E26,Participants!$A$1:$G$1600,7,FALSE)</f>
        <v>VARSITY BOYS</v>
      </c>
      <c r="K26" s="170">
        <v>4</v>
      </c>
      <c r="L26" s="170">
        <v>5</v>
      </c>
    </row>
    <row r="27" spans="1:12" ht="14.25" customHeight="1">
      <c r="A27" s="86" t="s">
        <v>1569</v>
      </c>
      <c r="B27" s="168">
        <v>2</v>
      </c>
      <c r="C27" s="168" t="s">
        <v>1823</v>
      </c>
      <c r="D27" s="174"/>
      <c r="E27" s="169">
        <v>1171</v>
      </c>
      <c r="F27" s="170" t="str">
        <f>+VLOOKUP(E27,Participants!$A$1:$F$1600,2,FALSE)</f>
        <v>Grant Griesacker</v>
      </c>
      <c r="G27" s="170" t="str">
        <f>+VLOOKUP(E27,Participants!$A$1:$F$1600,4,FALSE)</f>
        <v>JAM</v>
      </c>
      <c r="H27" s="170" t="str">
        <f>+VLOOKUP(E27,Participants!$A$1:$F$1600,5,FALSE)</f>
        <v>M</v>
      </c>
      <c r="I27" s="170">
        <f>+VLOOKUP(E27,Participants!$A$1:$F$1600,3,FALSE)</f>
        <v>7</v>
      </c>
      <c r="J27" s="170" t="str">
        <f>+VLOOKUP(E27,Participants!$A$1:$G$1600,7,FALSE)</f>
        <v>VARSITY BOYS</v>
      </c>
      <c r="K27" s="170">
        <v>5</v>
      </c>
      <c r="L27" s="170">
        <v>4</v>
      </c>
    </row>
    <row r="28" spans="1:12" ht="14.25" customHeight="1">
      <c r="A28" s="86" t="s">
        <v>1569</v>
      </c>
      <c r="B28" s="168">
        <v>2</v>
      </c>
      <c r="C28" s="168" t="s">
        <v>1824</v>
      </c>
      <c r="D28" s="174"/>
      <c r="E28" s="169">
        <v>807</v>
      </c>
      <c r="F28" s="170" t="str">
        <f>+VLOOKUP(E28,Participants!$A$1:$F$1600,2,FALSE)</f>
        <v>Zach Schellhaas</v>
      </c>
      <c r="G28" s="170" t="str">
        <f>+VLOOKUP(E28,Participants!$A$1:$F$1600,4,FALSE)</f>
        <v>AAC</v>
      </c>
      <c r="H28" s="170" t="str">
        <f>+VLOOKUP(E28,Participants!$A$1:$F$1600,5,FALSE)</f>
        <v>M</v>
      </c>
      <c r="I28" s="170">
        <f>+VLOOKUP(E28,Participants!$A$1:$F$1600,3,FALSE)</f>
        <v>7</v>
      </c>
      <c r="J28" s="170" t="str">
        <f>+VLOOKUP(E28,Participants!$A$1:$G$1600,7,FALSE)</f>
        <v>VARSITY BOYS</v>
      </c>
      <c r="K28" s="170">
        <v>6</v>
      </c>
      <c r="L28" s="170">
        <v>3</v>
      </c>
    </row>
    <row r="29" spans="1:12" ht="14.25" customHeight="1">
      <c r="A29" s="86" t="s">
        <v>1569</v>
      </c>
      <c r="B29" s="168">
        <v>2</v>
      </c>
      <c r="C29" s="168" t="s">
        <v>1826</v>
      </c>
      <c r="D29" s="174"/>
      <c r="E29" s="169">
        <v>609</v>
      </c>
      <c r="F29" s="170" t="str">
        <f>+VLOOKUP(E29,Participants!$A$1:$F$1600,2,FALSE)</f>
        <v>Austin Arendosh</v>
      </c>
      <c r="G29" s="170" t="str">
        <f>+VLOOKUP(E29,Participants!$A$1:$F$1600,4,FALSE)</f>
        <v>BFS</v>
      </c>
      <c r="H29" s="170" t="str">
        <f>+VLOOKUP(E29,Participants!$A$1:$F$1600,5,FALSE)</f>
        <v>M</v>
      </c>
      <c r="I29" s="170">
        <f>+VLOOKUP(E29,Participants!$A$1:$F$1600,3,FALSE)</f>
        <v>7</v>
      </c>
      <c r="J29" s="170" t="str">
        <f>+VLOOKUP(E29,Participants!$A$1:$G$1600,7,FALSE)</f>
        <v>VARSITY BOYS</v>
      </c>
      <c r="K29" s="170">
        <v>7</v>
      </c>
      <c r="L29" s="170">
        <v>2</v>
      </c>
    </row>
    <row r="30" spans="1:12" ht="14.25" customHeight="1">
      <c r="A30" s="86" t="s">
        <v>1569</v>
      </c>
      <c r="B30" s="168">
        <v>2</v>
      </c>
      <c r="C30" s="168" t="s">
        <v>1827</v>
      </c>
      <c r="D30" s="174"/>
      <c r="E30" s="169">
        <v>1082</v>
      </c>
      <c r="F30" s="170" t="str">
        <f>+VLOOKUP(E30,Participants!$A$1:$F$1600,2,FALSE)</f>
        <v>Brady Wilson</v>
      </c>
      <c r="G30" s="170" t="str">
        <f>+VLOOKUP(E30,Participants!$A$1:$F$1600,4,FALSE)</f>
        <v>KIL</v>
      </c>
      <c r="H30" s="170" t="str">
        <f>+VLOOKUP(E30,Participants!$A$1:$F$1600,5,FALSE)</f>
        <v>M</v>
      </c>
      <c r="I30" s="170">
        <f>+VLOOKUP(E30,Participants!$A$1:$F$1600,3,FALSE)</f>
        <v>7</v>
      </c>
      <c r="J30" s="170" t="str">
        <f>+VLOOKUP(E30,Participants!$A$1:$G$1600,7,FALSE)</f>
        <v>VARSITY BOYS</v>
      </c>
      <c r="K30" s="170">
        <v>8</v>
      </c>
      <c r="L30" s="170">
        <v>1</v>
      </c>
    </row>
    <row r="31" spans="1:12" ht="14.25" customHeight="1">
      <c r="A31" s="86" t="s">
        <v>1569</v>
      </c>
      <c r="B31" s="168">
        <v>2</v>
      </c>
      <c r="C31" s="168" t="s">
        <v>1828</v>
      </c>
      <c r="D31" s="174"/>
      <c r="E31" s="169">
        <v>1073</v>
      </c>
      <c r="F31" s="170" t="str">
        <f>+VLOOKUP(E31,Participants!$A$1:$F$1600,2,FALSE)</f>
        <v>Aidan Glentzer</v>
      </c>
      <c r="G31" s="170" t="str">
        <f>+VLOOKUP(E31,Participants!$A$1:$F$1600,4,FALSE)</f>
        <v>KIL</v>
      </c>
      <c r="H31" s="170" t="str">
        <f>+VLOOKUP(E31,Participants!$A$1:$F$1600,5,FALSE)</f>
        <v>M</v>
      </c>
      <c r="I31" s="170">
        <f>+VLOOKUP(E31,Participants!$A$1:$F$1600,3,FALSE)</f>
        <v>7</v>
      </c>
      <c r="J31" s="170" t="str">
        <f>+VLOOKUP(E31,Participants!$A$1:$G$1600,7,FALSE)</f>
        <v>VARSITY BOYS</v>
      </c>
      <c r="K31" s="170">
        <v>9</v>
      </c>
      <c r="L31" s="170"/>
    </row>
    <row r="32" spans="1:12" ht="14.25" customHeight="1">
      <c r="A32" s="86"/>
      <c r="B32" s="168"/>
      <c r="C32" s="168"/>
      <c r="D32" s="174"/>
      <c r="E32" s="169"/>
      <c r="F32" s="170"/>
      <c r="G32" s="170"/>
      <c r="H32" s="170"/>
      <c r="I32" s="170"/>
      <c r="J32" s="170"/>
      <c r="K32" s="170"/>
      <c r="L32" s="170"/>
    </row>
    <row r="33" spans="1:24" ht="14.25" customHeight="1">
      <c r="A33" s="86" t="s">
        <v>1569</v>
      </c>
      <c r="B33" s="168">
        <v>2</v>
      </c>
      <c r="C33" s="168" t="s">
        <v>1821</v>
      </c>
      <c r="D33" s="174"/>
      <c r="E33" s="169">
        <v>1069</v>
      </c>
      <c r="F33" s="170" t="str">
        <f>+VLOOKUP(E33,Participants!$A$1:$F$1600,2,FALSE)</f>
        <v>Tessa Driehorst</v>
      </c>
      <c r="G33" s="170" t="str">
        <f>+VLOOKUP(E33,Participants!$A$1:$F$1600,4,FALSE)</f>
        <v>KIL</v>
      </c>
      <c r="H33" s="170" t="str">
        <f>+VLOOKUP(E33,Participants!$A$1:$F$1600,5,FALSE)</f>
        <v>F</v>
      </c>
      <c r="I33" s="170">
        <f>+VLOOKUP(E33,Participants!$A$1:$F$1600,3,FALSE)</f>
        <v>8</v>
      </c>
      <c r="J33" s="170" t="str">
        <f>+VLOOKUP(E33,Participants!$A$1:$G$1600,7,FALSE)</f>
        <v>VARSITY GIRLS</v>
      </c>
      <c r="K33" s="170">
        <v>1</v>
      </c>
      <c r="L33" s="170">
        <v>10</v>
      </c>
    </row>
    <row r="34" spans="1:24" ht="14.25" customHeight="1">
      <c r="A34" s="86" t="s">
        <v>1569</v>
      </c>
      <c r="B34" s="168">
        <v>2</v>
      </c>
      <c r="C34" s="168" t="s">
        <v>1822</v>
      </c>
      <c r="D34" s="174"/>
      <c r="E34" s="169">
        <v>250</v>
      </c>
      <c r="F34" s="170" t="str">
        <f>+VLOOKUP(E34,Participants!$A$1:$F$1600,2,FALSE)</f>
        <v>Evelyn Smith</v>
      </c>
      <c r="G34" s="170" t="str">
        <f>+VLOOKUP(E34,Participants!$A$1:$F$1600,4,FALSE)</f>
        <v>AMA</v>
      </c>
      <c r="H34" s="170" t="str">
        <f>+VLOOKUP(E34,Participants!$A$1:$F$1600,5,FALSE)</f>
        <v>F</v>
      </c>
      <c r="I34" s="170">
        <f>+VLOOKUP(E34,Participants!$A$1:$F$1600,3,FALSE)</f>
        <v>8</v>
      </c>
      <c r="J34" s="170" t="str">
        <f>+VLOOKUP(E34,Participants!$A$1:$G$1600,7,FALSE)</f>
        <v>VARSITY GIRLS</v>
      </c>
      <c r="K34" s="170">
        <f>K33+1</f>
        <v>2</v>
      </c>
      <c r="L34" s="170">
        <v>8</v>
      </c>
    </row>
    <row r="35" spans="1:24" ht="14.25" customHeight="1">
      <c r="A35" s="86" t="s">
        <v>1569</v>
      </c>
      <c r="B35" s="168">
        <v>2</v>
      </c>
      <c r="C35" s="168" t="s">
        <v>1825</v>
      </c>
      <c r="D35" s="174"/>
      <c r="E35" s="169">
        <v>1161</v>
      </c>
      <c r="F35" s="170" t="str">
        <f>+VLOOKUP(E35,Participants!$A$1:$F$1600,2,FALSE)</f>
        <v>Eva Fardo</v>
      </c>
      <c r="G35" s="170" t="str">
        <f>+VLOOKUP(E35,Participants!$A$1:$F$1600,4,FALSE)</f>
        <v>JAM</v>
      </c>
      <c r="H35" s="170" t="str">
        <f>+VLOOKUP(E35,Participants!$A$1:$F$1600,5,FALSE)</f>
        <v>F</v>
      </c>
      <c r="I35" s="170">
        <f>+VLOOKUP(E35,Participants!$A$1:$F$1600,3,FALSE)</f>
        <v>7</v>
      </c>
      <c r="J35" s="170" t="str">
        <f>+VLOOKUP(E35,Participants!$A$1:$G$1600,7,FALSE)</f>
        <v>VARSITY GIRLS</v>
      </c>
      <c r="K35" s="170">
        <f t="shared" ref="K35:K45" si="1">K34+1</f>
        <v>3</v>
      </c>
      <c r="L35" s="170">
        <v>6</v>
      </c>
    </row>
    <row r="36" spans="1:24" ht="14.25" customHeight="1">
      <c r="A36" s="86" t="s">
        <v>1569</v>
      </c>
      <c r="B36" s="168">
        <v>2</v>
      </c>
      <c r="C36" s="168" t="s">
        <v>1829</v>
      </c>
      <c r="D36" s="174"/>
      <c r="E36" s="169">
        <v>252</v>
      </c>
      <c r="F36" s="170" t="str">
        <f>+VLOOKUP(E36,Participants!$A$1:$F$1600,2,FALSE)</f>
        <v>Norah Latouf</v>
      </c>
      <c r="G36" s="170" t="str">
        <f>+VLOOKUP(E36,Participants!$A$1:$F$1600,4,FALSE)</f>
        <v>AMA</v>
      </c>
      <c r="H36" s="170" t="str">
        <f>+VLOOKUP(E36,Participants!$A$1:$F$1600,5,FALSE)</f>
        <v>F</v>
      </c>
      <c r="I36" s="170">
        <f>+VLOOKUP(E36,Participants!$A$1:$F$1600,3,FALSE)</f>
        <v>7</v>
      </c>
      <c r="J36" s="170" t="str">
        <f>+VLOOKUP(E36,Participants!$A$1:$G$1600,7,FALSE)</f>
        <v>VARSITY GIRLS</v>
      </c>
      <c r="K36" s="170">
        <f t="shared" si="1"/>
        <v>4</v>
      </c>
      <c r="L36" s="170">
        <v>5</v>
      </c>
    </row>
    <row r="37" spans="1:24" ht="14.25" customHeight="1">
      <c r="A37" s="86" t="s">
        <v>1569</v>
      </c>
      <c r="B37" s="168">
        <v>2</v>
      </c>
      <c r="C37" s="168" t="s">
        <v>1830</v>
      </c>
      <c r="D37" s="174"/>
      <c r="E37" s="169">
        <v>1591</v>
      </c>
      <c r="F37" s="170" t="str">
        <f>+VLOOKUP(E37,Participants!$A$1:$F$1600,2,FALSE)</f>
        <v>Mariah Martin</v>
      </c>
      <c r="G37" s="170" t="str">
        <f>+VLOOKUP(E37,Participants!$A$1:$F$1600,4,FALSE)</f>
        <v>GRE</v>
      </c>
      <c r="H37" s="170" t="str">
        <f>+VLOOKUP(E37,Participants!$A$1:$F$1600,5,FALSE)</f>
        <v>F</v>
      </c>
      <c r="I37" s="170">
        <f>+VLOOKUP(E37,Participants!$A$1:$F$1600,3,FALSE)</f>
        <v>8</v>
      </c>
      <c r="J37" s="170" t="str">
        <f>+VLOOKUP(E37,Participants!$A$1:$G$1600,7,FALSE)</f>
        <v>VARSITY GIRLS</v>
      </c>
      <c r="K37" s="170">
        <f t="shared" si="1"/>
        <v>5</v>
      </c>
      <c r="L37" s="170">
        <v>4</v>
      </c>
    </row>
    <row r="38" spans="1:24" ht="14.25" customHeight="1">
      <c r="A38" s="86" t="s">
        <v>1569</v>
      </c>
      <c r="B38" s="168">
        <v>2</v>
      </c>
      <c r="C38" s="168" t="s">
        <v>1831</v>
      </c>
      <c r="D38" s="174"/>
      <c r="E38" s="169">
        <v>1055</v>
      </c>
      <c r="F38" s="170" t="str">
        <f>+VLOOKUP(E38,Participants!$A$1:$F$1600,2,FALSE)</f>
        <v>Grace Chrobak</v>
      </c>
      <c r="G38" s="170" t="str">
        <f>+VLOOKUP(E38,Participants!$A$1:$F$1600,4,FALSE)</f>
        <v>KIL</v>
      </c>
      <c r="H38" s="170" t="str">
        <f>+VLOOKUP(E38,Participants!$A$1:$F$1600,5,FALSE)</f>
        <v>F</v>
      </c>
      <c r="I38" s="170">
        <f>+VLOOKUP(E38,Participants!$A$1:$F$1600,3,FALSE)</f>
        <v>7</v>
      </c>
      <c r="J38" s="170" t="str">
        <f>+VLOOKUP(E38,Participants!$A$1:$G$1600,7,FALSE)</f>
        <v>VARSITY GIRLS</v>
      </c>
      <c r="K38" s="170">
        <f t="shared" si="1"/>
        <v>6</v>
      </c>
      <c r="L38" s="170">
        <v>3</v>
      </c>
    </row>
    <row r="39" spans="1:24" ht="14.25" customHeight="1">
      <c r="A39" s="86" t="s">
        <v>1569</v>
      </c>
      <c r="B39" s="168">
        <v>2</v>
      </c>
      <c r="C39" s="168" t="s">
        <v>1832</v>
      </c>
      <c r="D39" s="174"/>
      <c r="E39" s="169">
        <v>240</v>
      </c>
      <c r="F39" s="170" t="str">
        <f>+VLOOKUP(E39,Participants!$A$1:$F$1600,2,FALSE)</f>
        <v>Alana D'Alo</v>
      </c>
      <c r="G39" s="170" t="str">
        <f>+VLOOKUP(E39,Participants!$A$1:$F$1600,4,FALSE)</f>
        <v>AMA</v>
      </c>
      <c r="H39" s="170" t="str">
        <f>+VLOOKUP(E39,Participants!$A$1:$F$1600,5,FALSE)</f>
        <v>F</v>
      </c>
      <c r="I39" s="170">
        <f>+VLOOKUP(E39,Participants!$A$1:$F$1600,3,FALSE)</f>
        <v>7</v>
      </c>
      <c r="J39" s="170" t="str">
        <f>+VLOOKUP(E39,Participants!$A$1:$G$1600,7,FALSE)</f>
        <v>VARSITY GIRLS</v>
      </c>
      <c r="K39" s="170">
        <f t="shared" si="1"/>
        <v>7</v>
      </c>
      <c r="L39" s="170">
        <v>2</v>
      </c>
    </row>
    <row r="40" spans="1:24" ht="14.25" customHeight="1">
      <c r="A40" s="86" t="s">
        <v>1569</v>
      </c>
      <c r="B40" s="168">
        <v>2</v>
      </c>
      <c r="C40" s="168" t="s">
        <v>1833</v>
      </c>
      <c r="D40" s="174"/>
      <c r="E40" s="169">
        <v>248</v>
      </c>
      <c r="F40" s="170" t="str">
        <f>+VLOOKUP(E40,Participants!$A$1:$F$1600,2,FALSE)</f>
        <v>Makayla O'Neill</v>
      </c>
      <c r="G40" s="170" t="str">
        <f>+VLOOKUP(E40,Participants!$A$1:$F$1600,4,FALSE)</f>
        <v>AMA</v>
      </c>
      <c r="H40" s="170" t="str">
        <f>+VLOOKUP(E40,Participants!$A$1:$F$1600,5,FALSE)</f>
        <v>F</v>
      </c>
      <c r="I40" s="170">
        <f>+VLOOKUP(E40,Participants!$A$1:$F$1600,3,FALSE)</f>
        <v>8</v>
      </c>
      <c r="J40" s="170" t="str">
        <f>+VLOOKUP(E40,Participants!$A$1:$G$1600,7,FALSE)</f>
        <v>VARSITY GIRLS</v>
      </c>
      <c r="K40" s="170">
        <f t="shared" si="1"/>
        <v>8</v>
      </c>
      <c r="L40" s="170">
        <v>1</v>
      </c>
    </row>
    <row r="41" spans="1:24" ht="14.25" customHeight="1">
      <c r="A41" s="86" t="s">
        <v>1569</v>
      </c>
      <c r="B41" s="168">
        <v>2</v>
      </c>
      <c r="C41" s="168" t="s">
        <v>1834</v>
      </c>
      <c r="D41" s="174"/>
      <c r="E41" s="169">
        <v>887</v>
      </c>
      <c r="F41" s="170" t="str">
        <f>+VLOOKUP(E41,Participants!$A$1:$F$1600,2,FALSE)</f>
        <v>Malissa Martin</v>
      </c>
      <c r="G41" s="170" t="str">
        <f>+VLOOKUP(E41,Participants!$A$1:$F$1600,4,FALSE)</f>
        <v>SSPP</v>
      </c>
      <c r="H41" s="170" t="str">
        <f>+VLOOKUP(E41,Participants!$A$1:$F$1600,5,FALSE)</f>
        <v>F</v>
      </c>
      <c r="I41" s="170">
        <f>+VLOOKUP(E41,Participants!$A$1:$F$1600,3,FALSE)</f>
        <v>7</v>
      </c>
      <c r="J41" s="170" t="str">
        <f>+VLOOKUP(E41,Participants!$A$1:$G$1600,7,FALSE)</f>
        <v>VARSITY GIRLS</v>
      </c>
      <c r="K41" s="170">
        <f t="shared" si="1"/>
        <v>9</v>
      </c>
      <c r="L41" s="170"/>
    </row>
    <row r="42" spans="1:24" ht="14.25" customHeight="1">
      <c r="A42" s="86" t="s">
        <v>1569</v>
      </c>
      <c r="B42" s="168">
        <v>2</v>
      </c>
      <c r="C42" s="168" t="s">
        <v>1835</v>
      </c>
      <c r="D42" s="174"/>
      <c r="E42" s="169">
        <v>1054</v>
      </c>
      <c r="F42" s="170" t="str">
        <f>+VLOOKUP(E42,Participants!$A$1:$F$1600,2,FALSE)</f>
        <v>Anna Scaltz</v>
      </c>
      <c r="G42" s="170" t="str">
        <f>+VLOOKUP(E42,Participants!$A$1:$F$1600,4,FALSE)</f>
        <v>KIL</v>
      </c>
      <c r="H42" s="170" t="str">
        <f>+VLOOKUP(E42,Participants!$A$1:$F$1600,5,FALSE)</f>
        <v>F</v>
      </c>
      <c r="I42" s="170">
        <f>+VLOOKUP(E42,Participants!$A$1:$F$1600,3,FALSE)</f>
        <v>7</v>
      </c>
      <c r="J42" s="170" t="str">
        <f>+VLOOKUP(E42,Participants!$A$1:$G$1600,7,FALSE)</f>
        <v>VARSITY GIRLS</v>
      </c>
      <c r="K42" s="170">
        <f t="shared" si="1"/>
        <v>10</v>
      </c>
      <c r="L42" s="170"/>
    </row>
    <row r="43" spans="1:24" ht="14.25" customHeight="1">
      <c r="A43" s="86" t="s">
        <v>1569</v>
      </c>
      <c r="B43" s="168">
        <v>2</v>
      </c>
      <c r="C43" s="168" t="s">
        <v>1836</v>
      </c>
      <c r="D43" s="174"/>
      <c r="E43" s="169">
        <v>884</v>
      </c>
      <c r="F43" s="170" t="str">
        <f>+VLOOKUP(E43,Participants!$A$1:$F$1600,2,FALSE)</f>
        <v>Grace Kenney</v>
      </c>
      <c r="G43" s="170" t="str">
        <f>+VLOOKUP(E43,Participants!$A$1:$F$1600,4,FALSE)</f>
        <v>SSPP</v>
      </c>
      <c r="H43" s="170" t="str">
        <f>+VLOOKUP(E43,Participants!$A$1:$F$1600,5,FALSE)</f>
        <v>F</v>
      </c>
      <c r="I43" s="170">
        <f>+VLOOKUP(E43,Participants!$A$1:$F$1600,3,FALSE)</f>
        <v>7</v>
      </c>
      <c r="J43" s="170" t="str">
        <f>+VLOOKUP(E43,Participants!$A$1:$G$1600,7,FALSE)</f>
        <v>VARSITY GIRLS</v>
      </c>
      <c r="K43" s="170">
        <f t="shared" si="1"/>
        <v>11</v>
      </c>
      <c r="L43" s="170"/>
    </row>
    <row r="44" spans="1:24" ht="14.25" customHeight="1">
      <c r="A44" s="86" t="s">
        <v>1569</v>
      </c>
      <c r="B44" s="168">
        <v>2</v>
      </c>
      <c r="C44" s="168" t="s">
        <v>1837</v>
      </c>
      <c r="D44" s="174"/>
      <c r="E44" s="169">
        <v>251</v>
      </c>
      <c r="F44" s="170" t="str">
        <f>+VLOOKUP(E44,Participants!$A$1:$F$1600,2,FALSE)</f>
        <v>Lily Yester</v>
      </c>
      <c r="G44" s="170" t="str">
        <f>+VLOOKUP(E44,Participants!$A$1:$F$1600,4,FALSE)</f>
        <v>AMA</v>
      </c>
      <c r="H44" s="170" t="str">
        <f>+VLOOKUP(E44,Participants!$A$1:$F$1600,5,FALSE)</f>
        <v>F</v>
      </c>
      <c r="I44" s="170">
        <f>+VLOOKUP(E44,Participants!$A$1:$F$1600,3,FALSE)</f>
        <v>7</v>
      </c>
      <c r="J44" s="170" t="str">
        <f>+VLOOKUP(E44,Participants!$A$1:$G$1600,7,FALSE)</f>
        <v>VARSITY GIRLS</v>
      </c>
      <c r="K44" s="170">
        <f t="shared" si="1"/>
        <v>12</v>
      </c>
      <c r="L44" s="170"/>
    </row>
    <row r="45" spans="1:24" ht="14.25" customHeight="1">
      <c r="A45" s="86" t="s">
        <v>1569</v>
      </c>
      <c r="B45" s="168">
        <v>2</v>
      </c>
      <c r="C45" s="168" t="s">
        <v>1838</v>
      </c>
      <c r="D45" s="174"/>
      <c r="E45" s="169">
        <v>797</v>
      </c>
      <c r="F45" s="170" t="str">
        <f>+VLOOKUP(E45,Participants!$A$1:$F$1600,2,FALSE)</f>
        <v>Anna Hoerster</v>
      </c>
      <c r="G45" s="170" t="str">
        <f>+VLOOKUP(E45,Participants!$A$1:$F$1600,4,FALSE)</f>
        <v>AAC</v>
      </c>
      <c r="H45" s="170" t="str">
        <f>+VLOOKUP(E45,Participants!$A$1:$F$1600,5,FALSE)</f>
        <v>F</v>
      </c>
      <c r="I45" s="170">
        <f>+VLOOKUP(E45,Participants!$A$1:$F$1600,3,FALSE)</f>
        <v>7</v>
      </c>
      <c r="J45" s="170" t="str">
        <f>+VLOOKUP(E45,Participants!$A$1:$G$1600,7,FALSE)</f>
        <v>VARSITY GIRLS</v>
      </c>
      <c r="K45" s="170">
        <f t="shared" si="1"/>
        <v>13</v>
      </c>
      <c r="L45" s="170"/>
    </row>
    <row r="46" spans="1:24" ht="14.25" customHeight="1">
      <c r="E46" s="70"/>
    </row>
    <row r="47" spans="1:24" ht="14.25" customHeight="1">
      <c r="B47" s="72" t="s">
        <v>8</v>
      </c>
      <c r="C47" s="72" t="s">
        <v>15</v>
      </c>
      <c r="D47" s="72" t="s">
        <v>18</v>
      </c>
      <c r="E47" s="145" t="s">
        <v>21</v>
      </c>
      <c r="F47" s="72" t="s">
        <v>24</v>
      </c>
      <c r="G47" s="72" t="s">
        <v>29</v>
      </c>
      <c r="H47" s="72" t="s">
        <v>32</v>
      </c>
      <c r="I47" s="72" t="s">
        <v>35</v>
      </c>
      <c r="J47" s="72" t="s">
        <v>38</v>
      </c>
      <c r="K47" s="72" t="s">
        <v>41</v>
      </c>
      <c r="L47" s="72" t="s">
        <v>44</v>
      </c>
      <c r="M47" s="72" t="s">
        <v>47</v>
      </c>
      <c r="N47" s="72" t="s">
        <v>50</v>
      </c>
      <c r="O47" s="72" t="s">
        <v>53</v>
      </c>
      <c r="P47" s="72" t="s">
        <v>59</v>
      </c>
      <c r="Q47" s="72" t="s">
        <v>62</v>
      </c>
      <c r="R47" s="72" t="s">
        <v>68</v>
      </c>
      <c r="S47" s="72" t="s">
        <v>10</v>
      </c>
      <c r="T47" s="72" t="s">
        <v>73</v>
      </c>
      <c r="U47" s="72" t="s">
        <v>76</v>
      </c>
      <c r="V47" s="72" t="s">
        <v>79</v>
      </c>
      <c r="W47" s="72" t="s">
        <v>82</v>
      </c>
      <c r="X47" s="72" t="s">
        <v>1546</v>
      </c>
    </row>
    <row r="48" spans="1:24" ht="14.25" customHeight="1">
      <c r="A48" s="64" t="s">
        <v>150</v>
      </c>
      <c r="B48" s="64">
        <f t="shared" ref="B48:K51" si="2">+SUMIFS($L$2:$L$46,$J$2:$J$46,$A48,$G$2:$G$46,B$47)</f>
        <v>0</v>
      </c>
      <c r="C48" s="64">
        <f t="shared" si="2"/>
        <v>0</v>
      </c>
      <c r="D48" s="64">
        <f t="shared" si="2"/>
        <v>4</v>
      </c>
      <c r="E48" s="70">
        <f t="shared" si="2"/>
        <v>0</v>
      </c>
      <c r="F48" s="64">
        <f t="shared" si="2"/>
        <v>0</v>
      </c>
      <c r="G48" s="64">
        <f t="shared" si="2"/>
        <v>26</v>
      </c>
      <c r="H48" s="64">
        <f t="shared" si="2"/>
        <v>0</v>
      </c>
      <c r="I48" s="64">
        <f t="shared" si="2"/>
        <v>7</v>
      </c>
      <c r="J48" s="64">
        <f t="shared" si="2"/>
        <v>0</v>
      </c>
      <c r="K48" s="64">
        <f t="shared" si="2"/>
        <v>0</v>
      </c>
      <c r="L48" s="64">
        <f t="shared" ref="L48:W51" si="3">+SUMIFS($L$2:$L$46,$J$2:$J$46,$A48,$G$2:$G$46,L$47)</f>
        <v>0</v>
      </c>
      <c r="M48" s="64">
        <f t="shared" si="3"/>
        <v>0</v>
      </c>
      <c r="N48" s="64">
        <f t="shared" si="3"/>
        <v>0</v>
      </c>
      <c r="O48" s="64">
        <f t="shared" si="3"/>
        <v>0</v>
      </c>
      <c r="P48" s="64">
        <f t="shared" si="3"/>
        <v>0</v>
      </c>
      <c r="Q48" s="64">
        <f t="shared" si="3"/>
        <v>0</v>
      </c>
      <c r="R48" s="64">
        <f t="shared" si="3"/>
        <v>0</v>
      </c>
      <c r="S48" s="64">
        <f t="shared" si="3"/>
        <v>0</v>
      </c>
      <c r="T48" s="64">
        <f t="shared" si="3"/>
        <v>2</v>
      </c>
      <c r="U48" s="64">
        <f t="shared" si="3"/>
        <v>0</v>
      </c>
      <c r="V48" s="64">
        <f t="shared" si="3"/>
        <v>0</v>
      </c>
      <c r="W48" s="64">
        <f t="shared" si="3"/>
        <v>0</v>
      </c>
      <c r="X48" s="64">
        <f t="shared" ref="X48:X51" si="4">SUM(B48:W48)</f>
        <v>39</v>
      </c>
    </row>
    <row r="49" spans="1:24" ht="14.25" customHeight="1">
      <c r="A49" s="64" t="s">
        <v>152</v>
      </c>
      <c r="B49" s="64">
        <f t="shared" si="2"/>
        <v>0</v>
      </c>
      <c r="C49" s="64">
        <f t="shared" si="2"/>
        <v>0</v>
      </c>
      <c r="D49" s="64">
        <f t="shared" si="2"/>
        <v>0</v>
      </c>
      <c r="E49" s="70">
        <f t="shared" si="2"/>
        <v>0</v>
      </c>
      <c r="F49" s="64">
        <f t="shared" si="2"/>
        <v>0</v>
      </c>
      <c r="G49" s="64">
        <f t="shared" si="2"/>
        <v>16</v>
      </c>
      <c r="H49" s="64">
        <f t="shared" si="2"/>
        <v>0</v>
      </c>
      <c r="I49" s="64">
        <f t="shared" si="2"/>
        <v>12</v>
      </c>
      <c r="J49" s="64">
        <f t="shared" si="2"/>
        <v>0</v>
      </c>
      <c r="K49" s="64">
        <f t="shared" si="2"/>
        <v>0</v>
      </c>
      <c r="L49" s="64">
        <f t="shared" si="3"/>
        <v>0</v>
      </c>
      <c r="M49" s="64">
        <f t="shared" si="3"/>
        <v>0</v>
      </c>
      <c r="N49" s="64">
        <f t="shared" si="3"/>
        <v>0</v>
      </c>
      <c r="O49" s="64">
        <f t="shared" si="3"/>
        <v>0</v>
      </c>
      <c r="P49" s="64">
        <f t="shared" si="3"/>
        <v>7</v>
      </c>
      <c r="Q49" s="64">
        <f t="shared" si="3"/>
        <v>0</v>
      </c>
      <c r="R49" s="64">
        <f t="shared" si="3"/>
        <v>0</v>
      </c>
      <c r="S49" s="64">
        <f t="shared" si="3"/>
        <v>0</v>
      </c>
      <c r="T49" s="64">
        <f t="shared" si="3"/>
        <v>0</v>
      </c>
      <c r="U49" s="64">
        <f t="shared" si="3"/>
        <v>4</v>
      </c>
      <c r="V49" s="64">
        <f t="shared" si="3"/>
        <v>0</v>
      </c>
      <c r="W49" s="64">
        <f t="shared" si="3"/>
        <v>0</v>
      </c>
      <c r="X49" s="64">
        <f t="shared" si="4"/>
        <v>39</v>
      </c>
    </row>
    <row r="50" spans="1:24" ht="14.25" customHeight="1">
      <c r="A50" s="64" t="s">
        <v>186</v>
      </c>
      <c r="B50" s="64">
        <f t="shared" si="2"/>
        <v>6</v>
      </c>
      <c r="C50" s="64">
        <f t="shared" si="2"/>
        <v>0</v>
      </c>
      <c r="D50" s="64">
        <f t="shared" si="2"/>
        <v>0</v>
      </c>
      <c r="E50" s="70">
        <f t="shared" si="2"/>
        <v>0</v>
      </c>
      <c r="F50" s="64">
        <f t="shared" si="2"/>
        <v>0</v>
      </c>
      <c r="G50" s="64">
        <f t="shared" si="2"/>
        <v>0</v>
      </c>
      <c r="H50" s="64">
        <f t="shared" si="2"/>
        <v>0</v>
      </c>
      <c r="I50" s="64">
        <f t="shared" si="2"/>
        <v>13</v>
      </c>
      <c r="J50" s="64">
        <f t="shared" si="2"/>
        <v>0</v>
      </c>
      <c r="K50" s="64">
        <f t="shared" si="2"/>
        <v>0</v>
      </c>
      <c r="L50" s="64">
        <f t="shared" si="3"/>
        <v>0</v>
      </c>
      <c r="M50" s="64">
        <f t="shared" si="3"/>
        <v>0</v>
      </c>
      <c r="N50" s="64">
        <f t="shared" si="3"/>
        <v>0</v>
      </c>
      <c r="O50" s="64">
        <f t="shared" si="3"/>
        <v>0</v>
      </c>
      <c r="P50" s="64">
        <f t="shared" si="3"/>
        <v>16</v>
      </c>
      <c r="Q50" s="64">
        <f t="shared" si="3"/>
        <v>0</v>
      </c>
      <c r="R50" s="64">
        <f t="shared" si="3"/>
        <v>0</v>
      </c>
      <c r="S50" s="64">
        <f t="shared" si="3"/>
        <v>0</v>
      </c>
      <c r="T50" s="64">
        <f t="shared" si="3"/>
        <v>4</v>
      </c>
      <c r="U50" s="64">
        <f t="shared" si="3"/>
        <v>0</v>
      </c>
      <c r="V50" s="64">
        <f t="shared" si="3"/>
        <v>0</v>
      </c>
      <c r="W50" s="64">
        <f t="shared" si="3"/>
        <v>0</v>
      </c>
      <c r="X50" s="64">
        <f t="shared" si="4"/>
        <v>39</v>
      </c>
    </row>
    <row r="51" spans="1:24" ht="14.25" customHeight="1">
      <c r="A51" s="64" t="s">
        <v>189</v>
      </c>
      <c r="B51" s="64">
        <f t="shared" si="2"/>
        <v>4</v>
      </c>
      <c r="C51" s="64">
        <f t="shared" si="2"/>
        <v>0</v>
      </c>
      <c r="D51" s="64">
        <f t="shared" si="2"/>
        <v>0</v>
      </c>
      <c r="E51" s="70">
        <f t="shared" si="2"/>
        <v>0</v>
      </c>
      <c r="F51" s="64">
        <f t="shared" si="2"/>
        <v>0</v>
      </c>
      <c r="G51" s="64">
        <f t="shared" si="2"/>
        <v>7</v>
      </c>
      <c r="H51" s="64">
        <f t="shared" si="2"/>
        <v>0</v>
      </c>
      <c r="I51" s="64">
        <f t="shared" si="2"/>
        <v>1</v>
      </c>
      <c r="J51" s="64">
        <f t="shared" si="2"/>
        <v>0</v>
      </c>
      <c r="K51" s="64">
        <f t="shared" si="2"/>
        <v>0</v>
      </c>
      <c r="L51" s="64">
        <f t="shared" si="3"/>
        <v>0</v>
      </c>
      <c r="M51" s="64">
        <f t="shared" si="3"/>
        <v>3</v>
      </c>
      <c r="N51" s="64">
        <f t="shared" si="3"/>
        <v>0</v>
      </c>
      <c r="O51" s="64">
        <f t="shared" si="3"/>
        <v>0</v>
      </c>
      <c r="P51" s="64">
        <f t="shared" si="3"/>
        <v>10</v>
      </c>
      <c r="Q51" s="64">
        <f t="shared" si="3"/>
        <v>0</v>
      </c>
      <c r="R51" s="64">
        <f t="shared" si="3"/>
        <v>0</v>
      </c>
      <c r="S51" s="64">
        <f t="shared" si="3"/>
        <v>0</v>
      </c>
      <c r="T51" s="64">
        <f t="shared" si="3"/>
        <v>0</v>
      </c>
      <c r="U51" s="64">
        <f t="shared" si="3"/>
        <v>8</v>
      </c>
      <c r="V51" s="64">
        <f t="shared" si="3"/>
        <v>0</v>
      </c>
      <c r="W51" s="64">
        <f t="shared" si="3"/>
        <v>6</v>
      </c>
      <c r="X51" s="64">
        <f t="shared" si="4"/>
        <v>39</v>
      </c>
    </row>
    <row r="52" spans="1:24" ht="14.25" customHeight="1">
      <c r="E52" s="70"/>
    </row>
    <row r="53" spans="1:24" ht="14.25" customHeight="1">
      <c r="E53" s="70"/>
    </row>
    <row r="54" spans="1:24" ht="14.25" customHeight="1">
      <c r="E54" s="70"/>
    </row>
    <row r="55" spans="1:24" ht="14.25" customHeight="1">
      <c r="E55" s="70"/>
    </row>
    <row r="56" spans="1:24" ht="14.25" customHeight="1">
      <c r="E56" s="70"/>
    </row>
    <row r="57" spans="1:24" ht="14.25" customHeight="1">
      <c r="E57" s="70"/>
    </row>
    <row r="58" spans="1:24" ht="14.25" customHeight="1">
      <c r="E58" s="70"/>
    </row>
    <row r="59" spans="1:24" ht="14.25" customHeight="1">
      <c r="E59" s="70"/>
    </row>
    <row r="60" spans="1:24" ht="14.25" customHeight="1">
      <c r="E60" s="70"/>
    </row>
    <row r="61" spans="1:24" ht="14.25" customHeight="1">
      <c r="E61" s="70"/>
    </row>
    <row r="62" spans="1:24" ht="14.25" customHeight="1">
      <c r="E62" s="70"/>
    </row>
    <row r="63" spans="1:24" ht="14.25" customHeight="1">
      <c r="E63" s="70"/>
    </row>
    <row r="64" spans="1:24" ht="14.25" customHeight="1">
      <c r="E64" s="70"/>
    </row>
    <row r="65" spans="5:5" ht="14.25" customHeight="1">
      <c r="E65" s="70"/>
    </row>
    <row r="66" spans="5:5" ht="14.25" customHeight="1">
      <c r="E66" s="70"/>
    </row>
    <row r="67" spans="5:5" ht="14.25" customHeight="1">
      <c r="E67" s="70"/>
    </row>
    <row r="68" spans="5:5" ht="14.25" customHeight="1">
      <c r="E68" s="70"/>
    </row>
    <row r="69" spans="5:5" ht="14.25" customHeight="1">
      <c r="E69" s="70"/>
    </row>
    <row r="70" spans="5:5" ht="14.25" customHeight="1">
      <c r="E70" s="70"/>
    </row>
    <row r="71" spans="5:5" ht="14.25" customHeight="1">
      <c r="E71" s="70"/>
    </row>
    <row r="72" spans="5:5" ht="14.25" customHeight="1">
      <c r="E72" s="70"/>
    </row>
    <row r="73" spans="5:5" ht="14.25" customHeight="1">
      <c r="E73" s="70"/>
    </row>
    <row r="74" spans="5:5" ht="14.25" customHeight="1">
      <c r="E74" s="70"/>
    </row>
    <row r="75" spans="5:5" ht="14.25" customHeight="1">
      <c r="E75" s="70"/>
    </row>
    <row r="76" spans="5:5" ht="14.25" customHeight="1">
      <c r="E76" s="70"/>
    </row>
    <row r="77" spans="5:5" ht="14.25" customHeight="1">
      <c r="E77" s="70"/>
    </row>
    <row r="78" spans="5:5" ht="14.25" customHeight="1">
      <c r="E78" s="70"/>
    </row>
    <row r="79" spans="5:5" ht="14.25" customHeight="1">
      <c r="E79" s="70"/>
    </row>
    <row r="80" spans="5:5" ht="14.25" customHeight="1">
      <c r="E80" s="70"/>
    </row>
    <row r="81" spans="5:5" ht="14.25" customHeight="1">
      <c r="E81" s="70"/>
    </row>
    <row r="82" spans="5:5" ht="14.25" customHeight="1">
      <c r="E82" s="70"/>
    </row>
    <row r="83" spans="5:5" ht="14.25" customHeight="1">
      <c r="E83" s="70"/>
    </row>
    <row r="84" spans="5:5" ht="14.25" customHeight="1">
      <c r="E84" s="70"/>
    </row>
    <row r="85" spans="5:5" ht="14.25" customHeight="1">
      <c r="E85" s="70"/>
    </row>
    <row r="86" spans="5:5" ht="14.25" customHeight="1">
      <c r="E86" s="70"/>
    </row>
    <row r="87" spans="5:5" ht="14.25" customHeight="1">
      <c r="E87" s="70"/>
    </row>
    <row r="88" spans="5:5" ht="14.25" customHeight="1">
      <c r="E88" s="70"/>
    </row>
    <row r="89" spans="5:5" ht="14.25" customHeight="1">
      <c r="E89" s="70"/>
    </row>
    <row r="90" spans="5:5" ht="14.25" customHeight="1">
      <c r="E90" s="70"/>
    </row>
    <row r="91" spans="5:5" ht="14.25" customHeight="1">
      <c r="E91" s="70"/>
    </row>
    <row r="92" spans="5:5" ht="14.25" customHeight="1">
      <c r="E92" s="70"/>
    </row>
    <row r="93" spans="5:5" ht="14.25" customHeight="1">
      <c r="E93" s="70"/>
    </row>
    <row r="94" spans="5:5" ht="14.25" customHeight="1">
      <c r="E94" s="70"/>
    </row>
    <row r="95" spans="5:5" ht="14.25" customHeight="1">
      <c r="E95" s="70"/>
    </row>
    <row r="96" spans="5:5" ht="14.25" customHeight="1">
      <c r="E96" s="70"/>
    </row>
    <row r="97" spans="5:5" ht="14.25" customHeight="1">
      <c r="E97" s="70"/>
    </row>
    <row r="98" spans="5:5" ht="14.25" customHeight="1">
      <c r="E98" s="70"/>
    </row>
    <row r="99" spans="5:5" ht="14.25" customHeight="1">
      <c r="E99" s="70"/>
    </row>
    <row r="100" spans="5:5" ht="14.25" customHeight="1">
      <c r="E100" s="70"/>
    </row>
    <row r="101" spans="5:5" ht="14.25" customHeight="1">
      <c r="E101" s="70"/>
    </row>
    <row r="102" spans="5:5" ht="14.25" customHeight="1">
      <c r="E102" s="70"/>
    </row>
    <row r="103" spans="5:5" ht="14.25" customHeight="1">
      <c r="E103" s="70"/>
    </row>
    <row r="104" spans="5:5" ht="14.25" customHeight="1">
      <c r="E104" s="70"/>
    </row>
    <row r="105" spans="5:5" ht="14.25" customHeight="1">
      <c r="E105" s="70"/>
    </row>
    <row r="106" spans="5:5" ht="14.25" customHeight="1">
      <c r="E106" s="70"/>
    </row>
    <row r="107" spans="5:5" ht="14.25" customHeight="1">
      <c r="E107" s="70"/>
    </row>
    <row r="108" spans="5:5" ht="14.25" customHeight="1">
      <c r="E108" s="70"/>
    </row>
    <row r="109" spans="5:5" ht="14.25" customHeight="1">
      <c r="E109" s="70"/>
    </row>
    <row r="110" spans="5:5" ht="14.25" customHeight="1">
      <c r="E110" s="70"/>
    </row>
    <row r="111" spans="5:5" ht="14.25" customHeight="1">
      <c r="E111" s="70"/>
    </row>
    <row r="112" spans="5:5" ht="14.25" customHeight="1">
      <c r="E112" s="70"/>
    </row>
    <row r="113" spans="5:5" ht="14.25" customHeight="1">
      <c r="E113" s="70"/>
    </row>
    <row r="114" spans="5:5" ht="14.25" customHeight="1">
      <c r="E114" s="70"/>
    </row>
    <row r="115" spans="5:5" ht="14.25" customHeight="1">
      <c r="E115" s="70"/>
    </row>
    <row r="116" spans="5:5" ht="14.25" customHeight="1">
      <c r="E116" s="70"/>
    </row>
    <row r="117" spans="5:5" ht="14.25" customHeight="1">
      <c r="E117" s="70"/>
    </row>
    <row r="118" spans="5:5" ht="14.25" customHeight="1">
      <c r="E118" s="70"/>
    </row>
    <row r="119" spans="5:5" ht="14.25" customHeight="1">
      <c r="E119" s="70"/>
    </row>
    <row r="120" spans="5:5" ht="14.25" customHeight="1">
      <c r="E120" s="70"/>
    </row>
    <row r="121" spans="5:5" ht="14.25" customHeight="1">
      <c r="E121" s="70"/>
    </row>
    <row r="122" spans="5:5" ht="14.25" customHeight="1">
      <c r="E122" s="70"/>
    </row>
    <row r="123" spans="5:5" ht="14.25" customHeight="1">
      <c r="E123" s="70"/>
    </row>
    <row r="124" spans="5:5" ht="14.25" customHeight="1">
      <c r="E124" s="70"/>
    </row>
    <row r="125" spans="5:5" ht="14.25" customHeight="1">
      <c r="E125" s="70"/>
    </row>
    <row r="126" spans="5:5" ht="14.25" customHeight="1">
      <c r="E126" s="70"/>
    </row>
    <row r="127" spans="5:5" ht="14.25" customHeight="1">
      <c r="E127" s="70"/>
    </row>
    <row r="128" spans="5:5" ht="14.25" customHeight="1">
      <c r="E128" s="70"/>
    </row>
    <row r="129" spans="1:23" ht="14.25" customHeight="1">
      <c r="E129" s="70"/>
    </row>
    <row r="130" spans="1:23" ht="14.25" customHeight="1">
      <c r="E130" s="70"/>
    </row>
    <row r="131" spans="1:23" ht="14.25" customHeight="1">
      <c r="E131" s="70"/>
    </row>
    <row r="132" spans="1:23" ht="14.25" customHeight="1">
      <c r="E132" s="70"/>
    </row>
    <row r="133" spans="1:23" ht="14.25" customHeight="1">
      <c r="E133" s="70"/>
    </row>
    <row r="134" spans="1:23" ht="14.25" customHeight="1">
      <c r="E134" s="70"/>
    </row>
    <row r="135" spans="1:23" ht="14.25" customHeight="1">
      <c r="E135" s="70"/>
    </row>
    <row r="136" spans="1:23" ht="14.25" customHeight="1">
      <c r="E136" s="70"/>
    </row>
    <row r="137" spans="1:23" ht="14.25" customHeight="1">
      <c r="E137" s="70"/>
    </row>
    <row r="138" spans="1:23" ht="14.25" customHeight="1">
      <c r="E138" s="70"/>
    </row>
    <row r="139" spans="1:23" ht="14.25" customHeight="1">
      <c r="E139" s="70"/>
    </row>
    <row r="140" spans="1:23" ht="14.25" customHeight="1">
      <c r="B140" s="72" t="s">
        <v>47</v>
      </c>
      <c r="C140" s="72" t="s">
        <v>1551</v>
      </c>
      <c r="D140" s="72" t="s">
        <v>38</v>
      </c>
      <c r="E140" s="145" t="s">
        <v>41</v>
      </c>
      <c r="F140" s="72" t="s">
        <v>1552</v>
      </c>
      <c r="G140" s="72" t="s">
        <v>1553</v>
      </c>
      <c r="H140" s="72" t="s">
        <v>1554</v>
      </c>
      <c r="I140" s="72" t="s">
        <v>1555</v>
      </c>
      <c r="J140" s="72" t="s">
        <v>1556</v>
      </c>
      <c r="K140" s="72" t="s">
        <v>1557</v>
      </c>
      <c r="L140" s="72" t="s">
        <v>1558</v>
      </c>
      <c r="M140" s="72" t="s">
        <v>1559</v>
      </c>
      <c r="N140" s="72" t="s">
        <v>1560</v>
      </c>
      <c r="O140" s="72" t="s">
        <v>73</v>
      </c>
      <c r="P140" s="72" t="s">
        <v>8</v>
      </c>
      <c r="Q140" s="72" t="s">
        <v>35</v>
      </c>
      <c r="R140" s="72" t="s">
        <v>10</v>
      </c>
      <c r="S140" s="72" t="s">
        <v>1561</v>
      </c>
      <c r="T140" s="72" t="s">
        <v>1562</v>
      </c>
      <c r="U140" s="72" t="s">
        <v>1563</v>
      </c>
      <c r="V140" s="72" t="s">
        <v>1564</v>
      </c>
      <c r="W140" s="72" t="s">
        <v>1565</v>
      </c>
    </row>
    <row r="141" spans="1:23" ht="14.25" customHeight="1">
      <c r="A141" s="64" t="s">
        <v>109</v>
      </c>
      <c r="B141" s="64" t="e">
        <f t="shared" ref="B141:W141" si="5">+SUMIF(#REF!,B$140,#REF!)</f>
        <v>#REF!</v>
      </c>
      <c r="C141" s="64" t="e">
        <f t="shared" si="5"/>
        <v>#REF!</v>
      </c>
      <c r="D141" s="64" t="e">
        <f t="shared" si="5"/>
        <v>#REF!</v>
      </c>
      <c r="E141" s="70" t="e">
        <f t="shared" si="5"/>
        <v>#REF!</v>
      </c>
      <c r="F141" s="64" t="e">
        <f t="shared" si="5"/>
        <v>#REF!</v>
      </c>
      <c r="G141" s="64" t="e">
        <f t="shared" si="5"/>
        <v>#REF!</v>
      </c>
      <c r="H141" s="64" t="e">
        <f t="shared" si="5"/>
        <v>#REF!</v>
      </c>
      <c r="I141" s="64" t="e">
        <f t="shared" si="5"/>
        <v>#REF!</v>
      </c>
      <c r="J141" s="64" t="e">
        <f t="shared" si="5"/>
        <v>#REF!</v>
      </c>
      <c r="K141" s="64" t="e">
        <f t="shared" si="5"/>
        <v>#REF!</v>
      </c>
      <c r="L141" s="64" t="e">
        <f t="shared" si="5"/>
        <v>#REF!</v>
      </c>
      <c r="M141" s="64" t="e">
        <f t="shared" si="5"/>
        <v>#REF!</v>
      </c>
      <c r="N141" s="64" t="e">
        <f t="shared" si="5"/>
        <v>#REF!</v>
      </c>
      <c r="O141" s="64" t="e">
        <f t="shared" si="5"/>
        <v>#REF!</v>
      </c>
      <c r="P141" s="64" t="e">
        <f t="shared" si="5"/>
        <v>#REF!</v>
      </c>
      <c r="Q141" s="64" t="e">
        <f t="shared" si="5"/>
        <v>#REF!</v>
      </c>
      <c r="R141" s="64" t="e">
        <f t="shared" si="5"/>
        <v>#REF!</v>
      </c>
      <c r="S141" s="64" t="e">
        <f t="shared" si="5"/>
        <v>#REF!</v>
      </c>
      <c r="T141" s="64" t="e">
        <f t="shared" si="5"/>
        <v>#REF!</v>
      </c>
      <c r="U141" s="64" t="e">
        <f t="shared" si="5"/>
        <v>#REF!</v>
      </c>
      <c r="V141" s="64" t="e">
        <f t="shared" si="5"/>
        <v>#REF!</v>
      </c>
      <c r="W141" s="64" t="e">
        <f t="shared" si="5"/>
        <v>#REF!</v>
      </c>
    </row>
    <row r="142" spans="1:23" ht="14.25" customHeight="1">
      <c r="A142" s="64" t="s">
        <v>113</v>
      </c>
      <c r="B142" s="64">
        <f t="shared" ref="B142:W142" si="6">+SUMIF($G$2:$G$23,B$140,$L$2:$L$23)</f>
        <v>0</v>
      </c>
      <c r="C142" s="64">
        <f t="shared" si="6"/>
        <v>0</v>
      </c>
      <c r="D142" s="64">
        <f t="shared" si="6"/>
        <v>0</v>
      </c>
      <c r="E142" s="70">
        <f t="shared" si="6"/>
        <v>0</v>
      </c>
      <c r="F142" s="64">
        <f t="shared" si="6"/>
        <v>0</v>
      </c>
      <c r="G142" s="64">
        <f t="shared" si="6"/>
        <v>0</v>
      </c>
      <c r="H142" s="64">
        <f t="shared" si="6"/>
        <v>0</v>
      </c>
      <c r="I142" s="64">
        <f t="shared" si="6"/>
        <v>0</v>
      </c>
      <c r="J142" s="64">
        <f t="shared" si="6"/>
        <v>0</v>
      </c>
      <c r="K142" s="64">
        <f t="shared" si="6"/>
        <v>0</v>
      </c>
      <c r="L142" s="64">
        <f t="shared" si="6"/>
        <v>0</v>
      </c>
      <c r="M142" s="64">
        <f t="shared" si="6"/>
        <v>0</v>
      </c>
      <c r="N142" s="64">
        <f t="shared" si="6"/>
        <v>0</v>
      </c>
      <c r="O142" s="64">
        <f t="shared" si="6"/>
        <v>2</v>
      </c>
      <c r="P142" s="64">
        <f t="shared" si="6"/>
        <v>0</v>
      </c>
      <c r="Q142" s="64">
        <f t="shared" si="6"/>
        <v>19</v>
      </c>
      <c r="R142" s="64">
        <f t="shared" si="6"/>
        <v>0</v>
      </c>
      <c r="S142" s="64">
        <f t="shared" si="6"/>
        <v>0</v>
      </c>
      <c r="T142" s="64">
        <f t="shared" si="6"/>
        <v>0</v>
      </c>
      <c r="U142" s="64">
        <f t="shared" si="6"/>
        <v>0</v>
      </c>
      <c r="V142" s="64">
        <f t="shared" si="6"/>
        <v>0</v>
      </c>
      <c r="W142" s="64">
        <f t="shared" si="6"/>
        <v>0</v>
      </c>
    </row>
    <row r="143" spans="1:23" ht="14.25" customHeight="1">
      <c r="A143" s="64" t="s">
        <v>107</v>
      </c>
      <c r="B143" s="64" t="e">
        <f t="shared" ref="B143:W143" si="7">+SUMIF(#REF!,B$140,#REF!)</f>
        <v>#REF!</v>
      </c>
      <c r="C143" s="64" t="e">
        <f t="shared" si="7"/>
        <v>#REF!</v>
      </c>
      <c r="D143" s="64" t="e">
        <f t="shared" si="7"/>
        <v>#REF!</v>
      </c>
      <c r="E143" s="70" t="e">
        <f t="shared" si="7"/>
        <v>#REF!</v>
      </c>
      <c r="F143" s="64" t="e">
        <f t="shared" si="7"/>
        <v>#REF!</v>
      </c>
      <c r="G143" s="64" t="e">
        <f t="shared" si="7"/>
        <v>#REF!</v>
      </c>
      <c r="H143" s="64" t="e">
        <f t="shared" si="7"/>
        <v>#REF!</v>
      </c>
      <c r="I143" s="64" t="e">
        <f t="shared" si="7"/>
        <v>#REF!</v>
      </c>
      <c r="J143" s="64" t="e">
        <f t="shared" si="7"/>
        <v>#REF!</v>
      </c>
      <c r="K143" s="64" t="e">
        <f t="shared" si="7"/>
        <v>#REF!</v>
      </c>
      <c r="L143" s="64" t="e">
        <f t="shared" si="7"/>
        <v>#REF!</v>
      </c>
      <c r="M143" s="64" t="e">
        <f t="shared" si="7"/>
        <v>#REF!</v>
      </c>
      <c r="N143" s="64" t="e">
        <f t="shared" si="7"/>
        <v>#REF!</v>
      </c>
      <c r="O143" s="64" t="e">
        <f t="shared" si="7"/>
        <v>#REF!</v>
      </c>
      <c r="P143" s="64" t="e">
        <f t="shared" si="7"/>
        <v>#REF!</v>
      </c>
      <c r="Q143" s="64" t="e">
        <f t="shared" si="7"/>
        <v>#REF!</v>
      </c>
      <c r="R143" s="64" t="e">
        <f t="shared" si="7"/>
        <v>#REF!</v>
      </c>
      <c r="S143" s="64" t="e">
        <f t="shared" si="7"/>
        <v>#REF!</v>
      </c>
      <c r="T143" s="64" t="e">
        <f t="shared" si="7"/>
        <v>#REF!</v>
      </c>
      <c r="U143" s="64" t="e">
        <f t="shared" si="7"/>
        <v>#REF!</v>
      </c>
      <c r="V143" s="64" t="e">
        <f t="shared" si="7"/>
        <v>#REF!</v>
      </c>
      <c r="W143" s="64" t="e">
        <f t="shared" si="7"/>
        <v>#REF!</v>
      </c>
    </row>
    <row r="144" spans="1:23" ht="14.25" customHeight="1">
      <c r="A144" s="64" t="s">
        <v>111</v>
      </c>
      <c r="B144" s="64">
        <f t="shared" ref="B144:W144" si="8">+SUMIF($G$24:$G$25,B$140,$L$24:$L$25)</f>
        <v>0</v>
      </c>
      <c r="C144" s="64">
        <f t="shared" si="8"/>
        <v>0</v>
      </c>
      <c r="D144" s="64">
        <f t="shared" si="8"/>
        <v>0</v>
      </c>
      <c r="E144" s="70">
        <f t="shared" si="8"/>
        <v>0</v>
      </c>
      <c r="F144" s="64">
        <f t="shared" si="8"/>
        <v>0</v>
      </c>
      <c r="G144" s="64">
        <f t="shared" si="8"/>
        <v>0</v>
      </c>
      <c r="H144" s="64">
        <f t="shared" si="8"/>
        <v>0</v>
      </c>
      <c r="I144" s="64">
        <f t="shared" si="8"/>
        <v>0</v>
      </c>
      <c r="J144" s="64">
        <f t="shared" si="8"/>
        <v>0</v>
      </c>
      <c r="K144" s="64">
        <f t="shared" si="8"/>
        <v>0</v>
      </c>
      <c r="L144" s="64">
        <f t="shared" si="8"/>
        <v>0</v>
      </c>
      <c r="M144" s="64">
        <f t="shared" si="8"/>
        <v>0</v>
      </c>
      <c r="N144" s="64">
        <f t="shared" si="8"/>
        <v>0</v>
      </c>
      <c r="O144" s="64">
        <f t="shared" si="8"/>
        <v>0</v>
      </c>
      <c r="P144" s="64">
        <f t="shared" si="8"/>
        <v>0</v>
      </c>
      <c r="Q144" s="64">
        <f t="shared" si="8"/>
        <v>0</v>
      </c>
      <c r="R144" s="64">
        <f t="shared" si="8"/>
        <v>0</v>
      </c>
      <c r="S144" s="64">
        <f t="shared" si="8"/>
        <v>0</v>
      </c>
      <c r="T144" s="64">
        <f t="shared" si="8"/>
        <v>0</v>
      </c>
      <c r="U144" s="64">
        <f t="shared" si="8"/>
        <v>0</v>
      </c>
      <c r="V144" s="64">
        <f t="shared" si="8"/>
        <v>0</v>
      </c>
      <c r="W144" s="64">
        <f t="shared" si="8"/>
        <v>0</v>
      </c>
    </row>
    <row r="145" spans="1:23" ht="14.25" customHeight="1">
      <c r="A145" s="64" t="s">
        <v>1546</v>
      </c>
      <c r="B145" s="64" t="e">
        <f t="shared" ref="B145:W145" si="9">SUM(B141:B144)</f>
        <v>#REF!</v>
      </c>
      <c r="C145" s="64" t="e">
        <f t="shared" si="9"/>
        <v>#REF!</v>
      </c>
      <c r="D145" s="64" t="e">
        <f t="shared" si="9"/>
        <v>#REF!</v>
      </c>
      <c r="E145" s="70" t="e">
        <f t="shared" si="9"/>
        <v>#REF!</v>
      </c>
      <c r="F145" s="64" t="e">
        <f t="shared" si="9"/>
        <v>#REF!</v>
      </c>
      <c r="G145" s="64" t="e">
        <f t="shared" si="9"/>
        <v>#REF!</v>
      </c>
      <c r="H145" s="64" t="e">
        <f t="shared" si="9"/>
        <v>#REF!</v>
      </c>
      <c r="I145" s="64" t="e">
        <f t="shared" si="9"/>
        <v>#REF!</v>
      </c>
      <c r="J145" s="64" t="e">
        <f t="shared" si="9"/>
        <v>#REF!</v>
      </c>
      <c r="K145" s="64" t="e">
        <f t="shared" si="9"/>
        <v>#REF!</v>
      </c>
      <c r="L145" s="64" t="e">
        <f t="shared" si="9"/>
        <v>#REF!</v>
      </c>
      <c r="M145" s="64" t="e">
        <f t="shared" si="9"/>
        <v>#REF!</v>
      </c>
      <c r="N145" s="64" t="e">
        <f t="shared" si="9"/>
        <v>#REF!</v>
      </c>
      <c r="O145" s="64" t="e">
        <f t="shared" si="9"/>
        <v>#REF!</v>
      </c>
      <c r="P145" s="64" t="e">
        <f t="shared" si="9"/>
        <v>#REF!</v>
      </c>
      <c r="Q145" s="64" t="e">
        <f t="shared" si="9"/>
        <v>#REF!</v>
      </c>
      <c r="R145" s="64" t="e">
        <f t="shared" si="9"/>
        <v>#REF!</v>
      </c>
      <c r="S145" s="64" t="e">
        <f t="shared" si="9"/>
        <v>#REF!</v>
      </c>
      <c r="T145" s="64" t="e">
        <f t="shared" si="9"/>
        <v>#REF!</v>
      </c>
      <c r="U145" s="64" t="e">
        <f t="shared" si="9"/>
        <v>#REF!</v>
      </c>
      <c r="V145" s="64" t="e">
        <f t="shared" si="9"/>
        <v>#REF!</v>
      </c>
      <c r="W145" s="64" t="e">
        <f t="shared" si="9"/>
        <v>#REF!</v>
      </c>
    </row>
    <row r="146" spans="1:23" ht="14.25" customHeight="1">
      <c r="E146" s="70"/>
    </row>
    <row r="147" spans="1:23" ht="14.25" customHeight="1">
      <c r="E147" s="70"/>
    </row>
    <row r="148" spans="1:23" ht="14.25" customHeight="1">
      <c r="E148" s="70"/>
    </row>
    <row r="149" spans="1:23" ht="14.25" customHeight="1">
      <c r="E149" s="70"/>
    </row>
    <row r="150" spans="1:23" ht="14.25" customHeight="1">
      <c r="E150" s="70"/>
    </row>
    <row r="151" spans="1:23" ht="14.25" customHeight="1">
      <c r="E151" s="70"/>
    </row>
    <row r="152" spans="1:23" ht="14.25" customHeight="1">
      <c r="E152" s="70"/>
    </row>
    <row r="153" spans="1:23" ht="14.25" customHeight="1">
      <c r="E153" s="70"/>
    </row>
    <row r="154" spans="1:23" ht="14.25" customHeight="1">
      <c r="E154" s="70"/>
    </row>
    <row r="155" spans="1:23" ht="14.25" customHeight="1">
      <c r="E155" s="70"/>
    </row>
    <row r="156" spans="1:23" ht="14.25" customHeight="1">
      <c r="E156" s="70"/>
    </row>
    <row r="157" spans="1:23" ht="14.25" customHeight="1">
      <c r="E157" s="70"/>
    </row>
    <row r="158" spans="1:23" ht="14.25" customHeight="1">
      <c r="E158" s="70"/>
    </row>
    <row r="159" spans="1:23" ht="14.25" customHeight="1">
      <c r="E159" s="70"/>
    </row>
    <row r="160" spans="1:23" ht="14.25" customHeight="1">
      <c r="E160" s="70"/>
    </row>
    <row r="161" spans="5:5" ht="14.25" customHeight="1">
      <c r="E161" s="70"/>
    </row>
    <row r="162" spans="5:5" ht="14.25" customHeight="1">
      <c r="E162" s="70"/>
    </row>
    <row r="163" spans="5:5" ht="14.25" customHeight="1">
      <c r="E163" s="70"/>
    </row>
    <row r="164" spans="5:5" ht="14.25" customHeight="1">
      <c r="E164" s="70"/>
    </row>
    <row r="165" spans="5:5" ht="14.25" customHeight="1">
      <c r="E165" s="70"/>
    </row>
    <row r="166" spans="5:5" ht="14.25" customHeight="1">
      <c r="E166" s="70"/>
    </row>
    <row r="167" spans="5:5" ht="14.25" customHeight="1">
      <c r="E167" s="70"/>
    </row>
    <row r="168" spans="5:5" ht="14.25" customHeight="1">
      <c r="E168" s="70"/>
    </row>
    <row r="169" spans="5:5" ht="14.25" customHeight="1">
      <c r="E169" s="70"/>
    </row>
    <row r="170" spans="5:5" ht="14.25" customHeight="1">
      <c r="E170" s="70"/>
    </row>
    <row r="171" spans="5:5" ht="14.25" customHeight="1">
      <c r="E171" s="70"/>
    </row>
    <row r="172" spans="5:5" ht="14.25" customHeight="1">
      <c r="E172" s="70"/>
    </row>
    <row r="173" spans="5:5" ht="14.25" customHeight="1">
      <c r="E173" s="70"/>
    </row>
    <row r="174" spans="5:5" ht="14.25" customHeight="1">
      <c r="E174" s="70"/>
    </row>
    <row r="175" spans="5:5" ht="14.25" customHeight="1">
      <c r="E175" s="70"/>
    </row>
    <row r="176" spans="5:5" ht="14.25" customHeight="1">
      <c r="E176" s="70"/>
    </row>
    <row r="177" spans="5:5" ht="14.25" customHeight="1">
      <c r="E177" s="70"/>
    </row>
    <row r="178" spans="5:5" ht="14.25" customHeight="1">
      <c r="E178" s="70"/>
    </row>
    <row r="179" spans="5:5" ht="14.25" customHeight="1">
      <c r="E179" s="70"/>
    </row>
    <row r="180" spans="5:5" ht="14.25" customHeight="1">
      <c r="E180" s="70"/>
    </row>
    <row r="181" spans="5:5" ht="14.25" customHeight="1">
      <c r="E181" s="70"/>
    </row>
    <row r="182" spans="5:5" ht="14.25" customHeight="1">
      <c r="E182" s="70"/>
    </row>
    <row r="183" spans="5:5" ht="14.25" customHeight="1">
      <c r="E183" s="70"/>
    </row>
    <row r="184" spans="5:5" ht="14.25" customHeight="1">
      <c r="E184" s="70"/>
    </row>
    <row r="185" spans="5:5" ht="14.25" customHeight="1">
      <c r="E185" s="70"/>
    </row>
    <row r="186" spans="5:5" ht="14.25" customHeight="1">
      <c r="E186" s="70"/>
    </row>
    <row r="187" spans="5:5" ht="14.25" customHeight="1">
      <c r="E187" s="70"/>
    </row>
    <row r="188" spans="5:5" ht="14.25" customHeight="1">
      <c r="E188" s="70"/>
    </row>
    <row r="189" spans="5:5" ht="14.25" customHeight="1">
      <c r="E189" s="70"/>
    </row>
    <row r="190" spans="5:5" ht="14.25" customHeight="1">
      <c r="E190" s="70"/>
    </row>
    <row r="191" spans="5:5" ht="14.25" customHeight="1">
      <c r="E191" s="70"/>
    </row>
    <row r="192" spans="5:5" ht="14.25" customHeight="1">
      <c r="E192" s="70"/>
    </row>
    <row r="193" spans="5:5" ht="14.25" customHeight="1">
      <c r="E193" s="70"/>
    </row>
    <row r="194" spans="5:5" ht="14.25" customHeight="1">
      <c r="E194" s="70"/>
    </row>
    <row r="195" spans="5:5" ht="14.25" customHeight="1">
      <c r="E195" s="70"/>
    </row>
    <row r="196" spans="5:5" ht="14.25" customHeight="1">
      <c r="E196" s="70"/>
    </row>
    <row r="197" spans="5:5" ht="14.25" customHeight="1">
      <c r="E197" s="70"/>
    </row>
    <row r="198" spans="5:5" ht="14.25" customHeight="1">
      <c r="E198" s="70"/>
    </row>
    <row r="199" spans="5:5" ht="14.25" customHeight="1">
      <c r="E199" s="70"/>
    </row>
    <row r="200" spans="5:5" ht="14.25" customHeight="1">
      <c r="E200" s="70"/>
    </row>
    <row r="201" spans="5:5" ht="14.25" customHeight="1">
      <c r="E201" s="70"/>
    </row>
    <row r="202" spans="5:5" ht="14.25" customHeight="1">
      <c r="E202" s="70"/>
    </row>
    <row r="203" spans="5:5" ht="14.25" customHeight="1">
      <c r="E203" s="70"/>
    </row>
    <row r="204" spans="5:5" ht="14.25" customHeight="1">
      <c r="E204" s="70"/>
    </row>
    <row r="205" spans="5:5" ht="14.25" customHeight="1">
      <c r="E205" s="70"/>
    </row>
    <row r="206" spans="5:5" ht="14.25" customHeight="1">
      <c r="E206" s="70"/>
    </row>
    <row r="207" spans="5:5" ht="14.25" customHeight="1">
      <c r="E207" s="70"/>
    </row>
    <row r="208" spans="5:5" ht="14.25" customHeight="1">
      <c r="E208" s="70"/>
    </row>
    <row r="209" spans="5:5" ht="14.25" customHeight="1">
      <c r="E209" s="70"/>
    </row>
    <row r="210" spans="5:5" ht="14.25" customHeight="1">
      <c r="E210" s="70"/>
    </row>
    <row r="211" spans="5:5" ht="14.25" customHeight="1">
      <c r="E211" s="70"/>
    </row>
    <row r="212" spans="5:5" ht="14.25" customHeight="1">
      <c r="E212" s="70"/>
    </row>
    <row r="213" spans="5:5" ht="14.25" customHeight="1">
      <c r="E213" s="70"/>
    </row>
    <row r="214" spans="5:5" ht="14.25" customHeight="1">
      <c r="E214" s="70"/>
    </row>
    <row r="215" spans="5:5" ht="14.25" customHeight="1">
      <c r="E215" s="70"/>
    </row>
    <row r="216" spans="5:5" ht="14.25" customHeight="1">
      <c r="E216" s="70"/>
    </row>
    <row r="217" spans="5:5" ht="14.25" customHeight="1">
      <c r="E217" s="70"/>
    </row>
    <row r="218" spans="5:5" ht="14.25" customHeight="1">
      <c r="E218" s="70"/>
    </row>
    <row r="219" spans="5:5" ht="14.25" customHeight="1">
      <c r="E219" s="70"/>
    </row>
    <row r="220" spans="5:5" ht="14.25" customHeight="1">
      <c r="E220" s="70"/>
    </row>
    <row r="221" spans="5:5" ht="14.25" customHeight="1">
      <c r="E221" s="70"/>
    </row>
    <row r="222" spans="5:5" ht="14.25" customHeight="1">
      <c r="E222" s="70"/>
    </row>
    <row r="223" spans="5:5" ht="14.25" customHeight="1">
      <c r="E223" s="70"/>
    </row>
    <row r="224" spans="5:5" ht="14.25" customHeight="1">
      <c r="E224" s="70"/>
    </row>
    <row r="225" spans="5:5" ht="14.25" customHeight="1">
      <c r="E225" s="70"/>
    </row>
    <row r="226" spans="5:5" ht="14.25" customHeight="1">
      <c r="E226" s="70"/>
    </row>
    <row r="227" spans="5:5" ht="14.25" customHeight="1">
      <c r="E227" s="70"/>
    </row>
    <row r="228" spans="5:5" ht="14.25" customHeight="1">
      <c r="E228" s="70"/>
    </row>
    <row r="229" spans="5:5" ht="14.25" customHeight="1">
      <c r="E229" s="70"/>
    </row>
    <row r="230" spans="5:5" ht="14.25" customHeight="1">
      <c r="E230" s="70"/>
    </row>
    <row r="231" spans="5:5" ht="14.25" customHeight="1">
      <c r="E231" s="70"/>
    </row>
    <row r="232" spans="5:5" ht="14.25" customHeight="1">
      <c r="E232" s="70"/>
    </row>
    <row r="233" spans="5:5" ht="14.25" customHeight="1">
      <c r="E233" s="70"/>
    </row>
    <row r="234" spans="5:5" ht="14.25" customHeight="1">
      <c r="E234" s="70"/>
    </row>
    <row r="235" spans="5:5" ht="14.25" customHeight="1">
      <c r="E235" s="70"/>
    </row>
    <row r="236" spans="5:5" ht="14.25" customHeight="1">
      <c r="E236" s="70"/>
    </row>
    <row r="237" spans="5:5" ht="14.25" customHeight="1">
      <c r="E237" s="70"/>
    </row>
    <row r="238" spans="5:5" ht="14.25" customHeight="1">
      <c r="E238" s="70"/>
    </row>
    <row r="239" spans="5:5" ht="14.25" customHeight="1">
      <c r="E239" s="70"/>
    </row>
    <row r="240" spans="5:5" ht="14.25" customHeight="1">
      <c r="E240" s="70"/>
    </row>
    <row r="241" spans="5:5" ht="14.25" customHeight="1">
      <c r="E241" s="70"/>
    </row>
    <row r="242" spans="5:5" ht="14.25" customHeight="1">
      <c r="E242" s="70"/>
    </row>
    <row r="243" spans="5:5" ht="14.25" customHeight="1">
      <c r="E243" s="70"/>
    </row>
    <row r="244" spans="5:5" ht="14.25" customHeight="1">
      <c r="E244" s="70"/>
    </row>
    <row r="245" spans="5:5" ht="14.25" customHeight="1">
      <c r="E245" s="70"/>
    </row>
    <row r="246" spans="5:5" ht="14.25" customHeight="1">
      <c r="E246" s="70"/>
    </row>
    <row r="247" spans="5:5" ht="14.25" customHeight="1">
      <c r="E247" s="70"/>
    </row>
    <row r="248" spans="5:5" ht="14.25" customHeight="1">
      <c r="E248" s="70"/>
    </row>
    <row r="249" spans="5:5" ht="14.25" customHeight="1">
      <c r="E249" s="70"/>
    </row>
    <row r="250" spans="5:5" ht="14.25" customHeight="1">
      <c r="E250" s="70"/>
    </row>
    <row r="251" spans="5:5" ht="14.25" customHeight="1">
      <c r="E251" s="70"/>
    </row>
    <row r="252" spans="5:5" ht="14.25" customHeight="1">
      <c r="E252" s="70"/>
    </row>
    <row r="253" spans="5:5" ht="14.25" customHeight="1">
      <c r="E253" s="70"/>
    </row>
    <row r="254" spans="5:5" ht="14.25" customHeight="1">
      <c r="E254" s="70"/>
    </row>
    <row r="255" spans="5:5" ht="14.25" customHeight="1">
      <c r="E255" s="70"/>
    </row>
    <row r="256" spans="5:5" ht="14.25" customHeight="1">
      <c r="E256" s="70"/>
    </row>
    <row r="257" spans="5:5" ht="14.25" customHeight="1">
      <c r="E257" s="70"/>
    </row>
    <row r="258" spans="5:5" ht="14.25" customHeight="1">
      <c r="E258" s="70"/>
    </row>
    <row r="259" spans="5:5" ht="14.25" customHeight="1">
      <c r="E259" s="70"/>
    </row>
    <row r="260" spans="5:5" ht="14.25" customHeight="1">
      <c r="E260" s="70"/>
    </row>
    <row r="261" spans="5:5" ht="14.25" customHeight="1">
      <c r="E261" s="70"/>
    </row>
    <row r="262" spans="5:5" ht="14.25" customHeight="1">
      <c r="E262" s="70"/>
    </row>
    <row r="263" spans="5:5" ht="14.25" customHeight="1">
      <c r="E263" s="70"/>
    </row>
    <row r="264" spans="5:5" ht="14.25" customHeight="1">
      <c r="E264" s="70"/>
    </row>
    <row r="265" spans="5:5" ht="14.25" customHeight="1">
      <c r="E265" s="70"/>
    </row>
    <row r="266" spans="5:5" ht="14.25" customHeight="1">
      <c r="E266" s="70"/>
    </row>
    <row r="267" spans="5:5" ht="14.25" customHeight="1">
      <c r="E267" s="70"/>
    </row>
    <row r="268" spans="5:5" ht="14.25" customHeight="1">
      <c r="E268" s="70"/>
    </row>
    <row r="269" spans="5:5" ht="14.25" customHeight="1">
      <c r="E269" s="70"/>
    </row>
    <row r="270" spans="5:5" ht="14.25" customHeight="1">
      <c r="E270" s="70"/>
    </row>
    <row r="271" spans="5:5" ht="14.25" customHeight="1">
      <c r="E271" s="70"/>
    </row>
    <row r="272" spans="5:5" ht="14.25" customHeight="1">
      <c r="E272" s="70"/>
    </row>
    <row r="273" spans="5:5" ht="14.25" customHeight="1">
      <c r="E273" s="70"/>
    </row>
    <row r="274" spans="5:5" ht="14.25" customHeight="1">
      <c r="E274" s="70"/>
    </row>
    <row r="275" spans="5:5" ht="14.25" customHeight="1">
      <c r="E275" s="70"/>
    </row>
    <row r="276" spans="5:5" ht="14.25" customHeight="1">
      <c r="E276" s="70"/>
    </row>
    <row r="277" spans="5:5" ht="14.25" customHeight="1">
      <c r="E277" s="70"/>
    </row>
    <row r="278" spans="5:5" ht="14.25" customHeight="1">
      <c r="E278" s="70"/>
    </row>
    <row r="279" spans="5:5" ht="14.25" customHeight="1">
      <c r="E279" s="70"/>
    </row>
    <row r="280" spans="5:5" ht="14.25" customHeight="1">
      <c r="E280" s="70"/>
    </row>
    <row r="281" spans="5:5" ht="14.25" customHeight="1">
      <c r="E281" s="70"/>
    </row>
    <row r="282" spans="5:5" ht="14.25" customHeight="1">
      <c r="E282" s="70"/>
    </row>
    <row r="283" spans="5:5" ht="14.25" customHeight="1">
      <c r="E283" s="70"/>
    </row>
    <row r="284" spans="5:5" ht="14.25" customHeight="1">
      <c r="E284" s="70"/>
    </row>
    <row r="285" spans="5:5" ht="14.25" customHeight="1">
      <c r="E285" s="70"/>
    </row>
    <row r="286" spans="5:5" ht="14.25" customHeight="1">
      <c r="E286" s="70"/>
    </row>
    <row r="287" spans="5:5" ht="14.25" customHeight="1">
      <c r="E287" s="70"/>
    </row>
    <row r="288" spans="5:5" ht="14.25" customHeight="1">
      <c r="E288" s="70"/>
    </row>
    <row r="289" spans="5:5" ht="14.25" customHeight="1">
      <c r="E289" s="70"/>
    </row>
    <row r="290" spans="5:5" ht="14.25" customHeight="1">
      <c r="E290" s="70"/>
    </row>
    <row r="291" spans="5:5" ht="14.25" customHeight="1">
      <c r="E291" s="70"/>
    </row>
    <row r="292" spans="5:5" ht="14.25" customHeight="1">
      <c r="E292" s="70"/>
    </row>
    <row r="293" spans="5:5" ht="14.25" customHeight="1">
      <c r="E293" s="70"/>
    </row>
    <row r="294" spans="5:5" ht="14.25" customHeight="1">
      <c r="E294" s="70"/>
    </row>
    <row r="295" spans="5:5" ht="14.25" customHeight="1">
      <c r="E295" s="70"/>
    </row>
    <row r="296" spans="5:5" ht="14.25" customHeight="1">
      <c r="E296" s="70"/>
    </row>
    <row r="297" spans="5:5" ht="14.25" customHeight="1">
      <c r="E297" s="70"/>
    </row>
    <row r="298" spans="5:5" ht="14.25" customHeight="1">
      <c r="E298" s="70"/>
    </row>
    <row r="299" spans="5:5" ht="14.25" customHeight="1">
      <c r="E299" s="70"/>
    </row>
    <row r="300" spans="5:5" ht="14.25" customHeight="1">
      <c r="E300" s="70"/>
    </row>
    <row r="301" spans="5:5" ht="14.25" customHeight="1">
      <c r="E301" s="70"/>
    </row>
    <row r="302" spans="5:5" ht="14.25" customHeight="1">
      <c r="E302" s="70"/>
    </row>
    <row r="303" spans="5:5" ht="14.25" customHeight="1">
      <c r="E303" s="70"/>
    </row>
    <row r="304" spans="5:5" ht="14.25" customHeight="1">
      <c r="E304" s="70"/>
    </row>
    <row r="305" spans="5:5" ht="14.25" customHeight="1">
      <c r="E305" s="70"/>
    </row>
    <row r="306" spans="5:5" ht="14.25" customHeight="1">
      <c r="E306" s="70"/>
    </row>
    <row r="307" spans="5:5" ht="14.25" customHeight="1">
      <c r="E307" s="70"/>
    </row>
    <row r="308" spans="5:5" ht="14.25" customHeight="1">
      <c r="E308" s="70"/>
    </row>
    <row r="309" spans="5:5" ht="14.25" customHeight="1">
      <c r="E309" s="70"/>
    </row>
    <row r="310" spans="5:5" ht="14.25" customHeight="1">
      <c r="E310" s="70"/>
    </row>
    <row r="311" spans="5:5" ht="14.25" customHeight="1">
      <c r="E311" s="70"/>
    </row>
    <row r="312" spans="5:5" ht="14.25" customHeight="1">
      <c r="E312" s="70"/>
    </row>
    <row r="313" spans="5:5" ht="14.25" customHeight="1">
      <c r="E313" s="70"/>
    </row>
    <row r="314" spans="5:5" ht="14.25" customHeight="1">
      <c r="E314" s="70"/>
    </row>
    <row r="315" spans="5:5" ht="14.25" customHeight="1">
      <c r="E315" s="70"/>
    </row>
    <row r="316" spans="5:5" ht="14.25" customHeight="1">
      <c r="E316" s="70"/>
    </row>
    <row r="317" spans="5:5" ht="14.25" customHeight="1">
      <c r="E317" s="70"/>
    </row>
    <row r="318" spans="5:5" ht="14.25" customHeight="1">
      <c r="E318" s="70"/>
    </row>
    <row r="319" spans="5:5" ht="14.25" customHeight="1">
      <c r="E319" s="70"/>
    </row>
    <row r="320" spans="5:5" ht="14.25" customHeight="1">
      <c r="E320" s="70"/>
    </row>
    <row r="321" spans="5:5" ht="14.25" customHeight="1">
      <c r="E321" s="70"/>
    </row>
    <row r="322" spans="5:5" ht="14.25" customHeight="1">
      <c r="E322" s="70"/>
    </row>
    <row r="323" spans="5:5" ht="14.25" customHeight="1">
      <c r="E323" s="70"/>
    </row>
    <row r="324" spans="5:5" ht="14.25" customHeight="1">
      <c r="E324" s="70"/>
    </row>
    <row r="325" spans="5:5" ht="14.25" customHeight="1">
      <c r="E325" s="70"/>
    </row>
    <row r="326" spans="5:5" ht="14.25" customHeight="1">
      <c r="E326" s="70"/>
    </row>
    <row r="327" spans="5:5" ht="14.25" customHeight="1">
      <c r="E327" s="70"/>
    </row>
    <row r="328" spans="5:5" ht="14.25" customHeight="1">
      <c r="E328" s="70"/>
    </row>
    <row r="329" spans="5:5" ht="14.25" customHeight="1">
      <c r="E329" s="70"/>
    </row>
    <row r="330" spans="5:5" ht="14.25" customHeight="1">
      <c r="E330" s="70"/>
    </row>
    <row r="331" spans="5:5" ht="14.25" customHeight="1">
      <c r="E331" s="70"/>
    </row>
    <row r="332" spans="5:5" ht="14.25" customHeight="1">
      <c r="E332" s="70"/>
    </row>
    <row r="333" spans="5:5" ht="14.25" customHeight="1">
      <c r="E333" s="70"/>
    </row>
    <row r="334" spans="5:5" ht="14.25" customHeight="1">
      <c r="E334" s="70"/>
    </row>
    <row r="335" spans="5:5" ht="14.25" customHeight="1">
      <c r="E335" s="70"/>
    </row>
    <row r="336" spans="5:5" ht="14.25" customHeight="1">
      <c r="E336" s="70"/>
    </row>
    <row r="337" spans="5:5" ht="14.25" customHeight="1">
      <c r="E337" s="70"/>
    </row>
    <row r="338" spans="5:5" ht="14.25" customHeight="1">
      <c r="E338" s="70"/>
    </row>
    <row r="339" spans="5:5" ht="14.25" customHeight="1">
      <c r="E339" s="70"/>
    </row>
    <row r="340" spans="5:5" ht="14.25" customHeight="1">
      <c r="E340" s="70"/>
    </row>
    <row r="341" spans="5:5" ht="14.25" customHeight="1">
      <c r="E341" s="70"/>
    </row>
    <row r="342" spans="5:5" ht="14.25" customHeight="1">
      <c r="E342" s="70"/>
    </row>
    <row r="343" spans="5:5" ht="14.25" customHeight="1">
      <c r="E343" s="70"/>
    </row>
    <row r="344" spans="5:5" ht="14.25" customHeight="1">
      <c r="E344" s="70"/>
    </row>
    <row r="345" spans="5:5" ht="14.25" customHeight="1">
      <c r="E345" s="70"/>
    </row>
    <row r="346" spans="5:5" ht="15.75" customHeight="1"/>
    <row r="347" spans="5:5" ht="15.75" customHeight="1"/>
    <row r="348" spans="5:5" ht="15.75" customHeight="1"/>
    <row r="349" spans="5:5" ht="15.75" customHeight="1"/>
    <row r="350" spans="5:5" ht="15.75" customHeight="1"/>
    <row r="351" spans="5:5" ht="15.75" customHeight="1"/>
    <row r="352" spans="5:5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</sheetData>
  <sortState xmlns:xlrd2="http://schemas.microsoft.com/office/spreadsheetml/2017/richdata2" ref="B2:J45">
    <sortCondition ref="J2:J45"/>
    <sortCondition ref="C2:C45"/>
  </sortState>
  <pageMargins left="0.7" right="0.7" top="0.75" bottom="0.75" header="0" footer="0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863"/>
  <sheetViews>
    <sheetView workbookViewId="0">
      <pane ySplit="1" topLeftCell="A124" activePane="bottomLeft" state="frozen"/>
      <selection pane="bottomLeft" activeCell="B2" sqref="B2:L136"/>
    </sheetView>
  </sheetViews>
  <sheetFormatPr defaultColWidth="14.42578125" defaultRowHeight="15" customHeight="1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1.710937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26" ht="14.25" customHeight="1">
      <c r="A1" s="100" t="s">
        <v>1570</v>
      </c>
      <c r="B1" s="100" t="s">
        <v>1532</v>
      </c>
      <c r="C1" s="100" t="s">
        <v>1537</v>
      </c>
      <c r="D1" s="100" t="s">
        <v>1548</v>
      </c>
      <c r="E1" s="100" t="s">
        <v>1534</v>
      </c>
      <c r="F1" s="100" t="s">
        <v>1</v>
      </c>
      <c r="G1" s="100" t="s">
        <v>3</v>
      </c>
      <c r="H1" s="100" t="s">
        <v>1536</v>
      </c>
      <c r="I1" s="100" t="s">
        <v>2</v>
      </c>
      <c r="J1" s="100" t="s">
        <v>5</v>
      </c>
      <c r="K1" s="100" t="s">
        <v>1538</v>
      </c>
      <c r="L1" s="100" t="s">
        <v>1539</v>
      </c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</row>
    <row r="2" spans="1:26" ht="14.25" customHeight="1">
      <c r="A2" s="102" t="s">
        <v>1570</v>
      </c>
      <c r="B2" s="168">
        <v>10</v>
      </c>
      <c r="C2" s="168">
        <v>28.8</v>
      </c>
      <c r="D2" s="168">
        <v>1</v>
      </c>
      <c r="E2" s="168">
        <v>1210</v>
      </c>
      <c r="F2" s="170" t="str">
        <f>+VLOOKUP(E2,Participants!$A$1:$F$1600,2,FALSE)</f>
        <v>Jacob Wienand</v>
      </c>
      <c r="G2" s="170" t="str">
        <f>+VLOOKUP(E2,Participants!$A$1:$F$1600,4,FALSE)</f>
        <v>CDT</v>
      </c>
      <c r="H2" s="170" t="str">
        <f>+VLOOKUP(E2,Participants!$A$1:$F$1600,5,FALSE)</f>
        <v>M</v>
      </c>
      <c r="I2" s="170">
        <f>+VLOOKUP(E2,Participants!$A$1:$F$1600,3,FALSE)</f>
        <v>6</v>
      </c>
      <c r="J2" s="170" t="str">
        <f>+VLOOKUP(E2,Participants!$A$1:$G$1600,7,FALSE)</f>
        <v>JV BOYS</v>
      </c>
      <c r="K2" s="170">
        <v>1</v>
      </c>
      <c r="L2" s="170">
        <v>10</v>
      </c>
    </row>
    <row r="3" spans="1:26" ht="14.25" customHeight="1">
      <c r="A3" s="102" t="s">
        <v>1570</v>
      </c>
      <c r="B3" s="168">
        <v>10</v>
      </c>
      <c r="C3" s="168">
        <v>29.05</v>
      </c>
      <c r="D3" s="168">
        <v>4</v>
      </c>
      <c r="E3" s="168">
        <v>1587</v>
      </c>
      <c r="F3" s="170" t="str">
        <f>+VLOOKUP(E3,Participants!$A$1:$F$1600,2,FALSE)</f>
        <v>Jacob Birchok</v>
      </c>
      <c r="G3" s="170" t="str">
        <f>+VLOOKUP(E3,Participants!$A$1:$F$1600,4,FALSE)</f>
        <v>GRE</v>
      </c>
      <c r="H3" s="170" t="str">
        <f>+VLOOKUP(E3,Participants!$A$1:$F$1600,5,FALSE)</f>
        <v>M</v>
      </c>
      <c r="I3" s="170">
        <f>+VLOOKUP(E3,Participants!$A$1:$F$1600,3,FALSE)</f>
        <v>6</v>
      </c>
      <c r="J3" s="170" t="str">
        <f>+VLOOKUP(E3,Participants!$A$1:$G$1600,7,FALSE)</f>
        <v>JV BOYS</v>
      </c>
      <c r="K3" s="170">
        <f>K2+1</f>
        <v>2</v>
      </c>
      <c r="L3" s="170">
        <v>8</v>
      </c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</row>
    <row r="4" spans="1:26" ht="14.25" customHeight="1">
      <c r="A4" s="102" t="s">
        <v>1570</v>
      </c>
      <c r="B4" s="168">
        <v>10</v>
      </c>
      <c r="C4" s="168">
        <v>30.38</v>
      </c>
      <c r="D4" s="168">
        <v>6</v>
      </c>
      <c r="E4" s="168">
        <v>1051</v>
      </c>
      <c r="F4" s="170" t="str">
        <f>+VLOOKUP(E4,Participants!$A$1:$F$1600,2,FALSE)</f>
        <v>Andrew Spalvieri</v>
      </c>
      <c r="G4" s="170" t="str">
        <f>+VLOOKUP(E4,Participants!$A$1:$F$1600,4,FALSE)</f>
        <v>KIL</v>
      </c>
      <c r="H4" s="170" t="str">
        <f>+VLOOKUP(E4,Participants!$A$1:$F$1600,5,FALSE)</f>
        <v>M</v>
      </c>
      <c r="I4" s="170">
        <f>+VLOOKUP(E4,Participants!$A$1:$F$1600,3,FALSE)</f>
        <v>6</v>
      </c>
      <c r="J4" s="170" t="str">
        <f>+VLOOKUP(E4,Participants!$A$1:$G$1600,7,FALSE)</f>
        <v>JV BOYS</v>
      </c>
      <c r="K4" s="170">
        <f t="shared" ref="K4:K30" si="0">K3+1</f>
        <v>3</v>
      </c>
      <c r="L4" s="170">
        <v>6</v>
      </c>
    </row>
    <row r="5" spans="1:26" ht="14.25" customHeight="1">
      <c r="A5" s="102" t="s">
        <v>1570</v>
      </c>
      <c r="B5" s="168">
        <v>10</v>
      </c>
      <c r="C5" s="168">
        <v>30.7</v>
      </c>
      <c r="D5" s="168">
        <v>3</v>
      </c>
      <c r="E5" s="168">
        <v>188</v>
      </c>
      <c r="F5" s="170" t="str">
        <f>+VLOOKUP(E5,Participants!$A$1:$F$1600,2,FALSE)</f>
        <v>John Kail</v>
      </c>
      <c r="G5" s="170" t="str">
        <f>+VLOOKUP(E5,Participants!$A$1:$F$1600,4,FALSE)</f>
        <v>AMA</v>
      </c>
      <c r="H5" s="170" t="str">
        <f>+VLOOKUP(E5,Participants!$A$1:$F$1600,5,FALSE)</f>
        <v>M</v>
      </c>
      <c r="I5" s="170">
        <f>+VLOOKUP(E5,Participants!$A$1:$F$1600,3,FALSE)</f>
        <v>6</v>
      </c>
      <c r="J5" s="170" t="str">
        <f>+VLOOKUP(E5,Participants!$A$1:$G$1600,7,FALSE)</f>
        <v>JV BOYS</v>
      </c>
      <c r="K5" s="170">
        <f t="shared" si="0"/>
        <v>4</v>
      </c>
      <c r="L5" s="170">
        <v>5</v>
      </c>
    </row>
    <row r="6" spans="1:26" ht="14.25" customHeight="1">
      <c r="A6" s="102" t="s">
        <v>1570</v>
      </c>
      <c r="B6" s="168">
        <v>8</v>
      </c>
      <c r="C6" s="168">
        <v>31.24</v>
      </c>
      <c r="D6" s="168">
        <v>2</v>
      </c>
      <c r="E6" s="168">
        <v>1588</v>
      </c>
      <c r="F6" s="170" t="str">
        <f>+VLOOKUP(E6,Participants!$A$1:$F$1600,2,FALSE)</f>
        <v>Michael Pierro</v>
      </c>
      <c r="G6" s="170" t="str">
        <f>+VLOOKUP(E6,Participants!$A$1:$F$1600,4,FALSE)</f>
        <v>GRE</v>
      </c>
      <c r="H6" s="170" t="str">
        <f>+VLOOKUP(E6,Participants!$A$1:$F$1600,5,FALSE)</f>
        <v>M</v>
      </c>
      <c r="I6" s="170">
        <f>+VLOOKUP(E6,Participants!$A$1:$F$1600,3,FALSE)</f>
        <v>6</v>
      </c>
      <c r="J6" s="170" t="str">
        <f>+VLOOKUP(E6,Participants!$A$1:$G$1600,7,FALSE)</f>
        <v>JV BOYS</v>
      </c>
      <c r="K6" s="170">
        <f t="shared" si="0"/>
        <v>5</v>
      </c>
      <c r="L6" s="170">
        <v>4</v>
      </c>
    </row>
    <row r="7" spans="1:26" ht="14.25" customHeight="1">
      <c r="A7" s="102" t="s">
        <v>1570</v>
      </c>
      <c r="B7" s="168">
        <v>10</v>
      </c>
      <c r="C7" s="168">
        <v>31.48</v>
      </c>
      <c r="D7" s="168">
        <v>2</v>
      </c>
      <c r="E7" s="168">
        <v>1048</v>
      </c>
      <c r="F7" s="170" t="str">
        <f>+VLOOKUP(E7,Participants!$A$1:$F$1600,2,FALSE)</f>
        <v>Nicholas Gnandt</v>
      </c>
      <c r="G7" s="170" t="str">
        <f>+VLOOKUP(E7,Participants!$A$1:$F$1600,4,FALSE)</f>
        <v>KIL</v>
      </c>
      <c r="H7" s="170" t="str">
        <f>+VLOOKUP(E7,Participants!$A$1:$F$1600,5,FALSE)</f>
        <v>M</v>
      </c>
      <c r="I7" s="170">
        <f>+VLOOKUP(E7,Participants!$A$1:$F$1600,3,FALSE)</f>
        <v>5</v>
      </c>
      <c r="J7" s="170" t="str">
        <f>+VLOOKUP(E7,Participants!$A$1:$G$1600,7,FALSE)</f>
        <v>JV BOYS</v>
      </c>
      <c r="K7" s="170">
        <f t="shared" si="0"/>
        <v>6</v>
      </c>
      <c r="L7" s="170">
        <v>3</v>
      </c>
    </row>
    <row r="8" spans="1:26" ht="14.25" customHeight="1">
      <c r="A8" s="102" t="s">
        <v>1570</v>
      </c>
      <c r="B8" s="168">
        <v>9</v>
      </c>
      <c r="C8" s="168">
        <v>31.82</v>
      </c>
      <c r="D8" s="168">
        <v>4</v>
      </c>
      <c r="E8" s="168">
        <v>1160</v>
      </c>
      <c r="F8" s="170" t="str">
        <f>+VLOOKUP(E8,Participants!$A$1:$F$1600,2,FALSE)</f>
        <v>Declan McCullough</v>
      </c>
      <c r="G8" s="170" t="str">
        <f>+VLOOKUP(E8,Participants!$A$1:$F$1600,4,FALSE)</f>
        <v>JAM</v>
      </c>
      <c r="H8" s="170" t="str">
        <f>+VLOOKUP(E8,Participants!$A$1:$F$1600,5,FALSE)</f>
        <v>M</v>
      </c>
      <c r="I8" s="170">
        <f>+VLOOKUP(E8,Participants!$A$1:$F$1600,3,FALSE)</f>
        <v>5</v>
      </c>
      <c r="J8" s="170" t="str">
        <f>+VLOOKUP(E8,Participants!$A$1:$G$1600,7,FALSE)</f>
        <v>JV BOYS</v>
      </c>
      <c r="K8" s="170">
        <f t="shared" si="0"/>
        <v>7</v>
      </c>
      <c r="L8" s="170">
        <v>2</v>
      </c>
    </row>
    <row r="9" spans="1:26" ht="14.25" customHeight="1">
      <c r="A9" s="102" t="s">
        <v>1570</v>
      </c>
      <c r="B9" s="168">
        <v>9</v>
      </c>
      <c r="C9" s="168">
        <v>31.91</v>
      </c>
      <c r="D9" s="168">
        <v>7</v>
      </c>
      <c r="E9" s="168">
        <v>1209</v>
      </c>
      <c r="F9" s="170" t="str">
        <f>+VLOOKUP(E9,Participants!$A$1:$F$1600,2,FALSE)</f>
        <v>Charles McSorley</v>
      </c>
      <c r="G9" s="170" t="str">
        <f>+VLOOKUP(E9,Participants!$A$1:$F$1600,4,FALSE)</f>
        <v>CDT</v>
      </c>
      <c r="H9" s="170" t="str">
        <f>+VLOOKUP(E9,Participants!$A$1:$F$1600,5,FALSE)</f>
        <v>M</v>
      </c>
      <c r="I9" s="170">
        <f>+VLOOKUP(E9,Participants!$A$1:$F$1600,3,FALSE)</f>
        <v>6</v>
      </c>
      <c r="J9" s="170" t="str">
        <f>+VLOOKUP(E9,Participants!$A$1:$G$1600,7,FALSE)</f>
        <v>JV BOYS</v>
      </c>
      <c r="K9" s="170">
        <f t="shared" si="0"/>
        <v>8</v>
      </c>
      <c r="L9" s="170">
        <v>1</v>
      </c>
    </row>
    <row r="10" spans="1:26" ht="14.25" customHeight="1">
      <c r="A10" s="102" t="s">
        <v>1570</v>
      </c>
      <c r="B10" s="168">
        <v>9</v>
      </c>
      <c r="C10" s="168">
        <v>32.18</v>
      </c>
      <c r="D10" s="168">
        <v>1</v>
      </c>
      <c r="E10" s="168">
        <v>1589</v>
      </c>
      <c r="F10" s="170" t="str">
        <f>+VLOOKUP(E10,Participants!$A$1:$F$1600,2,FALSE)</f>
        <v>Judah Sauers</v>
      </c>
      <c r="G10" s="170" t="str">
        <f>+VLOOKUP(E10,Participants!$A$1:$F$1600,4,FALSE)</f>
        <v>GRE</v>
      </c>
      <c r="H10" s="170" t="str">
        <f>+VLOOKUP(E10,Participants!$A$1:$F$1600,5,FALSE)</f>
        <v>M</v>
      </c>
      <c r="I10" s="170">
        <f>+VLOOKUP(E10,Participants!$A$1:$F$1600,3,FALSE)</f>
        <v>6</v>
      </c>
      <c r="J10" s="170" t="str">
        <f>+VLOOKUP(E10,Participants!$A$1:$G$1600,7,FALSE)</f>
        <v>JV BOYS</v>
      </c>
      <c r="K10" s="170">
        <f t="shared" si="0"/>
        <v>9</v>
      </c>
      <c r="L10" s="170"/>
    </row>
    <row r="11" spans="1:26" ht="14.25" customHeight="1">
      <c r="A11" s="102" t="s">
        <v>1570</v>
      </c>
      <c r="B11" s="168">
        <v>9</v>
      </c>
      <c r="C11" s="168">
        <v>32.35</v>
      </c>
      <c r="D11" s="168">
        <v>5</v>
      </c>
      <c r="E11" s="168">
        <v>1451</v>
      </c>
      <c r="F11" s="170" t="str">
        <f>+VLOOKUP(E11,Participants!$A$1:$F$1600,2,FALSE)</f>
        <v>Tommy Edwards</v>
      </c>
      <c r="G11" s="170" t="str">
        <f>+VLOOKUP(E11,Participants!$A$1:$F$1600,4,FALSE)</f>
        <v>BCS</v>
      </c>
      <c r="H11" s="170" t="str">
        <f>+VLOOKUP(E11,Participants!$A$1:$F$1600,5,FALSE)</f>
        <v>M</v>
      </c>
      <c r="I11" s="170">
        <f>+VLOOKUP(E11,Participants!$A$1:$F$1600,3,FALSE)</f>
        <v>5</v>
      </c>
      <c r="J11" s="170" t="str">
        <f>+VLOOKUP(E11,Participants!$A$1:$G$1600,7,FALSE)</f>
        <v>JV BOYS</v>
      </c>
      <c r="K11" s="170">
        <f t="shared" si="0"/>
        <v>10</v>
      </c>
      <c r="L11" s="170"/>
    </row>
    <row r="12" spans="1:26" ht="14.25" customHeight="1">
      <c r="A12" s="102" t="s">
        <v>1570</v>
      </c>
      <c r="B12" s="168">
        <v>10</v>
      </c>
      <c r="C12" s="168">
        <v>32.42</v>
      </c>
      <c r="D12" s="168">
        <v>5</v>
      </c>
      <c r="E12" s="168">
        <v>597</v>
      </c>
      <c r="F12" s="170" t="str">
        <f>+VLOOKUP(E12,Participants!$A$1:$F$1600,2,FALSE)</f>
        <v>Rylan Greene</v>
      </c>
      <c r="G12" s="170" t="str">
        <f>+VLOOKUP(E12,Participants!$A$1:$F$1600,4,FALSE)</f>
        <v>BFS</v>
      </c>
      <c r="H12" s="170" t="str">
        <f>+VLOOKUP(E12,Participants!$A$1:$F$1600,5,FALSE)</f>
        <v>M</v>
      </c>
      <c r="I12" s="170">
        <f>+VLOOKUP(E12,Participants!$A$1:$F$1600,3,FALSE)</f>
        <v>6</v>
      </c>
      <c r="J12" s="170" t="str">
        <f>+VLOOKUP(E12,Participants!$A$1:$G$1600,7,FALSE)</f>
        <v>JV BOYS</v>
      </c>
      <c r="K12" s="170">
        <f t="shared" si="0"/>
        <v>11</v>
      </c>
      <c r="L12" s="170"/>
    </row>
    <row r="13" spans="1:26" ht="14.25" customHeight="1">
      <c r="A13" s="102" t="s">
        <v>1570</v>
      </c>
      <c r="B13" s="168">
        <v>8</v>
      </c>
      <c r="C13" s="168">
        <v>34.39</v>
      </c>
      <c r="D13" s="168">
        <v>8</v>
      </c>
      <c r="E13" s="168">
        <v>185</v>
      </c>
      <c r="F13" s="170" t="str">
        <f>+VLOOKUP(E13,Participants!$A$1:$F$1600,2,FALSE)</f>
        <v>Marcus Gerber</v>
      </c>
      <c r="G13" s="170" t="str">
        <f>+VLOOKUP(E13,Participants!$A$1:$F$1600,4,FALSE)</f>
        <v>AMA</v>
      </c>
      <c r="H13" s="170" t="str">
        <f>+VLOOKUP(E13,Participants!$A$1:$F$1600,5,FALSE)</f>
        <v>M</v>
      </c>
      <c r="I13" s="170">
        <f>+VLOOKUP(E13,Participants!$A$1:$F$1600,3,FALSE)</f>
        <v>6</v>
      </c>
      <c r="J13" s="170" t="str">
        <f>+VLOOKUP(E13,Participants!$A$1:$G$1600,7,FALSE)</f>
        <v>JV BOYS</v>
      </c>
      <c r="K13" s="170">
        <f t="shared" si="0"/>
        <v>12</v>
      </c>
      <c r="L13" s="170"/>
    </row>
    <row r="14" spans="1:26" ht="14.25" customHeight="1">
      <c r="A14" s="102" t="s">
        <v>1570</v>
      </c>
      <c r="B14" s="168">
        <v>8</v>
      </c>
      <c r="C14" s="168">
        <v>34.57</v>
      </c>
      <c r="D14" s="168">
        <v>1</v>
      </c>
      <c r="E14" s="168">
        <v>189</v>
      </c>
      <c r="F14" s="170" t="str">
        <f>+VLOOKUP(E14,Participants!$A$1:$F$1600,2,FALSE)</f>
        <v>David Kovalcik</v>
      </c>
      <c r="G14" s="170" t="str">
        <f>+VLOOKUP(E14,Participants!$A$1:$F$1600,4,FALSE)</f>
        <v>AMA</v>
      </c>
      <c r="H14" s="170" t="str">
        <f>+VLOOKUP(E14,Participants!$A$1:$F$1600,5,FALSE)</f>
        <v>M</v>
      </c>
      <c r="I14" s="170">
        <f>+VLOOKUP(E14,Participants!$A$1:$F$1600,3,FALSE)</f>
        <v>5</v>
      </c>
      <c r="J14" s="170" t="str">
        <f>+VLOOKUP(E14,Participants!$A$1:$G$1600,7,FALSE)</f>
        <v>JV BOYS</v>
      </c>
      <c r="K14" s="170">
        <f t="shared" si="0"/>
        <v>13</v>
      </c>
      <c r="L14" s="170"/>
    </row>
    <row r="15" spans="1:26" ht="14.25" customHeight="1">
      <c r="A15" s="102" t="s">
        <v>1570</v>
      </c>
      <c r="B15" s="168">
        <v>8</v>
      </c>
      <c r="C15" s="168">
        <v>35.020000000000003</v>
      </c>
      <c r="D15" s="168">
        <v>5</v>
      </c>
      <c r="E15" s="168">
        <v>1043</v>
      </c>
      <c r="F15" s="170" t="str">
        <f>+VLOOKUP(E15,Participants!$A$1:$F$1600,2,FALSE)</f>
        <v>Thomas Baier</v>
      </c>
      <c r="G15" s="170" t="str">
        <f>+VLOOKUP(E15,Participants!$A$1:$F$1600,4,FALSE)</f>
        <v>KIL</v>
      </c>
      <c r="H15" s="170" t="str">
        <f>+VLOOKUP(E15,Participants!$A$1:$F$1600,5,FALSE)</f>
        <v>M</v>
      </c>
      <c r="I15" s="170">
        <f>+VLOOKUP(E15,Participants!$A$1:$F$1600,3,FALSE)</f>
        <v>5</v>
      </c>
      <c r="J15" s="170" t="str">
        <f>+VLOOKUP(E15,Participants!$A$1:$G$1600,7,FALSE)</f>
        <v>JV BOYS</v>
      </c>
      <c r="K15" s="170">
        <f t="shared" si="0"/>
        <v>14</v>
      </c>
      <c r="L15" s="170"/>
    </row>
    <row r="16" spans="1:26" ht="14.25" customHeight="1">
      <c r="A16" s="102" t="s">
        <v>1570</v>
      </c>
      <c r="B16" s="168">
        <v>7</v>
      </c>
      <c r="C16" s="168">
        <v>35.67</v>
      </c>
      <c r="D16" s="168">
        <v>5</v>
      </c>
      <c r="E16" s="168">
        <v>1211</v>
      </c>
      <c r="F16" s="170" t="str">
        <f>+VLOOKUP(E16,Participants!$A$1:$F$1600,2,FALSE)</f>
        <v>John Howe</v>
      </c>
      <c r="G16" s="170" t="str">
        <f>+VLOOKUP(E16,Participants!$A$1:$F$1600,4,FALSE)</f>
        <v>CDT</v>
      </c>
      <c r="H16" s="170" t="str">
        <f>+VLOOKUP(E16,Participants!$A$1:$F$1600,5,FALSE)</f>
        <v>M</v>
      </c>
      <c r="I16" s="170">
        <f>+VLOOKUP(E16,Participants!$A$1:$F$1600,3,FALSE)</f>
        <v>6</v>
      </c>
      <c r="J16" s="170" t="str">
        <f>+VLOOKUP(E16,Participants!$A$1:$G$1600,7,FALSE)</f>
        <v>JV BOYS</v>
      </c>
      <c r="K16" s="170">
        <f t="shared" si="0"/>
        <v>15</v>
      </c>
      <c r="L16" s="170"/>
    </row>
    <row r="17" spans="1:12" ht="14.25" customHeight="1">
      <c r="A17" s="102" t="s">
        <v>1570</v>
      </c>
      <c r="B17" s="168">
        <v>8</v>
      </c>
      <c r="C17" s="168">
        <v>35.909999999999997</v>
      </c>
      <c r="D17" s="168">
        <v>6</v>
      </c>
      <c r="E17" s="168">
        <v>181</v>
      </c>
      <c r="F17" s="170" t="str">
        <f>+VLOOKUP(E17,Participants!$A$1:$F$1600,2,FALSE)</f>
        <v>Angelo Cross</v>
      </c>
      <c r="G17" s="170" t="str">
        <f>+VLOOKUP(E17,Participants!$A$1:$F$1600,4,FALSE)</f>
        <v>AMA</v>
      </c>
      <c r="H17" s="170" t="str">
        <f>+VLOOKUP(E17,Participants!$A$1:$F$1600,5,FALSE)</f>
        <v>M</v>
      </c>
      <c r="I17" s="170">
        <f>+VLOOKUP(E17,Participants!$A$1:$F$1600,3,FALSE)</f>
        <v>6</v>
      </c>
      <c r="J17" s="170" t="str">
        <f>+VLOOKUP(E17,Participants!$A$1:$G$1600,7,FALSE)</f>
        <v>JV BOYS</v>
      </c>
      <c r="K17" s="170">
        <f t="shared" si="0"/>
        <v>16</v>
      </c>
      <c r="L17" s="170"/>
    </row>
    <row r="18" spans="1:12" ht="14.25" customHeight="1">
      <c r="A18" s="102" t="s">
        <v>1570</v>
      </c>
      <c r="B18" s="168">
        <v>9</v>
      </c>
      <c r="C18" s="168">
        <v>36.26</v>
      </c>
      <c r="D18" s="168">
        <v>3</v>
      </c>
      <c r="E18" s="168">
        <v>882</v>
      </c>
      <c r="F18" s="170" t="str">
        <f>+VLOOKUP(E18,Participants!$A$1:$F$1600,2,FALSE)</f>
        <v>Vito Bianco</v>
      </c>
      <c r="G18" s="170" t="str">
        <f>+VLOOKUP(E18,Participants!$A$1:$F$1600,4,FALSE)</f>
        <v>SSPP</v>
      </c>
      <c r="H18" s="170" t="str">
        <f>+VLOOKUP(E18,Participants!$A$1:$F$1600,5,FALSE)</f>
        <v>M</v>
      </c>
      <c r="I18" s="170">
        <f>+VLOOKUP(E18,Participants!$A$1:$F$1600,3,FALSE)</f>
        <v>6</v>
      </c>
      <c r="J18" s="170" t="str">
        <f>+VLOOKUP(E18,Participants!$A$1:$G$1600,7,FALSE)</f>
        <v>JV BOYS</v>
      </c>
      <c r="K18" s="170">
        <f t="shared" si="0"/>
        <v>17</v>
      </c>
      <c r="L18" s="170"/>
    </row>
    <row r="19" spans="1:12" ht="14.25" customHeight="1">
      <c r="A19" s="102" t="s">
        <v>1570</v>
      </c>
      <c r="B19" s="168">
        <v>9</v>
      </c>
      <c r="C19" s="168">
        <v>36.71</v>
      </c>
      <c r="D19" s="168">
        <v>6</v>
      </c>
      <c r="E19" s="168">
        <v>186</v>
      </c>
      <c r="F19" s="170" t="str">
        <f>+VLOOKUP(E19,Participants!$A$1:$F$1600,2,FALSE)</f>
        <v>Nathan Hannan</v>
      </c>
      <c r="G19" s="170" t="str">
        <f>+VLOOKUP(E19,Participants!$A$1:$F$1600,4,FALSE)</f>
        <v>AMA</v>
      </c>
      <c r="H19" s="170" t="str">
        <f>+VLOOKUP(E19,Participants!$A$1:$F$1600,5,FALSE)</f>
        <v>M</v>
      </c>
      <c r="I19" s="170">
        <f>+VLOOKUP(E19,Participants!$A$1:$F$1600,3,FALSE)</f>
        <v>6</v>
      </c>
      <c r="J19" s="170" t="str">
        <f>+VLOOKUP(E19,Participants!$A$1:$G$1600,7,FALSE)</f>
        <v>JV BOYS</v>
      </c>
      <c r="K19" s="170">
        <f t="shared" si="0"/>
        <v>18</v>
      </c>
      <c r="L19" s="170"/>
    </row>
    <row r="20" spans="1:12" ht="14.25" customHeight="1">
      <c r="A20" s="102" t="s">
        <v>1570</v>
      </c>
      <c r="B20" s="168">
        <v>8</v>
      </c>
      <c r="C20" s="168">
        <v>37.03</v>
      </c>
      <c r="D20" s="168">
        <v>4</v>
      </c>
      <c r="E20" s="168">
        <v>190</v>
      </c>
      <c r="F20" s="170" t="str">
        <f>+VLOOKUP(E20,Participants!$A$1:$F$1600,2,FALSE)</f>
        <v>Jonah Loboda</v>
      </c>
      <c r="G20" s="170" t="str">
        <f>+VLOOKUP(E20,Participants!$A$1:$F$1600,4,FALSE)</f>
        <v>AMA</v>
      </c>
      <c r="H20" s="170" t="str">
        <f>+VLOOKUP(E20,Participants!$A$1:$F$1600,5,FALSE)</f>
        <v>M</v>
      </c>
      <c r="I20" s="170">
        <f>+VLOOKUP(E20,Participants!$A$1:$F$1600,3,FALSE)</f>
        <v>6</v>
      </c>
      <c r="J20" s="170" t="str">
        <f>+VLOOKUP(E20,Participants!$A$1:$G$1600,7,FALSE)</f>
        <v>JV BOYS</v>
      </c>
      <c r="K20" s="170">
        <f t="shared" si="0"/>
        <v>19</v>
      </c>
      <c r="L20" s="170"/>
    </row>
    <row r="21" spans="1:12" ht="14.25" customHeight="1">
      <c r="A21" s="102" t="s">
        <v>1570</v>
      </c>
      <c r="B21" s="168">
        <v>7</v>
      </c>
      <c r="C21" s="168">
        <v>37.08</v>
      </c>
      <c r="D21" s="168">
        <v>1</v>
      </c>
      <c r="E21" s="168">
        <v>199</v>
      </c>
      <c r="F21" s="170" t="str">
        <f>+VLOOKUP(E21,Participants!$A$1:$F$1600,2,FALSE)</f>
        <v>Gavin Shaffer</v>
      </c>
      <c r="G21" s="170" t="str">
        <f>+VLOOKUP(E21,Participants!$A$1:$F$1600,4,FALSE)</f>
        <v>AMA</v>
      </c>
      <c r="H21" s="170" t="str">
        <f>+VLOOKUP(E21,Participants!$A$1:$F$1600,5,FALSE)</f>
        <v>M</v>
      </c>
      <c r="I21" s="170">
        <f>+VLOOKUP(E21,Participants!$A$1:$F$1600,3,FALSE)</f>
        <v>5</v>
      </c>
      <c r="J21" s="170" t="str">
        <f>+VLOOKUP(E21,Participants!$A$1:$G$1600,7,FALSE)</f>
        <v>JV BOYS</v>
      </c>
      <c r="K21" s="170">
        <f t="shared" si="0"/>
        <v>20</v>
      </c>
      <c r="L21" s="170"/>
    </row>
    <row r="22" spans="1:12" ht="14.25" customHeight="1">
      <c r="A22" s="102" t="s">
        <v>1570</v>
      </c>
      <c r="B22" s="168">
        <v>9</v>
      </c>
      <c r="C22" s="168">
        <v>37.159999999999997</v>
      </c>
      <c r="D22" s="168">
        <v>2</v>
      </c>
      <c r="E22" s="168">
        <v>594</v>
      </c>
      <c r="F22" s="170" t="str">
        <f>+VLOOKUP(E22,Participants!$A$1:$F$1600,2,FALSE)</f>
        <v>Isaiah Thomas</v>
      </c>
      <c r="G22" s="170" t="str">
        <f>+VLOOKUP(E22,Participants!$A$1:$F$1600,4,FALSE)</f>
        <v>BFS</v>
      </c>
      <c r="H22" s="170" t="str">
        <f>+VLOOKUP(E22,Participants!$A$1:$F$1600,5,FALSE)</f>
        <v>M</v>
      </c>
      <c r="I22" s="170">
        <f>+VLOOKUP(E22,Participants!$A$1:$F$1600,3,FALSE)</f>
        <v>5</v>
      </c>
      <c r="J22" s="170" t="str">
        <f>+VLOOKUP(E22,Participants!$A$1:$G$1600,7,FALSE)</f>
        <v>JV BOYS</v>
      </c>
      <c r="K22" s="170">
        <f t="shared" si="0"/>
        <v>21</v>
      </c>
      <c r="L22" s="170"/>
    </row>
    <row r="23" spans="1:12" ht="14.25" customHeight="1">
      <c r="A23" s="102" t="s">
        <v>1570</v>
      </c>
      <c r="B23" s="168">
        <v>7</v>
      </c>
      <c r="C23" s="168">
        <v>37.46</v>
      </c>
      <c r="D23" s="168">
        <v>3</v>
      </c>
      <c r="E23" s="168">
        <v>182</v>
      </c>
      <c r="F23" s="170" t="str">
        <f>+VLOOKUP(E23,Participants!$A$1:$F$1600,2,FALSE)</f>
        <v>Daniel D'Alo</v>
      </c>
      <c r="G23" s="170" t="str">
        <f>+VLOOKUP(E23,Participants!$A$1:$F$1600,4,FALSE)</f>
        <v>AMA</v>
      </c>
      <c r="H23" s="170" t="str">
        <f>+VLOOKUP(E23,Participants!$A$1:$F$1600,5,FALSE)</f>
        <v>M</v>
      </c>
      <c r="I23" s="170">
        <f>+VLOOKUP(E23,Participants!$A$1:$F$1600,3,FALSE)</f>
        <v>5</v>
      </c>
      <c r="J23" s="170" t="str">
        <f>+VLOOKUP(E23,Participants!$A$1:$G$1600,7,FALSE)</f>
        <v>JV BOYS</v>
      </c>
      <c r="K23" s="170">
        <f t="shared" si="0"/>
        <v>22</v>
      </c>
      <c r="L23" s="170"/>
    </row>
    <row r="24" spans="1:12" ht="14.25" customHeight="1">
      <c r="A24" s="102" t="s">
        <v>1570</v>
      </c>
      <c r="B24" s="168">
        <v>8</v>
      </c>
      <c r="C24" s="168">
        <v>37.75</v>
      </c>
      <c r="D24" s="168">
        <v>3</v>
      </c>
      <c r="E24" s="168">
        <v>592</v>
      </c>
      <c r="F24" s="170" t="str">
        <f>+VLOOKUP(E24,Participants!$A$1:$F$1600,2,FALSE)</f>
        <v>Enzo Pecoraro</v>
      </c>
      <c r="G24" s="170" t="str">
        <f>+VLOOKUP(E24,Participants!$A$1:$F$1600,4,FALSE)</f>
        <v>BFS</v>
      </c>
      <c r="H24" s="170" t="str">
        <f>+VLOOKUP(E24,Participants!$A$1:$F$1600,5,FALSE)</f>
        <v>M</v>
      </c>
      <c r="I24" s="170">
        <f>+VLOOKUP(E24,Participants!$A$1:$F$1600,3,FALSE)</f>
        <v>5</v>
      </c>
      <c r="J24" s="170" t="str">
        <f>+VLOOKUP(E24,Participants!$A$1:$G$1600,7,FALSE)</f>
        <v>JV BOYS</v>
      </c>
      <c r="K24" s="170">
        <f t="shared" si="0"/>
        <v>23</v>
      </c>
      <c r="L24" s="170"/>
    </row>
    <row r="25" spans="1:12" ht="14.25" customHeight="1">
      <c r="A25" s="102" t="s">
        <v>1570</v>
      </c>
      <c r="B25" s="168">
        <v>7</v>
      </c>
      <c r="C25" s="168">
        <v>40.64</v>
      </c>
      <c r="D25" s="168">
        <v>7</v>
      </c>
      <c r="E25" s="168">
        <v>193</v>
      </c>
      <c r="F25" s="170" t="str">
        <f>+VLOOKUP(E25,Participants!$A$1:$F$1600,2,FALSE)</f>
        <v>Shane McDermott</v>
      </c>
      <c r="G25" s="170" t="str">
        <f>+VLOOKUP(E25,Participants!$A$1:$F$1600,4,FALSE)</f>
        <v>AMA</v>
      </c>
      <c r="H25" s="170" t="str">
        <f>+VLOOKUP(E25,Participants!$A$1:$F$1600,5,FALSE)</f>
        <v>M</v>
      </c>
      <c r="I25" s="170">
        <f>+VLOOKUP(E25,Participants!$A$1:$F$1600,3,FALSE)</f>
        <v>5</v>
      </c>
      <c r="J25" s="170" t="str">
        <f>+VLOOKUP(E25,Participants!$A$1:$G$1600,7,FALSE)</f>
        <v>JV BOYS</v>
      </c>
      <c r="K25" s="170">
        <f t="shared" si="0"/>
        <v>24</v>
      </c>
      <c r="L25" s="170"/>
    </row>
    <row r="26" spans="1:12" ht="14.25" customHeight="1">
      <c r="A26" s="102" t="s">
        <v>1570</v>
      </c>
      <c r="B26" s="168">
        <v>8</v>
      </c>
      <c r="C26" s="168">
        <v>41.71</v>
      </c>
      <c r="D26" s="168">
        <v>7</v>
      </c>
      <c r="E26" s="168">
        <v>879</v>
      </c>
      <c r="F26" s="170" t="str">
        <f>+VLOOKUP(E26,Participants!$A$1:$F$1600,2,FALSE)</f>
        <v>Domenico Berarducci</v>
      </c>
      <c r="G26" s="170" t="str">
        <f>+VLOOKUP(E26,Participants!$A$1:$F$1600,4,FALSE)</f>
        <v>SSPP</v>
      </c>
      <c r="H26" s="170" t="str">
        <f>+VLOOKUP(E26,Participants!$A$1:$F$1600,5,FALSE)</f>
        <v>M</v>
      </c>
      <c r="I26" s="170">
        <f>+VLOOKUP(E26,Participants!$A$1:$F$1600,3,FALSE)</f>
        <v>6</v>
      </c>
      <c r="J26" s="170" t="str">
        <f>+VLOOKUP(E26,Participants!$A$1:$G$1600,7,FALSE)</f>
        <v>JV BOYS</v>
      </c>
      <c r="K26" s="170">
        <f t="shared" si="0"/>
        <v>25</v>
      </c>
      <c r="L26" s="170"/>
    </row>
    <row r="27" spans="1:12" ht="14.25" customHeight="1">
      <c r="A27" s="102" t="s">
        <v>1570</v>
      </c>
      <c r="B27" s="168">
        <v>7</v>
      </c>
      <c r="C27" s="168">
        <v>42.26</v>
      </c>
      <c r="D27" s="168">
        <v>4</v>
      </c>
      <c r="E27" s="168">
        <v>202</v>
      </c>
      <c r="F27" s="170" t="str">
        <f>+VLOOKUP(E27,Participants!$A$1:$F$1600,2,FALSE)</f>
        <v>William Yester</v>
      </c>
      <c r="G27" s="170" t="str">
        <f>+VLOOKUP(E27,Participants!$A$1:$F$1600,4,FALSE)</f>
        <v>AMA</v>
      </c>
      <c r="H27" s="170" t="str">
        <f>+VLOOKUP(E27,Participants!$A$1:$F$1600,5,FALSE)</f>
        <v>M</v>
      </c>
      <c r="I27" s="170">
        <f>+VLOOKUP(E27,Participants!$A$1:$F$1600,3,FALSE)</f>
        <v>5</v>
      </c>
      <c r="J27" s="170" t="str">
        <f>+VLOOKUP(E27,Participants!$A$1:$G$1600,7,FALSE)</f>
        <v>JV BOYS</v>
      </c>
      <c r="K27" s="170">
        <f t="shared" si="0"/>
        <v>26</v>
      </c>
      <c r="L27" s="170"/>
    </row>
    <row r="28" spans="1:12" ht="14.25" customHeight="1">
      <c r="A28" s="102" t="s">
        <v>1570</v>
      </c>
      <c r="B28" s="168">
        <v>7</v>
      </c>
      <c r="C28" s="168">
        <v>42.66</v>
      </c>
      <c r="D28" s="168">
        <v>8</v>
      </c>
      <c r="E28" s="168">
        <v>195</v>
      </c>
      <c r="F28" s="170" t="str">
        <f>+VLOOKUP(E28,Participants!$A$1:$F$1600,2,FALSE)</f>
        <v>Finn O'Donoghue</v>
      </c>
      <c r="G28" s="170" t="str">
        <f>+VLOOKUP(E28,Participants!$A$1:$F$1600,4,FALSE)</f>
        <v>AMA</v>
      </c>
      <c r="H28" s="170" t="str">
        <f>+VLOOKUP(E28,Participants!$A$1:$F$1600,5,FALSE)</f>
        <v>M</v>
      </c>
      <c r="I28" s="170">
        <f>+VLOOKUP(E28,Participants!$A$1:$F$1600,3,FALSE)</f>
        <v>5</v>
      </c>
      <c r="J28" s="170" t="str">
        <f>+VLOOKUP(E28,Participants!$A$1:$G$1600,7,FALSE)</f>
        <v>JV BOYS</v>
      </c>
      <c r="K28" s="170">
        <f t="shared" si="0"/>
        <v>27</v>
      </c>
      <c r="L28" s="170"/>
    </row>
    <row r="29" spans="1:12" ht="14.25" customHeight="1">
      <c r="A29" s="102" t="s">
        <v>1570</v>
      </c>
      <c r="B29" s="168">
        <v>7</v>
      </c>
      <c r="C29" s="168">
        <v>42.94</v>
      </c>
      <c r="D29" s="168">
        <v>6</v>
      </c>
      <c r="E29" s="168">
        <v>198</v>
      </c>
      <c r="F29" s="170" t="str">
        <f>+VLOOKUP(E29,Participants!$A$1:$F$1600,2,FALSE)</f>
        <v>Jack Rattigan</v>
      </c>
      <c r="G29" s="170" t="str">
        <f>+VLOOKUP(E29,Participants!$A$1:$F$1600,4,FALSE)</f>
        <v>AMA</v>
      </c>
      <c r="H29" s="170" t="str">
        <f>+VLOOKUP(E29,Participants!$A$1:$F$1600,5,FALSE)</f>
        <v>M</v>
      </c>
      <c r="I29" s="170">
        <f>+VLOOKUP(E29,Participants!$A$1:$F$1600,3,FALSE)</f>
        <v>5</v>
      </c>
      <c r="J29" s="170" t="str">
        <f>+VLOOKUP(E29,Participants!$A$1:$G$1600,7,FALSE)</f>
        <v>JV BOYS</v>
      </c>
      <c r="K29" s="170">
        <f t="shared" si="0"/>
        <v>28</v>
      </c>
      <c r="L29" s="170"/>
    </row>
    <row r="30" spans="1:12" ht="14.25" customHeight="1">
      <c r="A30" s="102" t="s">
        <v>1570</v>
      </c>
      <c r="B30" s="168">
        <v>7</v>
      </c>
      <c r="C30" s="168">
        <v>44.2</v>
      </c>
      <c r="D30" s="168">
        <v>2</v>
      </c>
      <c r="E30" s="168">
        <v>1044</v>
      </c>
      <c r="F30" s="170" t="str">
        <f>+VLOOKUP(E30,Participants!$A$1:$F$1600,2,FALSE)</f>
        <v>Clint Elliott</v>
      </c>
      <c r="G30" s="170" t="str">
        <f>+VLOOKUP(E30,Participants!$A$1:$F$1600,4,FALSE)</f>
        <v>KIL</v>
      </c>
      <c r="H30" s="170" t="str">
        <f>+VLOOKUP(E30,Participants!$A$1:$F$1600,5,FALSE)</f>
        <v>M</v>
      </c>
      <c r="I30" s="170">
        <f>+VLOOKUP(E30,Participants!$A$1:$F$1600,3,FALSE)</f>
        <v>5</v>
      </c>
      <c r="J30" s="170" t="str">
        <f>+VLOOKUP(E30,Participants!$A$1:$G$1600,7,FALSE)</f>
        <v>JV BOYS</v>
      </c>
      <c r="K30" s="170">
        <f t="shared" si="0"/>
        <v>29</v>
      </c>
      <c r="L30" s="170"/>
    </row>
    <row r="31" spans="1:12" ht="14.25" customHeight="1">
      <c r="A31" s="102"/>
      <c r="B31" s="168"/>
      <c r="C31" s="168"/>
      <c r="D31" s="168"/>
      <c r="E31" s="168"/>
      <c r="F31" s="170"/>
      <c r="G31" s="170"/>
      <c r="H31" s="170"/>
      <c r="I31" s="170"/>
      <c r="J31" s="170"/>
      <c r="K31" s="170"/>
      <c r="L31" s="170"/>
    </row>
    <row r="32" spans="1:12" ht="14.25" customHeight="1">
      <c r="A32" s="102" t="s">
        <v>1570</v>
      </c>
      <c r="B32" s="168">
        <v>6</v>
      </c>
      <c r="C32" s="168">
        <v>30.69</v>
      </c>
      <c r="D32" s="168">
        <v>4</v>
      </c>
      <c r="E32" s="168">
        <v>1038</v>
      </c>
      <c r="F32" s="170" t="str">
        <f>+VLOOKUP(E32,Participants!$A$1:$F$1600,2,FALSE)</f>
        <v>Chloe Summerville</v>
      </c>
      <c r="G32" s="170" t="str">
        <f>+VLOOKUP(E32,Participants!$A$1:$F$1600,4,FALSE)</f>
        <v>KIL</v>
      </c>
      <c r="H32" s="170" t="str">
        <f>+VLOOKUP(E32,Participants!$A$1:$F$1600,5,FALSE)</f>
        <v>F</v>
      </c>
      <c r="I32" s="170">
        <f>+VLOOKUP(E32,Participants!$A$1:$F$1600,3,FALSE)</f>
        <v>6</v>
      </c>
      <c r="J32" s="170" t="str">
        <f>+VLOOKUP(E32,Participants!$A$1:$G$1600,7,FALSE)</f>
        <v>JV GIRLS</v>
      </c>
      <c r="K32" s="170">
        <v>1</v>
      </c>
      <c r="L32" s="170">
        <v>10</v>
      </c>
    </row>
    <row r="33" spans="1:12" ht="14.25" customHeight="1">
      <c r="A33" s="102" t="s">
        <v>1570</v>
      </c>
      <c r="B33" s="168">
        <v>5</v>
      </c>
      <c r="C33" s="168">
        <v>31.4</v>
      </c>
      <c r="D33" s="168">
        <v>7</v>
      </c>
      <c r="E33" s="168">
        <v>1034</v>
      </c>
      <c r="F33" s="170" t="str">
        <f>+VLOOKUP(E33,Participants!$A$1:$F$1600,2,FALSE)</f>
        <v>Maite Lopez Foubert</v>
      </c>
      <c r="G33" s="170" t="str">
        <f>+VLOOKUP(E33,Participants!$A$1:$F$1600,4,FALSE)</f>
        <v>KIL</v>
      </c>
      <c r="H33" s="170" t="str">
        <f>+VLOOKUP(E33,Participants!$A$1:$F$1600,5,FALSE)</f>
        <v>F</v>
      </c>
      <c r="I33" s="170">
        <f>+VLOOKUP(E33,Participants!$A$1:$F$1600,3,FALSE)</f>
        <v>6</v>
      </c>
      <c r="J33" s="170" t="str">
        <f>+VLOOKUP(E33,Participants!$A$1:$G$1600,7,FALSE)</f>
        <v>JV GIRLS</v>
      </c>
      <c r="K33" s="170">
        <f t="shared" ref="K33:K78" si="1">K32+1</f>
        <v>2</v>
      </c>
      <c r="L33" s="170">
        <v>8</v>
      </c>
    </row>
    <row r="34" spans="1:12" ht="14.25" customHeight="1">
      <c r="A34" s="102" t="s">
        <v>1570</v>
      </c>
      <c r="B34" s="168">
        <v>5</v>
      </c>
      <c r="C34" s="168">
        <v>31.76</v>
      </c>
      <c r="D34" s="168">
        <v>6</v>
      </c>
      <c r="E34" s="168">
        <v>217</v>
      </c>
      <c r="F34" s="170" t="str">
        <f>+VLOOKUP(E34,Participants!$A$1:$F$1600,2,FALSE)</f>
        <v>Molly McGrath</v>
      </c>
      <c r="G34" s="170" t="str">
        <f>+VLOOKUP(E34,Participants!$A$1:$F$1600,4,FALSE)</f>
        <v>AMA</v>
      </c>
      <c r="H34" s="170" t="str">
        <f>+VLOOKUP(E34,Participants!$A$1:$F$1600,5,FALSE)</f>
        <v>F</v>
      </c>
      <c r="I34" s="170">
        <f>+VLOOKUP(E34,Participants!$A$1:$F$1600,3,FALSE)</f>
        <v>5</v>
      </c>
      <c r="J34" s="170" t="str">
        <f>+VLOOKUP(E34,Participants!$A$1:$G$1600,7,FALSE)</f>
        <v>JV GIRLS</v>
      </c>
      <c r="K34" s="170">
        <f t="shared" si="1"/>
        <v>3</v>
      </c>
      <c r="L34" s="170">
        <v>6</v>
      </c>
    </row>
    <row r="35" spans="1:12" ht="14.25" customHeight="1">
      <c r="A35" s="102" t="s">
        <v>1570</v>
      </c>
      <c r="B35" s="168">
        <v>6</v>
      </c>
      <c r="C35" s="168">
        <v>32.39</v>
      </c>
      <c r="D35" s="168">
        <v>2</v>
      </c>
      <c r="E35" s="168">
        <v>967</v>
      </c>
      <c r="F35" s="170" t="str">
        <f>+VLOOKUP(E35,Participants!$A$1:$F$1600,2,FALSE)</f>
        <v>Alana Eiler</v>
      </c>
      <c r="G35" s="170" t="str">
        <f>+VLOOKUP(E35,Participants!$A$1:$F$1600,4,FALSE)</f>
        <v>BTA</v>
      </c>
      <c r="H35" s="170" t="str">
        <f>+VLOOKUP(E35,Participants!$A$1:$F$1600,5,FALSE)</f>
        <v>F</v>
      </c>
      <c r="I35" s="170">
        <f>+VLOOKUP(E35,Participants!$A$1:$F$1600,3,FALSE)</f>
        <v>5</v>
      </c>
      <c r="J35" s="170" t="str">
        <f>+VLOOKUP(E35,Participants!$A$1:$G$1600,7,FALSE)</f>
        <v>JV GIRLS</v>
      </c>
      <c r="K35" s="170">
        <f t="shared" si="1"/>
        <v>4</v>
      </c>
      <c r="L35" s="170">
        <v>5</v>
      </c>
    </row>
    <row r="36" spans="1:12" ht="14.25" customHeight="1">
      <c r="A36" s="102" t="s">
        <v>1570</v>
      </c>
      <c r="B36" s="168">
        <v>4</v>
      </c>
      <c r="C36" s="168">
        <v>33.01</v>
      </c>
      <c r="D36" s="168">
        <v>3</v>
      </c>
      <c r="E36" s="168">
        <v>975</v>
      </c>
      <c r="F36" s="170" t="str">
        <f>+VLOOKUP(E36,Participants!$A$1:$F$1600,2,FALSE)</f>
        <v>Emily Stevens</v>
      </c>
      <c r="G36" s="170" t="str">
        <f>+VLOOKUP(E36,Participants!$A$1:$F$1600,4,FALSE)</f>
        <v>BTA</v>
      </c>
      <c r="H36" s="170" t="str">
        <f>+VLOOKUP(E36,Participants!$A$1:$F$1600,5,FALSE)</f>
        <v>F</v>
      </c>
      <c r="I36" s="170">
        <f>+VLOOKUP(E36,Participants!$A$1:$F$1600,3,FALSE)</f>
        <v>6</v>
      </c>
      <c r="J36" s="170" t="str">
        <f>+VLOOKUP(E36,Participants!$A$1:$G$1600,7,FALSE)</f>
        <v>JV GIRLS</v>
      </c>
      <c r="K36" s="170">
        <f t="shared" si="1"/>
        <v>5</v>
      </c>
      <c r="L36" s="170">
        <v>4</v>
      </c>
    </row>
    <row r="37" spans="1:12" ht="14.25" customHeight="1">
      <c r="A37" s="102" t="s">
        <v>1570</v>
      </c>
      <c r="B37" s="168">
        <v>3</v>
      </c>
      <c r="C37" s="168">
        <v>33.03</v>
      </c>
      <c r="D37" s="168">
        <v>6</v>
      </c>
      <c r="E37" s="168">
        <v>1031</v>
      </c>
      <c r="F37" s="170" t="str">
        <f>+VLOOKUP(E37,Participants!$A$1:$F$1600,2,FALSE)</f>
        <v>Evangeline Offi</v>
      </c>
      <c r="G37" s="170" t="str">
        <f>+VLOOKUP(E37,Participants!$A$1:$F$1600,4,FALSE)</f>
        <v>KIL</v>
      </c>
      <c r="H37" s="170" t="str">
        <f>+VLOOKUP(E37,Participants!$A$1:$F$1600,5,FALSE)</f>
        <v>F</v>
      </c>
      <c r="I37" s="170">
        <f>+VLOOKUP(E37,Participants!$A$1:$F$1600,3,FALSE)</f>
        <v>5</v>
      </c>
      <c r="J37" s="170" t="str">
        <f>+VLOOKUP(E37,Participants!$A$1:$G$1600,7,FALSE)</f>
        <v>JV GIRLS</v>
      </c>
      <c r="K37" s="170">
        <f t="shared" si="1"/>
        <v>6</v>
      </c>
      <c r="L37" s="170">
        <v>3</v>
      </c>
    </row>
    <row r="38" spans="1:12" ht="14.25" customHeight="1">
      <c r="A38" s="102" t="s">
        <v>1570</v>
      </c>
      <c r="B38" s="168">
        <v>3</v>
      </c>
      <c r="C38" s="168">
        <v>33.67</v>
      </c>
      <c r="D38" s="168">
        <v>1</v>
      </c>
      <c r="E38" s="168">
        <v>1035</v>
      </c>
      <c r="F38" s="170" t="str">
        <f>+VLOOKUP(E38,Participants!$A$1:$F$1600,2,FALSE)</f>
        <v>Gigi Colafella</v>
      </c>
      <c r="G38" s="170" t="str">
        <f>+VLOOKUP(E38,Participants!$A$1:$F$1600,4,FALSE)</f>
        <v>KIL</v>
      </c>
      <c r="H38" s="170" t="str">
        <f>+VLOOKUP(E38,Participants!$A$1:$F$1600,5,FALSE)</f>
        <v>F</v>
      </c>
      <c r="I38" s="170">
        <f>+VLOOKUP(E38,Participants!$A$1:$F$1600,3,FALSE)</f>
        <v>6</v>
      </c>
      <c r="J38" s="170" t="str">
        <f>+VLOOKUP(E38,Participants!$A$1:$G$1600,7,FALSE)</f>
        <v>JV GIRLS</v>
      </c>
      <c r="K38" s="170">
        <f t="shared" si="1"/>
        <v>7</v>
      </c>
      <c r="L38" s="170">
        <v>2</v>
      </c>
    </row>
    <row r="39" spans="1:12" ht="14.25" customHeight="1">
      <c r="A39" s="102" t="s">
        <v>1570</v>
      </c>
      <c r="B39" s="168">
        <v>2</v>
      </c>
      <c r="C39" s="168">
        <v>33.770000000000003</v>
      </c>
      <c r="D39" s="168">
        <v>1</v>
      </c>
      <c r="E39" s="168">
        <v>1584</v>
      </c>
      <c r="F39" s="170" t="str">
        <f>+VLOOKUP(E39,Participants!$A$1:$F$1600,2,FALSE)</f>
        <v>Lydia Pierce</v>
      </c>
      <c r="G39" s="170" t="str">
        <f>+VLOOKUP(E39,Participants!$A$1:$F$1600,4,FALSE)</f>
        <v>GRE</v>
      </c>
      <c r="H39" s="170" t="str">
        <f>+VLOOKUP(E39,Participants!$A$1:$F$1600,5,FALSE)</f>
        <v>F</v>
      </c>
      <c r="I39" s="170">
        <f>+VLOOKUP(E39,Participants!$A$1:$F$1600,3,FALSE)</f>
        <v>6</v>
      </c>
      <c r="J39" s="170" t="str">
        <f>+VLOOKUP(E39,Participants!$A$1:$G$1600,7,FALSE)</f>
        <v>JV GIRLS</v>
      </c>
      <c r="K39" s="170">
        <f t="shared" si="1"/>
        <v>8</v>
      </c>
      <c r="L39" s="170">
        <v>1</v>
      </c>
    </row>
    <row r="40" spans="1:12" ht="14.25" customHeight="1">
      <c r="A40" s="102" t="s">
        <v>1570</v>
      </c>
      <c r="B40" s="168">
        <v>4</v>
      </c>
      <c r="C40" s="168">
        <v>34.06</v>
      </c>
      <c r="D40" s="168">
        <v>1</v>
      </c>
      <c r="E40" s="168">
        <v>1155</v>
      </c>
      <c r="F40" s="170" t="str">
        <f>+VLOOKUP(E40,Participants!$A$1:$F$1600,2,FALSE)</f>
        <v>Emery Feczko</v>
      </c>
      <c r="G40" s="170" t="str">
        <f>+VLOOKUP(E40,Participants!$A$1:$F$1600,4,FALSE)</f>
        <v>JAM</v>
      </c>
      <c r="H40" s="170" t="str">
        <f>+VLOOKUP(E40,Participants!$A$1:$F$1600,5,FALSE)</f>
        <v>F</v>
      </c>
      <c r="I40" s="170">
        <f>+VLOOKUP(E40,Participants!$A$1:$F$1600,3,FALSE)</f>
        <v>6</v>
      </c>
      <c r="J40" s="170" t="str">
        <f>+VLOOKUP(E40,Participants!$A$1:$G$1600,7,FALSE)</f>
        <v>JV GIRLS</v>
      </c>
      <c r="K40" s="170">
        <f t="shared" si="1"/>
        <v>9</v>
      </c>
      <c r="L40" s="170"/>
    </row>
    <row r="41" spans="1:12" ht="14.25" customHeight="1">
      <c r="A41" s="102" t="s">
        <v>1570</v>
      </c>
      <c r="B41" s="168">
        <v>6</v>
      </c>
      <c r="C41" s="168">
        <v>34.24</v>
      </c>
      <c r="D41" s="168">
        <v>5</v>
      </c>
      <c r="E41" s="168">
        <v>207</v>
      </c>
      <c r="F41" s="170" t="str">
        <f>+VLOOKUP(E41,Participants!$A$1:$F$1600,2,FALSE)</f>
        <v>Casey Davis</v>
      </c>
      <c r="G41" s="170" t="str">
        <f>+VLOOKUP(E41,Participants!$A$1:$F$1600,4,FALSE)</f>
        <v>AMA</v>
      </c>
      <c r="H41" s="170" t="str">
        <f>+VLOOKUP(E41,Participants!$A$1:$F$1600,5,FALSE)</f>
        <v>F</v>
      </c>
      <c r="I41" s="170">
        <f>+VLOOKUP(E41,Participants!$A$1:$F$1600,3,FALSE)</f>
        <v>6</v>
      </c>
      <c r="J41" s="170" t="str">
        <f>+VLOOKUP(E41,Participants!$A$1:$G$1600,7,FALSE)</f>
        <v>JV GIRLS</v>
      </c>
      <c r="K41" s="170">
        <f t="shared" si="1"/>
        <v>10</v>
      </c>
      <c r="L41" s="170"/>
    </row>
    <row r="42" spans="1:12" ht="14.25" customHeight="1">
      <c r="A42" s="102" t="s">
        <v>1570</v>
      </c>
      <c r="B42" s="168">
        <v>5</v>
      </c>
      <c r="C42" s="168">
        <v>34.549999999999997</v>
      </c>
      <c r="D42" s="168">
        <v>8</v>
      </c>
      <c r="E42" s="168">
        <v>219</v>
      </c>
      <c r="F42" s="170" t="str">
        <f>+VLOOKUP(E42,Participants!$A$1:$F$1600,2,FALSE)</f>
        <v>Fiona O'Neill</v>
      </c>
      <c r="G42" s="170" t="str">
        <f>+VLOOKUP(E42,Participants!$A$1:$F$1600,4,FALSE)</f>
        <v>AMA</v>
      </c>
      <c r="H42" s="170" t="str">
        <f>+VLOOKUP(E42,Participants!$A$1:$F$1600,5,FALSE)</f>
        <v>F</v>
      </c>
      <c r="I42" s="170">
        <f>+VLOOKUP(E42,Participants!$A$1:$F$1600,3,FALSE)</f>
        <v>6</v>
      </c>
      <c r="J42" s="170" t="str">
        <f>+VLOOKUP(E42,Participants!$A$1:$G$1600,7,FALSE)</f>
        <v>JV GIRLS</v>
      </c>
      <c r="K42" s="170">
        <f t="shared" si="1"/>
        <v>11</v>
      </c>
      <c r="L42" s="170"/>
    </row>
    <row r="43" spans="1:12" ht="14.25" customHeight="1">
      <c r="A43" s="102" t="s">
        <v>1570</v>
      </c>
      <c r="B43" s="168">
        <v>4</v>
      </c>
      <c r="C43" s="168">
        <v>34.86</v>
      </c>
      <c r="D43" s="168">
        <v>2</v>
      </c>
      <c r="E43" s="168">
        <v>588</v>
      </c>
      <c r="F43" s="170" t="str">
        <f>+VLOOKUP(E43,Participants!$A$1:$F$1600,2,FALSE)</f>
        <v>Madeline Sell</v>
      </c>
      <c r="G43" s="170" t="str">
        <f>+VLOOKUP(E43,Participants!$A$1:$F$1600,4,FALSE)</f>
        <v>BFS</v>
      </c>
      <c r="H43" s="170" t="str">
        <f>+VLOOKUP(E43,Participants!$A$1:$F$1600,5,FALSE)</f>
        <v>F</v>
      </c>
      <c r="I43" s="170">
        <f>+VLOOKUP(E43,Participants!$A$1:$F$1600,3,FALSE)</f>
        <v>6</v>
      </c>
      <c r="J43" s="170" t="str">
        <f>+VLOOKUP(E43,Participants!$A$1:$G$1600,7,FALSE)</f>
        <v>JV GIRLS</v>
      </c>
      <c r="K43" s="170">
        <f t="shared" si="1"/>
        <v>12</v>
      </c>
      <c r="L43" s="170"/>
    </row>
    <row r="44" spans="1:12" ht="14.25" customHeight="1">
      <c r="A44" s="102" t="s">
        <v>1570</v>
      </c>
      <c r="B44" s="168">
        <v>5</v>
      </c>
      <c r="C44" s="168">
        <v>34.96</v>
      </c>
      <c r="D44" s="168">
        <v>3</v>
      </c>
      <c r="E44" s="168">
        <v>1457</v>
      </c>
      <c r="F44" s="170" t="str">
        <f>+VLOOKUP(E44,Participants!$A$1:$F$1600,2,FALSE)</f>
        <v>Kendall Stewart</v>
      </c>
      <c r="G44" s="170" t="str">
        <f>+VLOOKUP(E44,Participants!$A$1:$F$1600,4,FALSE)</f>
        <v>BCS</v>
      </c>
      <c r="H44" s="170" t="str">
        <f>+VLOOKUP(E44,Participants!$A$1:$F$1600,5,FALSE)</f>
        <v>F</v>
      </c>
      <c r="I44" s="170">
        <f>+VLOOKUP(E44,Participants!$A$1:$F$1600,3,FALSE)</f>
        <v>6</v>
      </c>
      <c r="J44" s="170" t="str">
        <f>+VLOOKUP(E44,Participants!$A$1:$G$1600,7,FALSE)</f>
        <v>JV GIRLS</v>
      </c>
      <c r="K44" s="170">
        <f t="shared" si="1"/>
        <v>13</v>
      </c>
      <c r="L44" s="170"/>
    </row>
    <row r="45" spans="1:12" ht="14.25" customHeight="1">
      <c r="A45" s="102" t="s">
        <v>1570</v>
      </c>
      <c r="B45" s="168">
        <v>5</v>
      </c>
      <c r="C45" s="168">
        <v>35.01</v>
      </c>
      <c r="D45" s="168">
        <v>1</v>
      </c>
      <c r="E45" s="168">
        <v>206</v>
      </c>
      <c r="F45" s="170" t="str">
        <f>+VLOOKUP(E45,Participants!$A$1:$F$1600,2,FALSE)</f>
        <v>Francesca Dambrogio</v>
      </c>
      <c r="G45" s="170" t="str">
        <f>+VLOOKUP(E45,Participants!$A$1:$F$1600,4,FALSE)</f>
        <v>AMA</v>
      </c>
      <c r="H45" s="170" t="str">
        <f>+VLOOKUP(E45,Participants!$A$1:$F$1600,5,FALSE)</f>
        <v>F</v>
      </c>
      <c r="I45" s="170">
        <f>+VLOOKUP(E45,Participants!$A$1:$F$1600,3,FALSE)</f>
        <v>6</v>
      </c>
      <c r="J45" s="170" t="str">
        <f>+VLOOKUP(E45,Participants!$A$1:$G$1600,7,FALSE)</f>
        <v>JV GIRLS</v>
      </c>
      <c r="K45" s="170">
        <f t="shared" si="1"/>
        <v>14</v>
      </c>
      <c r="L45" s="170"/>
    </row>
    <row r="46" spans="1:12" ht="14.25" customHeight="1">
      <c r="A46" s="102" t="s">
        <v>1570</v>
      </c>
      <c r="B46" s="168">
        <v>1</v>
      </c>
      <c r="C46" s="168">
        <v>35.119999999999997</v>
      </c>
      <c r="D46" s="168">
        <v>3</v>
      </c>
      <c r="E46" s="175">
        <v>1033</v>
      </c>
      <c r="F46" s="170" t="str">
        <f>+VLOOKUP(E46,Participants!$A$1:$F$1600,2,FALSE)</f>
        <v>Mia Liscinsky</v>
      </c>
      <c r="G46" s="170" t="str">
        <f>+VLOOKUP(E46,Participants!$A$1:$F$1600,4,FALSE)</f>
        <v>KIL</v>
      </c>
      <c r="H46" s="170" t="str">
        <f>+VLOOKUP(E46,Participants!$A$1:$F$1600,5,FALSE)</f>
        <v>F</v>
      </c>
      <c r="I46" s="170">
        <f>+VLOOKUP(E46,Participants!$A$1:$F$1600,3,FALSE)</f>
        <v>6</v>
      </c>
      <c r="J46" s="170" t="str">
        <f>+VLOOKUP(E46,Participants!$A$1:$G$1600,7,FALSE)</f>
        <v>JV GIRLS</v>
      </c>
      <c r="K46" s="170">
        <f t="shared" si="1"/>
        <v>15</v>
      </c>
      <c r="L46" s="170"/>
    </row>
    <row r="47" spans="1:12" ht="14.25" customHeight="1">
      <c r="A47" s="102" t="s">
        <v>1570</v>
      </c>
      <c r="B47" s="168">
        <v>4</v>
      </c>
      <c r="C47" s="168">
        <v>35.22</v>
      </c>
      <c r="D47" s="168">
        <v>6</v>
      </c>
      <c r="E47" s="168">
        <v>785</v>
      </c>
      <c r="F47" s="170" t="str">
        <f>+VLOOKUP(E47,Participants!$A$1:$F$1600,2,FALSE)</f>
        <v>Gabby Keverline</v>
      </c>
      <c r="G47" s="170" t="str">
        <f>+VLOOKUP(E47,Participants!$A$1:$F$1600,4,FALSE)</f>
        <v>AAC</v>
      </c>
      <c r="H47" s="170" t="str">
        <f>+VLOOKUP(E47,Participants!$A$1:$F$1600,5,FALSE)</f>
        <v>F</v>
      </c>
      <c r="I47" s="170">
        <f>+VLOOKUP(E47,Participants!$A$1:$F$1600,3,FALSE)</f>
        <v>5</v>
      </c>
      <c r="J47" s="170" t="str">
        <f>+VLOOKUP(E47,Participants!$A$1:$G$1600,7,FALSE)</f>
        <v>JV GIRLS</v>
      </c>
      <c r="K47" s="170">
        <f t="shared" si="1"/>
        <v>16</v>
      </c>
      <c r="L47" s="170"/>
    </row>
    <row r="48" spans="1:12" ht="14.25" customHeight="1">
      <c r="A48" s="102" t="s">
        <v>1570</v>
      </c>
      <c r="B48" s="168">
        <v>2</v>
      </c>
      <c r="C48" s="168">
        <v>35.49</v>
      </c>
      <c r="D48" s="168">
        <v>5</v>
      </c>
      <c r="E48" s="168">
        <v>966</v>
      </c>
      <c r="F48" s="170" t="str">
        <f>+VLOOKUP(E48,Participants!$A$1:$F$1600,2,FALSE)</f>
        <v>Claire Bandurski</v>
      </c>
      <c r="G48" s="170" t="str">
        <f>+VLOOKUP(E48,Participants!$A$1:$F$1600,4,FALSE)</f>
        <v>BTA</v>
      </c>
      <c r="H48" s="170" t="str">
        <f>+VLOOKUP(E48,Participants!$A$1:$F$1600,5,FALSE)</f>
        <v>F</v>
      </c>
      <c r="I48" s="170">
        <f>+VLOOKUP(E48,Participants!$A$1:$F$1600,3,FALSE)</f>
        <v>5</v>
      </c>
      <c r="J48" s="170" t="str">
        <f>+VLOOKUP(E48,Participants!$A$1:$G$1600,7,FALSE)</f>
        <v>JV GIRLS</v>
      </c>
      <c r="K48" s="170">
        <f t="shared" si="1"/>
        <v>17</v>
      </c>
      <c r="L48" s="170"/>
    </row>
    <row r="49" spans="1:12" ht="14.25" customHeight="1">
      <c r="A49" s="102" t="s">
        <v>1570</v>
      </c>
      <c r="B49" s="168">
        <v>3</v>
      </c>
      <c r="C49" s="168">
        <v>35.909999999999997</v>
      </c>
      <c r="D49" s="168">
        <v>3</v>
      </c>
      <c r="E49" s="168">
        <v>1156</v>
      </c>
      <c r="F49" s="170" t="str">
        <f>+VLOOKUP(E49,Participants!$A$1:$F$1600,2,FALSE)</f>
        <v>Molly Gauntner</v>
      </c>
      <c r="G49" s="170" t="str">
        <f>+VLOOKUP(E49,Participants!$A$1:$F$1600,4,FALSE)</f>
        <v>JAM</v>
      </c>
      <c r="H49" s="170" t="str">
        <f>+VLOOKUP(E49,Participants!$A$1:$F$1600,5,FALSE)</f>
        <v>F</v>
      </c>
      <c r="I49" s="170">
        <f>+VLOOKUP(E49,Participants!$A$1:$F$1600,3,FALSE)</f>
        <v>6</v>
      </c>
      <c r="J49" s="170" t="str">
        <f>+VLOOKUP(E49,Participants!$A$1:$G$1600,7,FALSE)</f>
        <v>JV GIRLS</v>
      </c>
      <c r="K49" s="170">
        <f t="shared" si="1"/>
        <v>18</v>
      </c>
      <c r="L49" s="170"/>
    </row>
    <row r="50" spans="1:12" ht="14.25" customHeight="1">
      <c r="A50" s="102" t="s">
        <v>1570</v>
      </c>
      <c r="B50" s="168">
        <v>1</v>
      </c>
      <c r="C50" s="168">
        <v>36.22</v>
      </c>
      <c r="D50" s="168">
        <v>6</v>
      </c>
      <c r="E50" s="168">
        <v>591</v>
      </c>
      <c r="F50" s="170" t="str">
        <f>+VLOOKUP(E50,Participants!$A$1:$F$1600,2,FALSE)</f>
        <v>Alexandra Wagner</v>
      </c>
      <c r="G50" s="170" t="str">
        <f>+VLOOKUP(E50,Participants!$A$1:$F$1600,4,FALSE)</f>
        <v>BFS</v>
      </c>
      <c r="H50" s="170" t="str">
        <f>+VLOOKUP(E50,Participants!$A$1:$F$1600,5,FALSE)</f>
        <v>F</v>
      </c>
      <c r="I50" s="170">
        <f>+VLOOKUP(E50,Participants!$A$1:$F$1600,3,FALSE)</f>
        <v>5</v>
      </c>
      <c r="J50" s="170" t="str">
        <f>+VLOOKUP(E50,Participants!$A$1:$G$1600,7,FALSE)</f>
        <v>JV GIRLS</v>
      </c>
      <c r="K50" s="170">
        <f t="shared" si="1"/>
        <v>19</v>
      </c>
      <c r="L50" s="170"/>
    </row>
    <row r="51" spans="1:12" ht="14.25" customHeight="1">
      <c r="A51" s="102" t="s">
        <v>1570</v>
      </c>
      <c r="B51" s="168">
        <v>6</v>
      </c>
      <c r="C51" s="168">
        <v>36.32</v>
      </c>
      <c r="D51" s="168">
        <v>1</v>
      </c>
      <c r="E51" s="168">
        <v>218</v>
      </c>
      <c r="F51" s="170" t="str">
        <f>+VLOOKUP(E51,Participants!$A$1:$F$1600,2,FALSE)</f>
        <v>Madison Mcpeake</v>
      </c>
      <c r="G51" s="170" t="str">
        <f>+VLOOKUP(E51,Participants!$A$1:$F$1600,4,FALSE)</f>
        <v>AMA</v>
      </c>
      <c r="H51" s="170" t="str">
        <f>+VLOOKUP(E51,Participants!$A$1:$F$1600,5,FALSE)</f>
        <v>F</v>
      </c>
      <c r="I51" s="170">
        <f>+VLOOKUP(E51,Participants!$A$1:$F$1600,3,FALSE)</f>
        <v>6</v>
      </c>
      <c r="J51" s="170" t="str">
        <f>+VLOOKUP(E51,Participants!$A$1:$G$1600,7,FALSE)</f>
        <v>JV GIRLS</v>
      </c>
      <c r="K51" s="170">
        <f t="shared" si="1"/>
        <v>20</v>
      </c>
      <c r="L51" s="170"/>
    </row>
    <row r="52" spans="1:12" ht="14.25" customHeight="1">
      <c r="A52" s="102" t="s">
        <v>1570</v>
      </c>
      <c r="B52" s="168">
        <v>6</v>
      </c>
      <c r="C52" s="168">
        <v>36.409999999999997</v>
      </c>
      <c r="D52" s="168">
        <v>3</v>
      </c>
      <c r="E52" s="168">
        <v>784</v>
      </c>
      <c r="F52" s="170" t="str">
        <f>+VLOOKUP(E52,Participants!$A$1:$F$1600,2,FALSE)</f>
        <v>Sarah Hoerster</v>
      </c>
      <c r="G52" s="170" t="str">
        <f>+VLOOKUP(E52,Participants!$A$1:$F$1600,4,FALSE)</f>
        <v>AAC</v>
      </c>
      <c r="H52" s="170" t="str">
        <f>+VLOOKUP(E52,Participants!$A$1:$F$1600,5,FALSE)</f>
        <v>F</v>
      </c>
      <c r="I52" s="170">
        <f>+VLOOKUP(E52,Participants!$A$1:$F$1600,3,FALSE)</f>
        <v>6</v>
      </c>
      <c r="J52" s="170" t="str">
        <f>+VLOOKUP(E52,Participants!$A$1:$G$1600,7,FALSE)</f>
        <v>JV GIRLS</v>
      </c>
      <c r="K52" s="170">
        <f t="shared" si="1"/>
        <v>21</v>
      </c>
      <c r="L52" s="170"/>
    </row>
    <row r="53" spans="1:12" ht="14.25" customHeight="1">
      <c r="A53" s="102" t="s">
        <v>1570</v>
      </c>
      <c r="B53" s="168">
        <v>5</v>
      </c>
      <c r="C53" s="168">
        <v>36.549999999999997</v>
      </c>
      <c r="D53" s="168">
        <v>2</v>
      </c>
      <c r="E53" s="168">
        <v>1157</v>
      </c>
      <c r="F53" s="170" t="str">
        <f>+VLOOKUP(E53,Participants!$A$1:$F$1600,2,FALSE)</f>
        <v>Margaret Killian</v>
      </c>
      <c r="G53" s="170" t="str">
        <f>+VLOOKUP(E53,Participants!$A$1:$F$1600,4,FALSE)</f>
        <v>JAM</v>
      </c>
      <c r="H53" s="170" t="str">
        <f>+VLOOKUP(E53,Participants!$A$1:$F$1600,5,FALSE)</f>
        <v>F</v>
      </c>
      <c r="I53" s="170">
        <f>+VLOOKUP(E53,Participants!$A$1:$F$1600,3,FALSE)</f>
        <v>6</v>
      </c>
      <c r="J53" s="170" t="str">
        <f>+VLOOKUP(E53,Participants!$A$1:$G$1600,7,FALSE)</f>
        <v>JV GIRLS</v>
      </c>
      <c r="K53" s="170">
        <f t="shared" si="1"/>
        <v>22</v>
      </c>
      <c r="L53" s="170"/>
    </row>
    <row r="54" spans="1:12" ht="14.25" customHeight="1">
      <c r="A54" s="102" t="s">
        <v>1570</v>
      </c>
      <c r="B54" s="168">
        <v>1</v>
      </c>
      <c r="C54" s="168">
        <v>36.76</v>
      </c>
      <c r="D54" s="168">
        <v>4</v>
      </c>
      <c r="E54" s="175">
        <v>220</v>
      </c>
      <c r="F54" s="170" t="str">
        <f>+VLOOKUP(E54,Participants!$A$1:$F$1600,2,FALSE)</f>
        <v>Hannah Ripley</v>
      </c>
      <c r="G54" s="170" t="str">
        <f>+VLOOKUP(E54,Participants!$A$1:$F$1600,4,FALSE)</f>
        <v>AMA</v>
      </c>
      <c r="H54" s="170" t="str">
        <f>+VLOOKUP(E54,Participants!$A$1:$F$1600,5,FALSE)</f>
        <v>F</v>
      </c>
      <c r="I54" s="170">
        <f>+VLOOKUP(E54,Participants!$A$1:$F$1600,3,FALSE)</f>
        <v>5</v>
      </c>
      <c r="J54" s="170" t="str">
        <f>+VLOOKUP(E54,Participants!$A$1:$G$1600,7,FALSE)</f>
        <v>JV GIRLS</v>
      </c>
      <c r="K54" s="170">
        <f t="shared" si="1"/>
        <v>23</v>
      </c>
      <c r="L54" s="170"/>
    </row>
    <row r="55" spans="1:12" ht="14.25" customHeight="1">
      <c r="A55" s="102" t="s">
        <v>1570</v>
      </c>
      <c r="B55" s="168">
        <v>4</v>
      </c>
      <c r="C55" s="168">
        <v>36.78</v>
      </c>
      <c r="D55" s="168">
        <v>4</v>
      </c>
      <c r="E55" s="168">
        <v>221</v>
      </c>
      <c r="F55" s="170" t="str">
        <f>+VLOOKUP(E55,Participants!$A$1:$F$1600,2,FALSE)</f>
        <v>Liliana Silvis</v>
      </c>
      <c r="G55" s="170" t="str">
        <f>+VLOOKUP(E55,Participants!$A$1:$F$1600,4,FALSE)</f>
        <v>AMA</v>
      </c>
      <c r="H55" s="170" t="str">
        <f>+VLOOKUP(E55,Participants!$A$1:$F$1600,5,FALSE)</f>
        <v>F</v>
      </c>
      <c r="I55" s="170">
        <f>+VLOOKUP(E55,Participants!$A$1:$F$1600,3,FALSE)</f>
        <v>6</v>
      </c>
      <c r="J55" s="170" t="str">
        <f>+VLOOKUP(E55,Participants!$A$1:$G$1600,7,FALSE)</f>
        <v>JV GIRLS</v>
      </c>
      <c r="K55" s="170">
        <f t="shared" si="1"/>
        <v>24</v>
      </c>
      <c r="L55" s="170"/>
    </row>
    <row r="56" spans="1:12" ht="14.25" customHeight="1">
      <c r="A56" s="102" t="s">
        <v>1570</v>
      </c>
      <c r="B56" s="168">
        <v>3</v>
      </c>
      <c r="C56" s="168">
        <v>36.79</v>
      </c>
      <c r="D56" s="168">
        <v>4</v>
      </c>
      <c r="E56" s="168">
        <v>970</v>
      </c>
      <c r="F56" s="170" t="str">
        <f>+VLOOKUP(E56,Participants!$A$1:$F$1600,2,FALSE)</f>
        <v>Sara Pomietto</v>
      </c>
      <c r="G56" s="170" t="str">
        <f>+VLOOKUP(E56,Participants!$A$1:$F$1600,4,FALSE)</f>
        <v>BTA</v>
      </c>
      <c r="H56" s="170" t="str">
        <f>+VLOOKUP(E56,Participants!$A$1:$F$1600,5,FALSE)</f>
        <v>F</v>
      </c>
      <c r="I56" s="170">
        <f>+VLOOKUP(E56,Participants!$A$1:$F$1600,3,FALSE)</f>
        <v>5</v>
      </c>
      <c r="J56" s="170" t="str">
        <f>+VLOOKUP(E56,Participants!$A$1:$G$1600,7,FALSE)</f>
        <v>JV GIRLS</v>
      </c>
      <c r="K56" s="170">
        <f t="shared" si="1"/>
        <v>25</v>
      </c>
      <c r="L56" s="170"/>
    </row>
    <row r="57" spans="1:12" ht="14.25" customHeight="1">
      <c r="A57" s="102" t="s">
        <v>1570</v>
      </c>
      <c r="B57" s="168">
        <v>4</v>
      </c>
      <c r="C57" s="168">
        <v>37.69</v>
      </c>
      <c r="D57" s="168">
        <v>7</v>
      </c>
      <c r="E57" s="168">
        <v>1583</v>
      </c>
      <c r="F57" s="170" t="str">
        <f>+VLOOKUP(E57,Participants!$A$1:$F$1600,2,FALSE)</f>
        <v>Abigail McClellan</v>
      </c>
      <c r="G57" s="170" t="str">
        <f>+VLOOKUP(E57,Participants!$A$1:$F$1600,4,FALSE)</f>
        <v>GRE</v>
      </c>
      <c r="H57" s="170" t="str">
        <f>+VLOOKUP(E57,Participants!$A$1:$F$1600,5,FALSE)</f>
        <v>F</v>
      </c>
      <c r="I57" s="170">
        <f>+VLOOKUP(E57,Participants!$A$1:$F$1600,3,FALSE)</f>
        <v>6</v>
      </c>
      <c r="J57" s="170" t="str">
        <f>+VLOOKUP(E57,Participants!$A$1:$G$1600,7,FALSE)</f>
        <v>JV GIRLS</v>
      </c>
      <c r="K57" s="170">
        <f t="shared" si="1"/>
        <v>26</v>
      </c>
      <c r="L57" s="170"/>
    </row>
    <row r="58" spans="1:12" ht="14.25" customHeight="1">
      <c r="A58" s="102" t="s">
        <v>1570</v>
      </c>
      <c r="B58" s="168">
        <v>3</v>
      </c>
      <c r="C58" s="168">
        <v>38.159999999999997</v>
      </c>
      <c r="D58" s="168">
        <v>5</v>
      </c>
      <c r="E58" s="168">
        <v>212</v>
      </c>
      <c r="F58" s="170" t="str">
        <f>+VLOOKUP(E58,Participants!$A$1:$F$1600,2,FALSE)</f>
        <v>Colleen Hart</v>
      </c>
      <c r="G58" s="170" t="str">
        <f>+VLOOKUP(E58,Participants!$A$1:$F$1600,4,FALSE)</f>
        <v>AMA</v>
      </c>
      <c r="H58" s="170" t="str">
        <f>+VLOOKUP(E58,Participants!$A$1:$F$1600,5,FALSE)</f>
        <v>F</v>
      </c>
      <c r="I58" s="170">
        <f>+VLOOKUP(E58,Participants!$A$1:$F$1600,3,FALSE)</f>
        <v>6</v>
      </c>
      <c r="J58" s="170" t="str">
        <f>+VLOOKUP(E58,Participants!$A$1:$G$1600,7,FALSE)</f>
        <v>JV GIRLS</v>
      </c>
      <c r="K58" s="170">
        <f t="shared" si="1"/>
        <v>27</v>
      </c>
      <c r="L58" s="170"/>
    </row>
    <row r="59" spans="1:12" ht="14.25" customHeight="1">
      <c r="A59" s="102" t="s">
        <v>1570</v>
      </c>
      <c r="B59" s="168">
        <v>4</v>
      </c>
      <c r="C59" s="168">
        <v>38.159999999999997</v>
      </c>
      <c r="D59" s="168">
        <v>8</v>
      </c>
      <c r="E59" s="168">
        <v>223</v>
      </c>
      <c r="F59" s="170" t="str">
        <f>+VLOOKUP(E59,Participants!$A$1:$F$1600,2,FALSE)</f>
        <v>Jennifer Wilson</v>
      </c>
      <c r="G59" s="170" t="str">
        <f>+VLOOKUP(E59,Participants!$A$1:$F$1600,4,FALSE)</f>
        <v>AMA</v>
      </c>
      <c r="H59" s="170" t="str">
        <f>+VLOOKUP(E59,Participants!$A$1:$F$1600,5,FALSE)</f>
        <v>F</v>
      </c>
      <c r="I59" s="170">
        <f>+VLOOKUP(E59,Participants!$A$1:$F$1600,3,FALSE)</f>
        <v>6</v>
      </c>
      <c r="J59" s="170" t="str">
        <f>+VLOOKUP(E59,Participants!$A$1:$G$1600,7,FALSE)</f>
        <v>JV GIRLS</v>
      </c>
      <c r="K59" s="170">
        <f t="shared" si="1"/>
        <v>28</v>
      </c>
      <c r="L59" s="170"/>
    </row>
    <row r="60" spans="1:12" ht="14.25" customHeight="1">
      <c r="A60" s="102" t="s">
        <v>1570</v>
      </c>
      <c r="B60" s="168">
        <v>1</v>
      </c>
      <c r="C60" s="168">
        <v>38.57</v>
      </c>
      <c r="D60" s="168">
        <v>5</v>
      </c>
      <c r="E60" s="168">
        <v>1159</v>
      </c>
      <c r="F60" s="170" t="str">
        <f>+VLOOKUP(E60,Participants!$A$1:$F$1600,2,FALSE)</f>
        <v>Gabby Vilcheck</v>
      </c>
      <c r="G60" s="170" t="str">
        <f>+VLOOKUP(E60,Participants!$A$1:$F$1600,4,FALSE)</f>
        <v>JAM</v>
      </c>
      <c r="H60" s="170" t="str">
        <f>+VLOOKUP(E60,Participants!$A$1:$F$1600,5,FALSE)</f>
        <v>F</v>
      </c>
      <c r="I60" s="170">
        <f>+VLOOKUP(E60,Participants!$A$1:$F$1600,3,FALSE)</f>
        <v>6</v>
      </c>
      <c r="J60" s="170" t="str">
        <f>+VLOOKUP(E60,Participants!$A$1:$G$1600,7,FALSE)</f>
        <v>JV GIRLS</v>
      </c>
      <c r="K60" s="170">
        <f t="shared" si="1"/>
        <v>29</v>
      </c>
      <c r="L60" s="170"/>
    </row>
    <row r="61" spans="1:12" ht="14.25" customHeight="1">
      <c r="A61" s="102" t="s">
        <v>1570</v>
      </c>
      <c r="B61" s="168">
        <v>3</v>
      </c>
      <c r="C61" s="168">
        <v>38.58</v>
      </c>
      <c r="D61" s="168">
        <v>2</v>
      </c>
      <c r="E61" s="168">
        <v>215</v>
      </c>
      <c r="F61" s="170" t="str">
        <f>+VLOOKUP(E61,Participants!$A$1:$F$1600,2,FALSE)</f>
        <v>Caroline Jesso</v>
      </c>
      <c r="G61" s="170" t="str">
        <f>+VLOOKUP(E61,Participants!$A$1:$F$1600,4,FALSE)</f>
        <v>AMA</v>
      </c>
      <c r="H61" s="170" t="str">
        <f>+VLOOKUP(E61,Participants!$A$1:$F$1600,5,FALSE)</f>
        <v>F</v>
      </c>
      <c r="I61" s="170">
        <f>+VLOOKUP(E61,Participants!$A$1:$F$1600,3,FALSE)</f>
        <v>6</v>
      </c>
      <c r="J61" s="170" t="str">
        <f>+VLOOKUP(E61,Participants!$A$1:$G$1600,7,FALSE)</f>
        <v>JV GIRLS</v>
      </c>
      <c r="K61" s="170">
        <f t="shared" si="1"/>
        <v>30</v>
      </c>
      <c r="L61" s="170"/>
    </row>
    <row r="62" spans="1:12" ht="14.25" customHeight="1">
      <c r="A62" s="102" t="s">
        <v>1570</v>
      </c>
      <c r="B62" s="168">
        <v>2</v>
      </c>
      <c r="C62" s="168">
        <v>38.979999999999997</v>
      </c>
      <c r="D62" s="168">
        <v>7</v>
      </c>
      <c r="E62" s="168">
        <v>1154</v>
      </c>
      <c r="F62" s="170" t="str">
        <f>+VLOOKUP(E62,Participants!$A$1:$F$1600,2,FALSE)</f>
        <v>Ashley Edwards</v>
      </c>
      <c r="G62" s="170" t="str">
        <f>+VLOOKUP(E62,Participants!$A$1:$F$1600,4,FALSE)</f>
        <v>JAM</v>
      </c>
      <c r="H62" s="170" t="str">
        <f>+VLOOKUP(E62,Participants!$A$1:$F$1600,5,FALSE)</f>
        <v>F</v>
      </c>
      <c r="I62" s="170">
        <f>+VLOOKUP(E62,Participants!$A$1:$F$1600,3,FALSE)</f>
        <v>6</v>
      </c>
      <c r="J62" s="170" t="str">
        <f>+VLOOKUP(E62,Participants!$A$1:$G$1600,7,FALSE)</f>
        <v>JV GIRLS</v>
      </c>
      <c r="K62" s="170">
        <f t="shared" si="1"/>
        <v>31</v>
      </c>
      <c r="L62" s="170"/>
    </row>
    <row r="63" spans="1:12" ht="14.25" customHeight="1">
      <c r="A63" s="102" t="s">
        <v>1570</v>
      </c>
      <c r="B63" s="168">
        <v>2</v>
      </c>
      <c r="C63" s="168">
        <v>39</v>
      </c>
      <c r="D63" s="168">
        <v>4</v>
      </c>
      <c r="E63" s="168">
        <v>214</v>
      </c>
      <c r="F63" s="170" t="str">
        <f>+VLOOKUP(E63,Participants!$A$1:$F$1600,2,FALSE)</f>
        <v>Caroline Howell</v>
      </c>
      <c r="G63" s="170" t="str">
        <f>+VLOOKUP(E63,Participants!$A$1:$F$1600,4,FALSE)</f>
        <v>AMA</v>
      </c>
      <c r="H63" s="170" t="str">
        <f>+VLOOKUP(E63,Participants!$A$1:$F$1600,5,FALSE)</f>
        <v>F</v>
      </c>
      <c r="I63" s="170">
        <f>+VLOOKUP(E63,Participants!$A$1:$F$1600,3,FALSE)</f>
        <v>5</v>
      </c>
      <c r="J63" s="170" t="str">
        <f>+VLOOKUP(E63,Participants!$A$1:$G$1600,7,FALSE)</f>
        <v>JV GIRLS</v>
      </c>
      <c r="K63" s="170">
        <f t="shared" si="1"/>
        <v>32</v>
      </c>
      <c r="L63" s="170"/>
    </row>
    <row r="64" spans="1:12" ht="14.25" customHeight="1">
      <c r="A64" s="102" t="s">
        <v>1570</v>
      </c>
      <c r="B64" s="168">
        <v>2</v>
      </c>
      <c r="C64" s="168">
        <v>39.18</v>
      </c>
      <c r="D64" s="168">
        <v>8</v>
      </c>
      <c r="E64" s="168">
        <v>1455</v>
      </c>
      <c r="F64" s="170" t="str">
        <f>+VLOOKUP(E64,Participants!$A$1:$F$1600,2,FALSE)</f>
        <v>Grace Wolfrum</v>
      </c>
      <c r="G64" s="170" t="str">
        <f>+VLOOKUP(E64,Participants!$A$1:$F$1600,4,FALSE)</f>
        <v>BCS</v>
      </c>
      <c r="H64" s="170" t="str">
        <f>+VLOOKUP(E64,Participants!$A$1:$F$1600,5,FALSE)</f>
        <v>F</v>
      </c>
      <c r="I64" s="170">
        <f>+VLOOKUP(E64,Participants!$A$1:$F$1600,3,FALSE)</f>
        <v>6</v>
      </c>
      <c r="J64" s="170" t="str">
        <f>+VLOOKUP(E64,Participants!$A$1:$G$1600,7,FALSE)</f>
        <v>JV GIRLS</v>
      </c>
      <c r="K64" s="170">
        <f t="shared" si="1"/>
        <v>33</v>
      </c>
      <c r="L64" s="170"/>
    </row>
    <row r="65" spans="1:12" ht="14.25" customHeight="1">
      <c r="A65" s="102" t="s">
        <v>1570</v>
      </c>
      <c r="B65" s="168">
        <v>3</v>
      </c>
      <c r="C65" s="168">
        <v>39.619999999999997</v>
      </c>
      <c r="D65" s="168">
        <v>8</v>
      </c>
      <c r="E65" s="168">
        <v>225</v>
      </c>
      <c r="F65" s="170" t="str">
        <f>+VLOOKUP(E65,Participants!$A$1:$F$1600,2,FALSE)</f>
        <v>Emalee Hooper</v>
      </c>
      <c r="G65" s="170" t="str">
        <f>+VLOOKUP(E65,Participants!$A$1:$F$1600,4,FALSE)</f>
        <v>AMA</v>
      </c>
      <c r="H65" s="170" t="str">
        <f>+VLOOKUP(E65,Participants!$A$1:$F$1600,5,FALSE)</f>
        <v>F</v>
      </c>
      <c r="I65" s="170">
        <f>+VLOOKUP(E65,Participants!$A$1:$F$1600,3,FALSE)</f>
        <v>6</v>
      </c>
      <c r="J65" s="170" t="str">
        <f>+VLOOKUP(E65,Participants!$A$1:$G$1600,7,FALSE)</f>
        <v>JV GIRLS</v>
      </c>
      <c r="K65" s="170">
        <f t="shared" si="1"/>
        <v>34</v>
      </c>
      <c r="L65" s="170"/>
    </row>
    <row r="66" spans="1:12" ht="14.25" customHeight="1">
      <c r="A66" s="102" t="s">
        <v>1570</v>
      </c>
      <c r="B66" s="168">
        <v>5</v>
      </c>
      <c r="C66" s="168">
        <v>39.630000000000003</v>
      </c>
      <c r="D66" s="168">
        <v>5</v>
      </c>
      <c r="E66" s="168">
        <v>974</v>
      </c>
      <c r="F66" s="170" t="str">
        <f>+VLOOKUP(E66,Participants!$A$1:$F$1600,2,FALSE)</f>
        <v>Alaina Long</v>
      </c>
      <c r="G66" s="170" t="str">
        <f>+VLOOKUP(E66,Participants!$A$1:$F$1600,4,FALSE)</f>
        <v>BTA</v>
      </c>
      <c r="H66" s="170" t="str">
        <f>+VLOOKUP(E66,Participants!$A$1:$F$1600,5,FALSE)</f>
        <v>F</v>
      </c>
      <c r="I66" s="170">
        <f>+VLOOKUP(E66,Participants!$A$1:$F$1600,3,FALSE)</f>
        <v>6</v>
      </c>
      <c r="J66" s="170" t="str">
        <f>+VLOOKUP(E66,Participants!$A$1:$G$1600,7,FALSE)</f>
        <v>JV GIRLS</v>
      </c>
      <c r="K66" s="170">
        <f t="shared" si="1"/>
        <v>35</v>
      </c>
      <c r="L66" s="170"/>
    </row>
    <row r="67" spans="1:12" ht="14.25" customHeight="1">
      <c r="A67" s="102" t="s">
        <v>1570</v>
      </c>
      <c r="B67" s="168">
        <v>4</v>
      </c>
      <c r="C67" s="168">
        <v>39.71</v>
      </c>
      <c r="D67" s="168">
        <v>5</v>
      </c>
      <c r="E67" s="168">
        <v>1026</v>
      </c>
      <c r="F67" s="170" t="str">
        <f>+VLOOKUP(E67,Participants!$A$1:$F$1600,2,FALSE)</f>
        <v>Noelle Ronnenberg</v>
      </c>
      <c r="G67" s="170" t="str">
        <f>+VLOOKUP(E67,Participants!$A$1:$F$1600,4,FALSE)</f>
        <v>KIL</v>
      </c>
      <c r="H67" s="170" t="str">
        <f>+VLOOKUP(E67,Participants!$A$1:$F$1600,5,FALSE)</f>
        <v>F</v>
      </c>
      <c r="I67" s="170">
        <f>+VLOOKUP(E67,Participants!$A$1:$F$1600,3,FALSE)</f>
        <v>5</v>
      </c>
      <c r="J67" s="170" t="str">
        <f>+VLOOKUP(E67,Participants!$A$1:$G$1600,7,FALSE)</f>
        <v>JV GIRLS</v>
      </c>
      <c r="K67" s="170">
        <f t="shared" si="1"/>
        <v>36</v>
      </c>
      <c r="L67" s="170"/>
    </row>
    <row r="68" spans="1:12" ht="14.25" customHeight="1">
      <c r="A68" s="102" t="s">
        <v>1570</v>
      </c>
      <c r="B68" s="168">
        <v>2</v>
      </c>
      <c r="C68" s="168">
        <v>40.159999999999997</v>
      </c>
      <c r="D68" s="168">
        <v>2</v>
      </c>
      <c r="E68" s="168">
        <v>789</v>
      </c>
      <c r="F68" s="170" t="str">
        <f>+VLOOKUP(E68,Participants!$A$1:$F$1600,2,FALSE)</f>
        <v>Annie Rugh</v>
      </c>
      <c r="G68" s="170" t="str">
        <f>+VLOOKUP(E68,Participants!$A$1:$F$1600,4,FALSE)</f>
        <v>AAC</v>
      </c>
      <c r="H68" s="170" t="str">
        <f>+VLOOKUP(E68,Participants!$A$1:$F$1600,5,FALSE)</f>
        <v>F</v>
      </c>
      <c r="I68" s="170">
        <f>+VLOOKUP(E68,Participants!$A$1:$F$1600,3,FALSE)</f>
        <v>5</v>
      </c>
      <c r="J68" s="170" t="str">
        <f>+VLOOKUP(E68,Participants!$A$1:$G$1600,7,FALSE)</f>
        <v>JV GIRLS</v>
      </c>
      <c r="K68" s="170">
        <f t="shared" si="1"/>
        <v>37</v>
      </c>
      <c r="L68" s="170"/>
    </row>
    <row r="69" spans="1:12" ht="14.25" customHeight="1">
      <c r="A69" s="102" t="s">
        <v>1570</v>
      </c>
      <c r="B69" s="168">
        <v>1</v>
      </c>
      <c r="C69" s="168">
        <v>40.29</v>
      </c>
      <c r="D69" s="168">
        <v>8</v>
      </c>
      <c r="E69" s="168">
        <v>213</v>
      </c>
      <c r="F69" s="170" t="str">
        <f>+VLOOKUP(E69,Participants!$A$1:$F$1600,2,FALSE)</f>
        <v>Samantha Hinkofer</v>
      </c>
      <c r="G69" s="170" t="str">
        <f>+VLOOKUP(E69,Participants!$A$1:$F$1600,4,FALSE)</f>
        <v>AMA</v>
      </c>
      <c r="H69" s="170" t="str">
        <f>+VLOOKUP(E69,Participants!$A$1:$F$1600,5,FALSE)</f>
        <v>F</v>
      </c>
      <c r="I69" s="170">
        <f>+VLOOKUP(E69,Participants!$A$1:$F$1600,3,FALSE)</f>
        <v>5</v>
      </c>
      <c r="J69" s="170" t="str">
        <f>+VLOOKUP(E69,Participants!$A$1:$G$1600,7,FALSE)</f>
        <v>JV GIRLS</v>
      </c>
      <c r="K69" s="170">
        <f t="shared" si="1"/>
        <v>38</v>
      </c>
      <c r="L69" s="170"/>
    </row>
    <row r="70" spans="1:12" ht="14.25" customHeight="1">
      <c r="A70" s="102" t="s">
        <v>1570</v>
      </c>
      <c r="B70" s="168">
        <v>1</v>
      </c>
      <c r="C70" s="168">
        <v>40.68</v>
      </c>
      <c r="D70" s="168">
        <v>7</v>
      </c>
      <c r="E70" s="168">
        <v>1023</v>
      </c>
      <c r="F70" s="170" t="str">
        <f>+VLOOKUP(E70,Participants!$A$1:$F$1600,2,FALSE)</f>
        <v>Alegría Sisto</v>
      </c>
      <c r="G70" s="170" t="str">
        <f>+VLOOKUP(E70,Participants!$A$1:$F$1600,4,FALSE)</f>
        <v>KIL</v>
      </c>
      <c r="H70" s="170" t="str">
        <f>+VLOOKUP(E70,Participants!$A$1:$F$1600,5,FALSE)</f>
        <v>F</v>
      </c>
      <c r="I70" s="170">
        <f>+VLOOKUP(E70,Participants!$A$1:$F$1600,3,FALSE)</f>
        <v>5</v>
      </c>
      <c r="J70" s="170" t="str">
        <f>+VLOOKUP(E70,Participants!$A$1:$G$1600,7,FALSE)</f>
        <v>JV GIRLS</v>
      </c>
      <c r="K70" s="170">
        <f t="shared" si="1"/>
        <v>39</v>
      </c>
      <c r="L70" s="170"/>
    </row>
    <row r="71" spans="1:12" ht="14.25" customHeight="1">
      <c r="A71" s="102" t="s">
        <v>1570</v>
      </c>
      <c r="B71" s="168">
        <v>6</v>
      </c>
      <c r="C71" s="168">
        <v>41.66</v>
      </c>
      <c r="D71" s="168">
        <v>6</v>
      </c>
      <c r="E71" s="168">
        <v>783</v>
      </c>
      <c r="F71" s="170" t="str">
        <f>+VLOOKUP(E71,Participants!$A$1:$F$1600,2,FALSE)</f>
        <v>Juli Gruber</v>
      </c>
      <c r="G71" s="170" t="str">
        <f>+VLOOKUP(E71,Participants!$A$1:$F$1600,4,FALSE)</f>
        <v>AAC</v>
      </c>
      <c r="H71" s="170" t="str">
        <f>+VLOOKUP(E71,Participants!$A$1:$F$1600,5,FALSE)</f>
        <v>F</v>
      </c>
      <c r="I71" s="170">
        <f>+VLOOKUP(E71,Participants!$A$1:$F$1600,3,FALSE)</f>
        <v>5</v>
      </c>
      <c r="J71" s="170" t="str">
        <f>+VLOOKUP(E71,Participants!$A$1:$G$1600,7,FALSE)</f>
        <v>JV GIRLS</v>
      </c>
      <c r="K71" s="170">
        <f t="shared" si="1"/>
        <v>40</v>
      </c>
      <c r="L71" s="170"/>
    </row>
    <row r="72" spans="1:12" ht="14.25" customHeight="1">
      <c r="A72" s="102" t="s">
        <v>1570</v>
      </c>
      <c r="B72" s="168">
        <v>1</v>
      </c>
      <c r="C72" s="168">
        <v>42.19</v>
      </c>
      <c r="D72" s="168">
        <v>2</v>
      </c>
      <c r="E72" s="175">
        <v>208</v>
      </c>
      <c r="F72" s="170" t="str">
        <f>+VLOOKUP(E72,Participants!$A$1:$F$1600,2,FALSE)</f>
        <v>Elizabeth Delach</v>
      </c>
      <c r="G72" s="170" t="str">
        <f>+VLOOKUP(E72,Participants!$A$1:$F$1600,4,FALSE)</f>
        <v>AMA</v>
      </c>
      <c r="H72" s="170" t="str">
        <f>+VLOOKUP(E72,Participants!$A$1:$F$1600,5,FALSE)</f>
        <v>F</v>
      </c>
      <c r="I72" s="170">
        <f>+VLOOKUP(E72,Participants!$A$1:$F$1600,3,FALSE)</f>
        <v>5</v>
      </c>
      <c r="J72" s="170" t="str">
        <f>+VLOOKUP(E72,Participants!$A$1:$G$1600,7,FALSE)</f>
        <v>JV GIRLS</v>
      </c>
      <c r="K72" s="170">
        <f t="shared" si="1"/>
        <v>41</v>
      </c>
      <c r="L72" s="170"/>
    </row>
    <row r="73" spans="1:12" ht="14.25" customHeight="1">
      <c r="A73" s="102" t="s">
        <v>1570</v>
      </c>
      <c r="B73" s="168">
        <v>5</v>
      </c>
      <c r="C73" s="168">
        <v>42.58</v>
      </c>
      <c r="D73" s="168">
        <v>4</v>
      </c>
      <c r="E73" s="168">
        <v>590</v>
      </c>
      <c r="F73" s="170" t="str">
        <f>+VLOOKUP(E73,Participants!$A$1:$F$1600,2,FALSE)</f>
        <v>Gina Talarico</v>
      </c>
      <c r="G73" s="170" t="str">
        <f>+VLOOKUP(E73,Participants!$A$1:$F$1600,4,FALSE)</f>
        <v>BFS</v>
      </c>
      <c r="H73" s="170" t="str">
        <f>+VLOOKUP(E73,Participants!$A$1:$F$1600,5,FALSE)</f>
        <v>F</v>
      </c>
      <c r="I73" s="170">
        <f>+VLOOKUP(E73,Participants!$A$1:$F$1600,3,FALSE)</f>
        <v>6</v>
      </c>
      <c r="J73" s="170" t="str">
        <f>+VLOOKUP(E73,Participants!$A$1:$G$1600,7,FALSE)</f>
        <v>JV GIRLS</v>
      </c>
      <c r="K73" s="170">
        <f t="shared" si="1"/>
        <v>42</v>
      </c>
      <c r="L73" s="170"/>
    </row>
    <row r="74" spans="1:12" ht="14.25" customHeight="1">
      <c r="A74" s="102" t="s">
        <v>1570</v>
      </c>
      <c r="B74" s="168">
        <v>3</v>
      </c>
      <c r="C74" s="168">
        <v>43.6</v>
      </c>
      <c r="D74" s="168">
        <v>7</v>
      </c>
      <c r="E74" s="168">
        <v>778</v>
      </c>
      <c r="F74" s="170" t="str">
        <f>+VLOOKUP(E74,Participants!$A$1:$F$1600,2,FALSE)</f>
        <v>Lizzie Austin</v>
      </c>
      <c r="G74" s="170" t="str">
        <f>+VLOOKUP(E74,Participants!$A$1:$F$1600,4,FALSE)</f>
        <v>AAC</v>
      </c>
      <c r="H74" s="170" t="str">
        <f>+VLOOKUP(E74,Participants!$A$1:$F$1600,5,FALSE)</f>
        <v>F</v>
      </c>
      <c r="I74" s="170">
        <f>+VLOOKUP(E74,Participants!$A$1:$F$1600,3,FALSE)</f>
        <v>5</v>
      </c>
      <c r="J74" s="170" t="str">
        <f>+VLOOKUP(E74,Participants!$A$1:$G$1600,7,FALSE)</f>
        <v>JV GIRLS</v>
      </c>
      <c r="K74" s="170">
        <f t="shared" si="1"/>
        <v>43</v>
      </c>
      <c r="L74" s="170"/>
    </row>
    <row r="75" spans="1:12" ht="14.25" customHeight="1">
      <c r="A75" s="102" t="s">
        <v>1570</v>
      </c>
      <c r="B75" s="168">
        <v>6</v>
      </c>
      <c r="C75" s="168">
        <v>44.64</v>
      </c>
      <c r="D75" s="168">
        <v>7</v>
      </c>
      <c r="E75" s="168">
        <v>1579</v>
      </c>
      <c r="F75" s="170" t="str">
        <f>+VLOOKUP(E75,Participants!$A$1:$F$1600,2,FALSE)</f>
        <v>Emily Birchok</v>
      </c>
      <c r="G75" s="170" t="str">
        <f>+VLOOKUP(E75,Participants!$A$1:$F$1600,4,FALSE)</f>
        <v>GRE</v>
      </c>
      <c r="H75" s="170" t="str">
        <f>+VLOOKUP(E75,Participants!$A$1:$F$1600,5,FALSE)</f>
        <v>F</v>
      </c>
      <c r="I75" s="170">
        <f>+VLOOKUP(E75,Participants!$A$1:$F$1600,3,FALSE)</f>
        <v>5</v>
      </c>
      <c r="J75" s="170" t="str">
        <f>+VLOOKUP(E75,Participants!$A$1:$G$1600,7,FALSE)</f>
        <v>JV GIRLS</v>
      </c>
      <c r="K75" s="170">
        <f t="shared" si="1"/>
        <v>44</v>
      </c>
      <c r="L75" s="170"/>
    </row>
    <row r="76" spans="1:12" ht="14.25" customHeight="1">
      <c r="A76" s="102" t="s">
        <v>1570</v>
      </c>
      <c r="B76" s="168">
        <v>2</v>
      </c>
      <c r="C76" s="168">
        <v>45.69</v>
      </c>
      <c r="D76" s="168">
        <v>3</v>
      </c>
      <c r="E76" s="168">
        <v>1005</v>
      </c>
      <c r="F76" s="170" t="str">
        <f>+VLOOKUP(E76,Participants!$A$1:$F$1600,2,FALSE)</f>
        <v>Isabella Gamez</v>
      </c>
      <c r="G76" s="170" t="str">
        <f>+VLOOKUP(E76,Participants!$A$1:$F$1600,4,FALSE)</f>
        <v>KIL</v>
      </c>
      <c r="H76" s="170" t="str">
        <f>+VLOOKUP(E76,Participants!$A$1:$F$1600,5,FALSE)</f>
        <v>F</v>
      </c>
      <c r="I76" s="170">
        <f>+VLOOKUP(E76,Participants!$A$1:$F$1600,3,FALSE)</f>
        <v>5</v>
      </c>
      <c r="J76" s="170" t="str">
        <f>+VLOOKUP(E76,Participants!$A$1:$G$1600,7,FALSE)</f>
        <v>JV GIRLS</v>
      </c>
      <c r="K76" s="170">
        <f t="shared" si="1"/>
        <v>45</v>
      </c>
      <c r="L76" s="170"/>
    </row>
    <row r="77" spans="1:12" ht="14.25" customHeight="1">
      <c r="A77" s="102" t="s">
        <v>1570</v>
      </c>
      <c r="B77" s="168">
        <v>2</v>
      </c>
      <c r="C77" s="168">
        <v>45.74</v>
      </c>
      <c r="D77" s="168">
        <v>6</v>
      </c>
      <c r="E77" s="168">
        <v>578</v>
      </c>
      <c r="F77" s="170" t="str">
        <f>+VLOOKUP(E77,Participants!$A$1:$F$1600,2,FALSE)</f>
        <v>Giovanna Julian</v>
      </c>
      <c r="G77" s="170" t="str">
        <f>+VLOOKUP(E77,Participants!$A$1:$F$1600,4,FALSE)</f>
        <v>BFS</v>
      </c>
      <c r="H77" s="170" t="str">
        <f>+VLOOKUP(E77,Participants!$A$1:$F$1600,5,FALSE)</f>
        <v>F</v>
      </c>
      <c r="I77" s="170">
        <f>+VLOOKUP(E77,Participants!$A$1:$F$1600,3,FALSE)</f>
        <v>6</v>
      </c>
      <c r="J77" s="170" t="str">
        <f>+VLOOKUP(E77,Participants!$A$1:$G$1600,7,FALSE)</f>
        <v>JV GIRLS</v>
      </c>
      <c r="K77" s="170">
        <f t="shared" si="1"/>
        <v>46</v>
      </c>
      <c r="L77" s="170"/>
    </row>
    <row r="78" spans="1:12" ht="14.25" customHeight="1">
      <c r="A78" s="102" t="s">
        <v>1570</v>
      </c>
      <c r="B78" s="168">
        <v>1</v>
      </c>
      <c r="C78" s="168">
        <v>91.63</v>
      </c>
      <c r="D78" s="168">
        <v>1</v>
      </c>
      <c r="E78" s="175">
        <v>210</v>
      </c>
      <c r="F78" s="170" t="str">
        <f>+VLOOKUP(E78,Participants!$A$1:$F$1600,2,FALSE)</f>
        <v>Anne Farnan</v>
      </c>
      <c r="G78" s="170" t="str">
        <f>+VLOOKUP(E78,Participants!$A$1:$F$1600,4,FALSE)</f>
        <v>AMA</v>
      </c>
      <c r="H78" s="170" t="str">
        <f>+VLOOKUP(E78,Participants!$A$1:$F$1600,5,FALSE)</f>
        <v>F</v>
      </c>
      <c r="I78" s="170">
        <f>+VLOOKUP(E78,Participants!$A$1:$F$1600,3,FALSE)</f>
        <v>5</v>
      </c>
      <c r="J78" s="170" t="str">
        <f>+VLOOKUP(E78,Participants!$A$1:$G$1600,7,FALSE)</f>
        <v>JV GIRLS</v>
      </c>
      <c r="K78" s="170">
        <f t="shared" si="1"/>
        <v>47</v>
      </c>
      <c r="L78" s="170"/>
    </row>
    <row r="79" spans="1:12" ht="14.25" customHeight="1">
      <c r="A79" s="102"/>
      <c r="B79" s="168"/>
      <c r="C79" s="168"/>
      <c r="D79" s="168"/>
      <c r="E79" s="175"/>
      <c r="F79" s="170"/>
      <c r="G79" s="170"/>
      <c r="H79" s="170"/>
      <c r="I79" s="170"/>
      <c r="J79" s="170"/>
      <c r="K79" s="170"/>
      <c r="L79" s="170"/>
    </row>
    <row r="80" spans="1:12" ht="14.25" customHeight="1">
      <c r="A80" s="102" t="s">
        <v>1570</v>
      </c>
      <c r="B80" s="168">
        <v>18</v>
      </c>
      <c r="C80" s="168">
        <v>26.61</v>
      </c>
      <c r="D80" s="168">
        <v>8</v>
      </c>
      <c r="E80" s="168">
        <v>617</v>
      </c>
      <c r="F80" s="170" t="str">
        <f>+VLOOKUP(E80,Participants!$A$1:$F$1600,2,FALSE)</f>
        <v>Ryan Snyder</v>
      </c>
      <c r="G80" s="170" t="str">
        <f>+VLOOKUP(E80,Participants!$A$1:$F$1600,4,FALSE)</f>
        <v>BFS</v>
      </c>
      <c r="H80" s="170" t="str">
        <f>+VLOOKUP(E80,Participants!$A$1:$F$1600,5,FALSE)</f>
        <v>M</v>
      </c>
      <c r="I80" s="170">
        <f>+VLOOKUP(E80,Participants!$A$1:$F$1600,3,FALSE)</f>
        <v>7</v>
      </c>
      <c r="J80" s="170" t="str">
        <f>+VLOOKUP(E80,Participants!$A$1:$G$1600,7,FALSE)</f>
        <v>VARSITY BOYS</v>
      </c>
      <c r="K80" s="170">
        <v>1</v>
      </c>
      <c r="L80" s="170">
        <v>10</v>
      </c>
    </row>
    <row r="81" spans="1:12" ht="14.25" customHeight="1">
      <c r="A81" s="102" t="s">
        <v>1570</v>
      </c>
      <c r="B81" s="168">
        <v>18</v>
      </c>
      <c r="C81" s="168">
        <v>26.84</v>
      </c>
      <c r="D81" s="168">
        <v>7</v>
      </c>
      <c r="E81" s="168">
        <v>1177</v>
      </c>
      <c r="F81" s="170" t="str">
        <f>+VLOOKUP(E81,Participants!$A$1:$F$1600,2,FALSE)</f>
        <v>Patrick Altmar</v>
      </c>
      <c r="G81" s="170" t="str">
        <f>+VLOOKUP(E81,Participants!$A$1:$F$1600,4,FALSE)</f>
        <v>JAM</v>
      </c>
      <c r="H81" s="170" t="str">
        <f>+VLOOKUP(E81,Participants!$A$1:$F$1600,5,FALSE)</f>
        <v>M</v>
      </c>
      <c r="I81" s="170">
        <f>+VLOOKUP(E81,Participants!$A$1:$F$1600,3,FALSE)</f>
        <v>8</v>
      </c>
      <c r="J81" s="170" t="str">
        <f>+VLOOKUP(E81,Participants!$A$1:$G$1600,7,FALSE)</f>
        <v>VARSITY BOYS</v>
      </c>
      <c r="K81" s="170">
        <f>K80+1</f>
        <v>2</v>
      </c>
      <c r="L81" s="170">
        <v>8</v>
      </c>
    </row>
    <row r="82" spans="1:12" ht="14.25" customHeight="1">
      <c r="A82" s="102" t="s">
        <v>1570</v>
      </c>
      <c r="B82" s="168">
        <v>18</v>
      </c>
      <c r="C82" s="168">
        <v>27.82</v>
      </c>
      <c r="D82" s="168">
        <v>5</v>
      </c>
      <c r="E82" s="168">
        <v>1079</v>
      </c>
      <c r="F82" s="170" t="str">
        <f>+VLOOKUP(E82,Participants!$A$1:$F$1600,2,FALSE)</f>
        <v>John Flerl</v>
      </c>
      <c r="G82" s="170" t="str">
        <f>+VLOOKUP(E82,Participants!$A$1:$F$1600,4,FALSE)</f>
        <v>KIL</v>
      </c>
      <c r="H82" s="170" t="str">
        <f>+VLOOKUP(E82,Participants!$A$1:$F$1600,5,FALSE)</f>
        <v>M</v>
      </c>
      <c r="I82" s="170">
        <f>+VLOOKUP(E82,Participants!$A$1:$F$1600,3,FALSE)</f>
        <v>7</v>
      </c>
      <c r="J82" s="170" t="str">
        <f>+VLOOKUP(E82,Participants!$A$1:$G$1600,7,FALSE)</f>
        <v>VARSITY BOYS</v>
      </c>
      <c r="K82" s="170">
        <f t="shared" ref="K82:K102" si="2">K81+1</f>
        <v>3</v>
      </c>
      <c r="L82" s="170">
        <v>6</v>
      </c>
    </row>
    <row r="83" spans="1:12" ht="14.25" customHeight="1">
      <c r="A83" s="102" t="s">
        <v>1570</v>
      </c>
      <c r="B83" s="168">
        <v>16</v>
      </c>
      <c r="C83" s="168">
        <v>27.88</v>
      </c>
      <c r="D83" s="168">
        <v>6</v>
      </c>
      <c r="E83" s="168">
        <v>1173</v>
      </c>
      <c r="F83" s="170" t="str">
        <f>+VLOOKUP(E83,Participants!$A$1:$F$1600,2,FALSE)</f>
        <v>Tiernan McCullough</v>
      </c>
      <c r="G83" s="170" t="str">
        <f>+VLOOKUP(E83,Participants!$A$1:$F$1600,4,FALSE)</f>
        <v>JAM</v>
      </c>
      <c r="H83" s="170" t="str">
        <f>+VLOOKUP(E83,Participants!$A$1:$F$1600,5,FALSE)</f>
        <v>M</v>
      </c>
      <c r="I83" s="170">
        <f>+VLOOKUP(E83,Participants!$A$1:$F$1600,3,FALSE)</f>
        <v>7</v>
      </c>
      <c r="J83" s="170" t="str">
        <f>+VLOOKUP(E83,Participants!$A$1:$G$1600,7,FALSE)</f>
        <v>VARSITY BOYS</v>
      </c>
      <c r="K83" s="170">
        <f t="shared" si="2"/>
        <v>4</v>
      </c>
      <c r="L83" s="170">
        <v>5</v>
      </c>
    </row>
    <row r="84" spans="1:12" ht="14.25" customHeight="1">
      <c r="A84" s="102" t="s">
        <v>1570</v>
      </c>
      <c r="B84" s="168">
        <v>17</v>
      </c>
      <c r="C84" s="168">
        <v>28.27</v>
      </c>
      <c r="D84" s="168">
        <v>4</v>
      </c>
      <c r="E84" s="168">
        <v>1174</v>
      </c>
      <c r="F84" s="170" t="str">
        <f>+VLOOKUP(E84,Participants!$A$1:$F$1600,2,FALSE)</f>
        <v>Killian O'Halloran</v>
      </c>
      <c r="G84" s="170" t="str">
        <f>+VLOOKUP(E84,Participants!$A$1:$F$1600,4,FALSE)</f>
        <v>JAM</v>
      </c>
      <c r="H84" s="170" t="str">
        <f>+VLOOKUP(E84,Participants!$A$1:$F$1600,5,FALSE)</f>
        <v>M</v>
      </c>
      <c r="I84" s="170">
        <f>+VLOOKUP(E84,Participants!$A$1:$F$1600,3,FALSE)</f>
        <v>7</v>
      </c>
      <c r="J84" s="170" t="str">
        <f>+VLOOKUP(E84,Participants!$A$1:$G$1600,7,FALSE)</f>
        <v>VARSITY BOYS</v>
      </c>
      <c r="K84" s="170">
        <f t="shared" si="2"/>
        <v>5</v>
      </c>
      <c r="L84" s="170">
        <v>4</v>
      </c>
    </row>
    <row r="85" spans="1:12" ht="14.25" customHeight="1">
      <c r="A85" s="102" t="s">
        <v>1570</v>
      </c>
      <c r="B85" s="168">
        <v>18</v>
      </c>
      <c r="C85" s="168">
        <v>28.46</v>
      </c>
      <c r="D85" s="168">
        <v>2</v>
      </c>
      <c r="E85" s="168">
        <v>795</v>
      </c>
      <c r="F85" s="170" t="str">
        <f>+VLOOKUP(E85,Participants!$A$1:$F$1600,2,FALSE)</f>
        <v>Lucas Conley</v>
      </c>
      <c r="G85" s="170" t="str">
        <f>+VLOOKUP(E85,Participants!$A$1:$F$1600,4,FALSE)</f>
        <v>AAC</v>
      </c>
      <c r="H85" s="170" t="str">
        <f>+VLOOKUP(E85,Participants!$A$1:$F$1600,5,FALSE)</f>
        <v>M</v>
      </c>
      <c r="I85" s="170">
        <f>+VLOOKUP(E85,Participants!$A$1:$F$1600,3,FALSE)</f>
        <v>8</v>
      </c>
      <c r="J85" s="170" t="str">
        <f>+VLOOKUP(E85,Participants!$A$1:$G$1600,7,FALSE)</f>
        <v>VARSITY BOYS</v>
      </c>
      <c r="K85" s="170">
        <f t="shared" si="2"/>
        <v>6</v>
      </c>
      <c r="L85" s="170">
        <v>3</v>
      </c>
    </row>
    <row r="86" spans="1:12" ht="14.25" customHeight="1">
      <c r="A86" s="102" t="s">
        <v>1570</v>
      </c>
      <c r="B86" s="168">
        <v>18</v>
      </c>
      <c r="C86" s="168">
        <v>28.83</v>
      </c>
      <c r="D86" s="168">
        <v>1</v>
      </c>
      <c r="E86" s="168">
        <v>893</v>
      </c>
      <c r="F86" s="170" t="str">
        <f>+VLOOKUP(E86,Participants!$A$1:$F$1600,2,FALSE)</f>
        <v>Antony Flitcraft</v>
      </c>
      <c r="G86" s="170" t="str">
        <f>+VLOOKUP(E86,Participants!$A$1:$F$1600,4,FALSE)</f>
        <v>SSPP</v>
      </c>
      <c r="H86" s="170" t="str">
        <f>+VLOOKUP(E86,Participants!$A$1:$F$1600,5,FALSE)</f>
        <v>M</v>
      </c>
      <c r="I86" s="170">
        <f>+VLOOKUP(E86,Participants!$A$1:$F$1600,3,FALSE)</f>
        <v>8</v>
      </c>
      <c r="J86" s="170" t="str">
        <f>+VLOOKUP(E86,Participants!$A$1:$G$1600,7,FALSE)</f>
        <v>VARSITY BOYS</v>
      </c>
      <c r="K86" s="170">
        <f t="shared" si="2"/>
        <v>7</v>
      </c>
      <c r="L86" s="170">
        <v>2</v>
      </c>
    </row>
    <row r="87" spans="1:12" ht="14.25" customHeight="1">
      <c r="A87" s="102" t="s">
        <v>1570</v>
      </c>
      <c r="B87" s="168">
        <v>17</v>
      </c>
      <c r="C87" s="168">
        <v>29.98</v>
      </c>
      <c r="D87" s="168">
        <v>1</v>
      </c>
      <c r="E87" s="168">
        <v>888</v>
      </c>
      <c r="F87" s="170" t="str">
        <f>+VLOOKUP(E87,Participants!$A$1:$F$1600,2,FALSE)</f>
        <v>Luca Flitcraft</v>
      </c>
      <c r="G87" s="170" t="str">
        <f>+VLOOKUP(E87,Participants!$A$1:$F$1600,4,FALSE)</f>
        <v>SSPP</v>
      </c>
      <c r="H87" s="170" t="str">
        <f>+VLOOKUP(E87,Participants!$A$1:$F$1600,5,FALSE)</f>
        <v>M</v>
      </c>
      <c r="I87" s="170">
        <f>+VLOOKUP(E87,Participants!$A$1:$F$1600,3,FALSE)</f>
        <v>7</v>
      </c>
      <c r="J87" s="170" t="str">
        <f>+VLOOKUP(E87,Participants!$A$1:$G$1600,7,FALSE)</f>
        <v>VARSITY BOYS</v>
      </c>
      <c r="K87" s="170">
        <f t="shared" si="2"/>
        <v>8</v>
      </c>
      <c r="L87" s="170">
        <v>1</v>
      </c>
    </row>
    <row r="88" spans="1:12" ht="14.25" customHeight="1">
      <c r="A88" s="102" t="s">
        <v>1570</v>
      </c>
      <c r="B88" s="168">
        <v>16</v>
      </c>
      <c r="C88" s="168">
        <v>30.07</v>
      </c>
      <c r="D88" s="168">
        <v>7</v>
      </c>
      <c r="E88" s="168">
        <v>232</v>
      </c>
      <c r="F88" s="170" t="str">
        <f>+VLOOKUP(E88,Participants!$A$1:$F$1600,2,FALSE)</f>
        <v>Tyler Kovalcik</v>
      </c>
      <c r="G88" s="170" t="str">
        <f>+VLOOKUP(E88,Participants!$A$1:$F$1600,4,FALSE)</f>
        <v>AMA</v>
      </c>
      <c r="H88" s="170" t="str">
        <f>+VLOOKUP(E88,Participants!$A$1:$F$1600,5,FALSE)</f>
        <v>M</v>
      </c>
      <c r="I88" s="170">
        <f>+VLOOKUP(E88,Participants!$A$1:$F$1600,3,FALSE)</f>
        <v>7</v>
      </c>
      <c r="J88" s="170" t="str">
        <f>+VLOOKUP(E88,Participants!$A$1:$G$1600,7,FALSE)</f>
        <v>VARSITY BOYS</v>
      </c>
      <c r="K88" s="170">
        <f t="shared" si="2"/>
        <v>9</v>
      </c>
      <c r="L88" s="170"/>
    </row>
    <row r="89" spans="1:12" ht="14.25" customHeight="1">
      <c r="A89" s="102" t="s">
        <v>1570</v>
      </c>
      <c r="B89" s="168">
        <v>17</v>
      </c>
      <c r="C89" s="168">
        <v>30.69</v>
      </c>
      <c r="D89" s="168">
        <v>3</v>
      </c>
      <c r="E89" s="168">
        <v>1083</v>
      </c>
      <c r="F89" s="170" t="str">
        <f>+VLOOKUP(E89,Participants!$A$1:$F$1600,2,FALSE)</f>
        <v>Alex Weber</v>
      </c>
      <c r="G89" s="170" t="str">
        <f>+VLOOKUP(E89,Participants!$A$1:$F$1600,4,FALSE)</f>
        <v>KIL</v>
      </c>
      <c r="H89" s="170" t="str">
        <f>+VLOOKUP(E89,Participants!$A$1:$F$1600,5,FALSE)</f>
        <v>M</v>
      </c>
      <c r="I89" s="170">
        <f>+VLOOKUP(E89,Participants!$A$1:$F$1600,3,FALSE)</f>
        <v>8</v>
      </c>
      <c r="J89" s="170" t="str">
        <f>+VLOOKUP(E89,Participants!$A$1:$G$1600,7,FALSE)</f>
        <v>VARSITY BOYS</v>
      </c>
      <c r="K89" s="170">
        <f t="shared" si="2"/>
        <v>10</v>
      </c>
      <c r="L89" s="170"/>
    </row>
    <row r="90" spans="1:12" ht="14.25" customHeight="1">
      <c r="A90" s="102" t="s">
        <v>1570</v>
      </c>
      <c r="B90" s="168">
        <v>18</v>
      </c>
      <c r="C90" s="168">
        <v>30.92</v>
      </c>
      <c r="D90" s="168">
        <v>6</v>
      </c>
      <c r="E90" s="168">
        <v>1465</v>
      </c>
      <c r="F90" s="170" t="str">
        <f>+VLOOKUP(E90,Participants!$A$1:$F$1600,2,FALSE)</f>
        <v>Jacob Hauser</v>
      </c>
      <c r="G90" s="170" t="str">
        <f>+VLOOKUP(E90,Participants!$A$1:$F$1600,4,FALSE)</f>
        <v>BCS</v>
      </c>
      <c r="H90" s="170" t="str">
        <f>+VLOOKUP(E90,Participants!$A$1:$F$1600,5,FALSE)</f>
        <v>M</v>
      </c>
      <c r="I90" s="170">
        <f>+VLOOKUP(E90,Participants!$A$1:$F$1600,3,FALSE)</f>
        <v>8</v>
      </c>
      <c r="J90" s="170" t="str">
        <f>+VLOOKUP(E90,Participants!$A$1:$G$1600,7,FALSE)</f>
        <v>VARSITY BOYS</v>
      </c>
      <c r="K90" s="170">
        <f t="shared" si="2"/>
        <v>11</v>
      </c>
      <c r="L90" s="170"/>
    </row>
    <row r="91" spans="1:12" ht="14.25" customHeight="1">
      <c r="A91" s="102" t="s">
        <v>1570</v>
      </c>
      <c r="B91" s="168">
        <v>17</v>
      </c>
      <c r="C91" s="168">
        <v>31.66</v>
      </c>
      <c r="D91" s="168">
        <v>7</v>
      </c>
      <c r="E91" s="168">
        <v>1080</v>
      </c>
      <c r="F91" s="170" t="str">
        <f>+VLOOKUP(E91,Participants!$A$1:$F$1600,2,FALSE)</f>
        <v>Matthew Liscinsky</v>
      </c>
      <c r="G91" s="170" t="str">
        <f>+VLOOKUP(E91,Participants!$A$1:$F$1600,4,FALSE)</f>
        <v>KIL</v>
      </c>
      <c r="H91" s="170" t="str">
        <f>+VLOOKUP(E91,Participants!$A$1:$F$1600,5,FALSE)</f>
        <v>M</v>
      </c>
      <c r="I91" s="170">
        <f>+VLOOKUP(E91,Participants!$A$1:$F$1600,3,FALSE)</f>
        <v>7</v>
      </c>
      <c r="J91" s="170" t="str">
        <f>+VLOOKUP(E91,Participants!$A$1:$G$1600,7,FALSE)</f>
        <v>VARSITY BOYS</v>
      </c>
      <c r="K91" s="170">
        <f t="shared" si="2"/>
        <v>12</v>
      </c>
      <c r="L91" s="170"/>
    </row>
    <row r="92" spans="1:12" ht="14.25" customHeight="1">
      <c r="A92" s="102" t="s">
        <v>1570</v>
      </c>
      <c r="B92" s="168">
        <v>16</v>
      </c>
      <c r="C92" s="168">
        <v>31.74</v>
      </c>
      <c r="D92" s="168">
        <v>1</v>
      </c>
      <c r="E92" s="168">
        <v>234</v>
      </c>
      <c r="F92" s="170" t="str">
        <f>+VLOOKUP(E92,Participants!$A$1:$F$1600,2,FALSE)</f>
        <v>Finnegan Racey</v>
      </c>
      <c r="G92" s="170" t="str">
        <f>+VLOOKUP(E92,Participants!$A$1:$F$1600,4,FALSE)</f>
        <v>AMA</v>
      </c>
      <c r="H92" s="170" t="str">
        <f>+VLOOKUP(E92,Participants!$A$1:$F$1600,5,FALSE)</f>
        <v>M</v>
      </c>
      <c r="I92" s="170">
        <f>+VLOOKUP(E92,Participants!$A$1:$F$1600,3,FALSE)</f>
        <v>8</v>
      </c>
      <c r="J92" s="170" t="str">
        <f>+VLOOKUP(E92,Participants!$A$1:$G$1600,7,FALSE)</f>
        <v>VARSITY BOYS</v>
      </c>
      <c r="K92" s="170">
        <f t="shared" si="2"/>
        <v>13</v>
      </c>
      <c r="L92" s="170"/>
    </row>
    <row r="93" spans="1:12" ht="14.25" customHeight="1">
      <c r="A93" s="102" t="s">
        <v>1570</v>
      </c>
      <c r="B93" s="168">
        <v>17</v>
      </c>
      <c r="C93" s="168">
        <v>32.36</v>
      </c>
      <c r="D93" s="168">
        <v>2</v>
      </c>
      <c r="E93" s="168">
        <v>227</v>
      </c>
      <c r="F93" s="170" t="str">
        <f>+VLOOKUP(E93,Participants!$A$1:$F$1600,2,FALSE)</f>
        <v>Tyler Debski</v>
      </c>
      <c r="G93" s="170" t="str">
        <f>+VLOOKUP(E93,Participants!$A$1:$F$1600,4,FALSE)</f>
        <v>AMA</v>
      </c>
      <c r="H93" s="170" t="str">
        <f>+VLOOKUP(E93,Participants!$A$1:$F$1600,5,FALSE)</f>
        <v>M</v>
      </c>
      <c r="I93" s="170">
        <f>+VLOOKUP(E93,Participants!$A$1:$F$1600,3,FALSE)</f>
        <v>7</v>
      </c>
      <c r="J93" s="170" t="str">
        <f>+VLOOKUP(E93,Participants!$A$1:$G$1600,7,FALSE)</f>
        <v>VARSITY BOYS</v>
      </c>
      <c r="K93" s="170">
        <f t="shared" si="2"/>
        <v>14</v>
      </c>
      <c r="L93" s="170"/>
    </row>
    <row r="94" spans="1:12" ht="14.25" customHeight="1">
      <c r="A94" s="102" t="s">
        <v>1570</v>
      </c>
      <c r="B94" s="168">
        <v>16</v>
      </c>
      <c r="C94" s="168">
        <v>33.17</v>
      </c>
      <c r="D94" s="168">
        <v>3</v>
      </c>
      <c r="E94" s="168">
        <v>1176</v>
      </c>
      <c r="F94" s="170" t="str">
        <f>+VLOOKUP(E94,Participants!$A$1:$F$1600,2,FALSE)</f>
        <v>Henrik Wright</v>
      </c>
      <c r="G94" s="170" t="str">
        <f>+VLOOKUP(E94,Participants!$A$1:$F$1600,4,FALSE)</f>
        <v>JAM</v>
      </c>
      <c r="H94" s="170" t="str">
        <f>+VLOOKUP(E94,Participants!$A$1:$F$1600,5,FALSE)</f>
        <v>M</v>
      </c>
      <c r="I94" s="170">
        <f>+VLOOKUP(E94,Participants!$A$1:$F$1600,3,FALSE)</f>
        <v>7</v>
      </c>
      <c r="J94" s="170" t="str">
        <f>+VLOOKUP(E94,Participants!$A$1:$G$1600,7,FALSE)</f>
        <v>VARSITY BOYS</v>
      </c>
      <c r="K94" s="170">
        <f t="shared" si="2"/>
        <v>15</v>
      </c>
      <c r="L94" s="170"/>
    </row>
    <row r="95" spans="1:12" ht="14.25" customHeight="1">
      <c r="A95" s="102" t="s">
        <v>1570</v>
      </c>
      <c r="B95" s="168">
        <v>17</v>
      </c>
      <c r="C95" s="168">
        <v>33.35</v>
      </c>
      <c r="D95" s="168">
        <v>6</v>
      </c>
      <c r="E95" s="168">
        <v>231</v>
      </c>
      <c r="F95" s="170" t="str">
        <f>+VLOOKUP(E95,Participants!$A$1:$F$1600,2,FALSE)</f>
        <v>Thomas Kovalcik</v>
      </c>
      <c r="G95" s="170" t="str">
        <f>+VLOOKUP(E95,Participants!$A$1:$F$1600,4,FALSE)</f>
        <v>AMA</v>
      </c>
      <c r="H95" s="170" t="str">
        <f>+VLOOKUP(E95,Participants!$A$1:$F$1600,5,FALSE)</f>
        <v>M</v>
      </c>
      <c r="I95" s="170">
        <f>+VLOOKUP(E95,Participants!$A$1:$F$1600,3,FALSE)</f>
        <v>7</v>
      </c>
      <c r="J95" s="170" t="str">
        <f>+VLOOKUP(E95,Participants!$A$1:$G$1600,7,FALSE)</f>
        <v>VARSITY BOYS</v>
      </c>
      <c r="K95" s="170">
        <f t="shared" si="2"/>
        <v>16</v>
      </c>
      <c r="L95" s="170"/>
    </row>
    <row r="96" spans="1:12" ht="14.25" customHeight="1">
      <c r="A96" s="102" t="s">
        <v>1570</v>
      </c>
      <c r="B96" s="168">
        <v>17</v>
      </c>
      <c r="C96" s="168">
        <v>33.54</v>
      </c>
      <c r="D96" s="168">
        <v>5</v>
      </c>
      <c r="E96" s="168">
        <v>1212</v>
      </c>
      <c r="F96" s="170" t="str">
        <f>+VLOOKUP(E96,Participants!$A$1:$F$1600,2,FALSE)</f>
        <v>Nathaniel Tunno</v>
      </c>
      <c r="G96" s="170" t="str">
        <f>+VLOOKUP(E96,Participants!$A$1:$F$1600,4,FALSE)</f>
        <v>CDT</v>
      </c>
      <c r="H96" s="170" t="str">
        <f>+VLOOKUP(E96,Participants!$A$1:$F$1600,5,FALSE)</f>
        <v>M</v>
      </c>
      <c r="I96" s="170">
        <f>+VLOOKUP(E96,Participants!$A$1:$F$1600,3,FALSE)</f>
        <v>7</v>
      </c>
      <c r="J96" s="170" t="str">
        <f>+VLOOKUP(E96,Participants!$A$1:$G$1600,7,FALSE)</f>
        <v>VARSITY BOYS</v>
      </c>
      <c r="K96" s="170">
        <f t="shared" si="2"/>
        <v>17</v>
      </c>
      <c r="L96" s="170"/>
    </row>
    <row r="97" spans="1:12" ht="14.25" customHeight="1">
      <c r="A97" s="102" t="s">
        <v>1570</v>
      </c>
      <c r="B97" s="168">
        <v>16</v>
      </c>
      <c r="C97" s="168">
        <v>33.82</v>
      </c>
      <c r="D97" s="168">
        <v>4</v>
      </c>
      <c r="E97" s="168">
        <v>235</v>
      </c>
      <c r="F97" s="170" t="str">
        <f>+VLOOKUP(E97,Participants!$A$1:$F$1600,2,FALSE)</f>
        <v>Danny Slowey</v>
      </c>
      <c r="G97" s="170" t="str">
        <f>+VLOOKUP(E97,Participants!$A$1:$F$1600,4,FALSE)</f>
        <v>AMA</v>
      </c>
      <c r="H97" s="170" t="str">
        <f>+VLOOKUP(E97,Participants!$A$1:$F$1600,5,FALSE)</f>
        <v>M</v>
      </c>
      <c r="I97" s="170">
        <f>+VLOOKUP(E97,Participants!$A$1:$F$1600,3,FALSE)</f>
        <v>8</v>
      </c>
      <c r="J97" s="170" t="str">
        <f>+VLOOKUP(E97,Participants!$A$1:$G$1600,7,FALSE)</f>
        <v>VARSITY BOYS</v>
      </c>
      <c r="K97" s="170">
        <f t="shared" si="2"/>
        <v>18</v>
      </c>
      <c r="L97" s="170"/>
    </row>
    <row r="98" spans="1:12" ht="14.25" customHeight="1">
      <c r="A98" s="102" t="s">
        <v>1570</v>
      </c>
      <c r="B98" s="168">
        <v>18</v>
      </c>
      <c r="C98" s="168">
        <v>34.01</v>
      </c>
      <c r="D98" s="168">
        <v>3</v>
      </c>
      <c r="E98" s="168">
        <v>990</v>
      </c>
      <c r="F98" s="170" t="str">
        <f>+VLOOKUP(E98,Participants!$A$1:$F$1600,2,FALSE)</f>
        <v>Alex Miros</v>
      </c>
      <c r="G98" s="170" t="str">
        <f>+VLOOKUP(E98,Participants!$A$1:$F$1600,4,FALSE)</f>
        <v>BTA</v>
      </c>
      <c r="H98" s="170" t="str">
        <f>+VLOOKUP(E98,Participants!$A$1:$F$1600,5,FALSE)</f>
        <v>M</v>
      </c>
      <c r="I98" s="170">
        <f>+VLOOKUP(E98,Participants!$A$1:$F$1600,3,FALSE)</f>
        <v>8</v>
      </c>
      <c r="J98" s="170" t="str">
        <f>+VLOOKUP(E98,Participants!$A$1:$G$1600,7,FALSE)</f>
        <v>VARSITY BOYS</v>
      </c>
      <c r="K98" s="170">
        <f t="shared" si="2"/>
        <v>19</v>
      </c>
      <c r="L98" s="170"/>
    </row>
    <row r="99" spans="1:12" ht="14.25" customHeight="1">
      <c r="A99" s="102" t="s">
        <v>1570</v>
      </c>
      <c r="B99" s="168">
        <v>18</v>
      </c>
      <c r="C99" s="168">
        <v>36.1</v>
      </c>
      <c r="D99" s="168">
        <v>4</v>
      </c>
      <c r="E99" s="168">
        <v>228</v>
      </c>
      <c r="F99" s="170" t="str">
        <f>+VLOOKUP(E99,Participants!$A$1:$F$1600,2,FALSE)</f>
        <v>Paul Farnan</v>
      </c>
      <c r="G99" s="170" t="str">
        <f>+VLOOKUP(E99,Participants!$A$1:$F$1600,4,FALSE)</f>
        <v>AMA</v>
      </c>
      <c r="H99" s="170" t="str">
        <f>+VLOOKUP(E99,Participants!$A$1:$F$1600,5,FALSE)</f>
        <v>M</v>
      </c>
      <c r="I99" s="170">
        <f>+VLOOKUP(E99,Participants!$A$1:$F$1600,3,FALSE)</f>
        <v>7</v>
      </c>
      <c r="J99" s="170" t="str">
        <f>+VLOOKUP(E99,Participants!$A$1:$G$1600,7,FALSE)</f>
        <v>VARSITY BOYS</v>
      </c>
      <c r="K99" s="170">
        <f t="shared" si="2"/>
        <v>20</v>
      </c>
      <c r="L99" s="170"/>
    </row>
    <row r="100" spans="1:12" ht="13.15" customHeight="1">
      <c r="A100" s="102" t="s">
        <v>1570</v>
      </c>
      <c r="B100" s="168">
        <v>16</v>
      </c>
      <c r="C100" s="168">
        <v>36.119999999999997</v>
      </c>
      <c r="D100" s="168">
        <v>5</v>
      </c>
      <c r="E100" s="168">
        <v>1072</v>
      </c>
      <c r="F100" s="170" t="str">
        <f>+VLOOKUP(E100,Participants!$A$1:$F$1600,2,FALSE)</f>
        <v>Domenic Amoruso</v>
      </c>
      <c r="G100" s="170" t="str">
        <f>+VLOOKUP(E100,Participants!$A$1:$F$1600,4,FALSE)</f>
        <v>KIL</v>
      </c>
      <c r="H100" s="170" t="str">
        <f>+VLOOKUP(E100,Participants!$A$1:$F$1600,5,FALSE)</f>
        <v>M</v>
      </c>
      <c r="I100" s="170">
        <f>+VLOOKUP(E100,Participants!$A$1:$F$1600,3,FALSE)</f>
        <v>7</v>
      </c>
      <c r="J100" s="170" t="str">
        <f>+VLOOKUP(E100,Participants!$A$1:$G$1600,7,FALSE)</f>
        <v>VARSITY BOYS</v>
      </c>
      <c r="K100" s="170">
        <f t="shared" si="2"/>
        <v>21</v>
      </c>
      <c r="L100" s="170"/>
    </row>
    <row r="101" spans="1:12" ht="14.25" customHeight="1">
      <c r="A101" s="102" t="s">
        <v>1570</v>
      </c>
      <c r="B101" s="168">
        <v>16</v>
      </c>
      <c r="C101" s="168">
        <v>37.69</v>
      </c>
      <c r="D101" s="168">
        <v>2</v>
      </c>
      <c r="E101" s="168">
        <v>1076</v>
      </c>
      <c r="F101" s="170" t="str">
        <f>+VLOOKUP(E101,Participants!$A$1:$F$1600,2,FALSE)</f>
        <v>Lincoln Chips</v>
      </c>
      <c r="G101" s="170" t="str">
        <f>+VLOOKUP(E101,Participants!$A$1:$F$1600,4,FALSE)</f>
        <v>KIL</v>
      </c>
      <c r="H101" s="170" t="str">
        <f>+VLOOKUP(E101,Participants!$A$1:$F$1600,5,FALSE)</f>
        <v>M</v>
      </c>
      <c r="I101" s="170">
        <f>+VLOOKUP(E101,Participants!$A$1:$F$1600,3,FALSE)</f>
        <v>7</v>
      </c>
      <c r="J101" s="170" t="str">
        <f>+VLOOKUP(E101,Participants!$A$1:$G$1600,7,FALSE)</f>
        <v>VARSITY BOYS</v>
      </c>
      <c r="K101" s="170">
        <v>22</v>
      </c>
      <c r="L101" s="170"/>
    </row>
    <row r="102" spans="1:12" ht="14.25" customHeight="1">
      <c r="A102" s="102" t="s">
        <v>1570</v>
      </c>
      <c r="B102" s="168">
        <v>16</v>
      </c>
      <c r="C102" s="168">
        <v>40.042000000000002</v>
      </c>
      <c r="D102" s="168">
        <v>8</v>
      </c>
      <c r="E102" s="168">
        <v>1462</v>
      </c>
      <c r="F102" s="170" t="str">
        <f>+VLOOKUP(E102,Participants!$A$1:$F$1600,2,FALSE)</f>
        <v>Dominic Shaffer</v>
      </c>
      <c r="G102" s="170" t="str">
        <f>+VLOOKUP(E102,Participants!$A$1:$F$1600,4,FALSE)</f>
        <v>BCS</v>
      </c>
      <c r="H102" s="170" t="str">
        <f>+VLOOKUP(E102,Participants!$A$1:$F$1600,5,FALSE)</f>
        <v>M</v>
      </c>
      <c r="I102" s="170">
        <f>+VLOOKUP(E102,Participants!$A$1:$F$1600,3,FALSE)</f>
        <v>7</v>
      </c>
      <c r="J102" s="170" t="str">
        <f>+VLOOKUP(E102,Participants!$A$1:$G$1600,7,FALSE)</f>
        <v>VARSITY BOYS</v>
      </c>
      <c r="K102" s="170">
        <f t="shared" si="2"/>
        <v>23</v>
      </c>
      <c r="L102" s="170"/>
    </row>
    <row r="103" spans="1:12" ht="14.25" customHeight="1">
      <c r="A103" s="102"/>
      <c r="B103" s="168"/>
      <c r="C103" s="168"/>
      <c r="D103" s="168"/>
      <c r="E103" s="168"/>
      <c r="F103" s="170"/>
      <c r="G103" s="170"/>
      <c r="H103" s="170"/>
      <c r="I103" s="170"/>
      <c r="J103" s="170"/>
      <c r="K103" s="170"/>
      <c r="L103" s="170"/>
    </row>
    <row r="104" spans="1:12" ht="14.25" customHeight="1">
      <c r="A104" s="102" t="s">
        <v>1570</v>
      </c>
      <c r="B104" s="168">
        <v>15</v>
      </c>
      <c r="C104" s="168">
        <v>29.16</v>
      </c>
      <c r="D104" s="168">
        <v>4</v>
      </c>
      <c r="E104" s="168">
        <v>606</v>
      </c>
      <c r="F104" s="170" t="str">
        <f>+VLOOKUP(E104,Participants!$A$1:$F$1600,2,FALSE)</f>
        <v>Audra Lazzara</v>
      </c>
      <c r="G104" s="170" t="str">
        <f>+VLOOKUP(E104,Participants!$A$1:$F$1600,4,FALSE)</f>
        <v>BFS</v>
      </c>
      <c r="H104" s="170" t="str">
        <f>+VLOOKUP(E104,Participants!$A$1:$F$1600,5,FALSE)</f>
        <v>F</v>
      </c>
      <c r="I104" s="170">
        <f>+VLOOKUP(E104,Participants!$A$1:$F$1600,3,FALSE)</f>
        <v>7</v>
      </c>
      <c r="J104" s="170" t="str">
        <f>+VLOOKUP(E104,Participants!$A$1:$G$1600,7,FALSE)</f>
        <v>VARSITY GIRLS</v>
      </c>
      <c r="K104" s="170">
        <v>1</v>
      </c>
      <c r="L104" s="170">
        <v>10</v>
      </c>
    </row>
    <row r="105" spans="1:12" ht="14.25" customHeight="1">
      <c r="A105" s="102" t="s">
        <v>1570</v>
      </c>
      <c r="B105" s="168">
        <v>15</v>
      </c>
      <c r="C105" s="168">
        <v>29.69</v>
      </c>
      <c r="D105" s="168">
        <v>5</v>
      </c>
      <c r="E105" s="168">
        <v>978</v>
      </c>
      <c r="F105" s="170" t="str">
        <f>+VLOOKUP(E105,Participants!$A$1:$F$1600,2,FALSE)</f>
        <v>Ella Eiler</v>
      </c>
      <c r="G105" s="170" t="str">
        <f>+VLOOKUP(E105,Participants!$A$1:$F$1600,4,FALSE)</f>
        <v>BTA</v>
      </c>
      <c r="H105" s="170" t="str">
        <f>+VLOOKUP(E105,Participants!$A$1:$F$1600,5,FALSE)</f>
        <v>F</v>
      </c>
      <c r="I105" s="170">
        <f>+VLOOKUP(E105,Participants!$A$1:$F$1600,3,FALSE)</f>
        <v>7</v>
      </c>
      <c r="J105" s="170" t="str">
        <f>+VLOOKUP(E105,Participants!$A$1:$G$1600,7,FALSE)</f>
        <v>VARSITY GIRLS</v>
      </c>
      <c r="K105" s="170">
        <f>K104+1</f>
        <v>2</v>
      </c>
      <c r="L105" s="170">
        <v>8</v>
      </c>
    </row>
    <row r="106" spans="1:12" ht="14.25" customHeight="1">
      <c r="A106" s="102" t="s">
        <v>1570</v>
      </c>
      <c r="B106" s="168">
        <v>12</v>
      </c>
      <c r="C106" s="168">
        <v>29.9</v>
      </c>
      <c r="D106" s="168">
        <v>4</v>
      </c>
      <c r="E106" s="168">
        <v>1058</v>
      </c>
      <c r="F106" s="170" t="str">
        <f>+VLOOKUP(E106,Participants!$A$1:$F$1600,2,FALSE)</f>
        <v>Alexa Stoltz</v>
      </c>
      <c r="G106" s="170" t="str">
        <f>+VLOOKUP(E106,Participants!$A$1:$F$1600,4,FALSE)</f>
        <v>KIL</v>
      </c>
      <c r="H106" s="170" t="str">
        <f>+VLOOKUP(E106,Participants!$A$1:$F$1600,5,FALSE)</f>
        <v>F</v>
      </c>
      <c r="I106" s="170">
        <f>+VLOOKUP(E106,Participants!$A$1:$F$1600,3,FALSE)</f>
        <v>7</v>
      </c>
      <c r="J106" s="170" t="str">
        <f>+VLOOKUP(E106,Participants!$A$1:$G$1600,7,FALSE)</f>
        <v>VARSITY GIRLS</v>
      </c>
      <c r="K106" s="170">
        <f t="shared" ref="K106:K136" si="3">K105+1</f>
        <v>3</v>
      </c>
      <c r="L106" s="170">
        <v>6</v>
      </c>
    </row>
    <row r="107" spans="1:12" ht="14.25" customHeight="1">
      <c r="A107" s="102" t="s">
        <v>1570</v>
      </c>
      <c r="B107" s="168">
        <v>15</v>
      </c>
      <c r="C107" s="168">
        <v>30.14</v>
      </c>
      <c r="D107" s="168">
        <v>1</v>
      </c>
      <c r="E107" s="168">
        <v>1061</v>
      </c>
      <c r="F107" s="170" t="str">
        <f>+VLOOKUP(E107,Participants!$A$1:$F$1600,2,FALSE)</f>
        <v>Julia Siket</v>
      </c>
      <c r="G107" s="170" t="str">
        <f>+VLOOKUP(E107,Participants!$A$1:$F$1600,4,FALSE)</f>
        <v>KIL</v>
      </c>
      <c r="H107" s="170" t="str">
        <f>+VLOOKUP(E107,Participants!$A$1:$F$1600,5,FALSE)</f>
        <v>F</v>
      </c>
      <c r="I107" s="170">
        <f>+VLOOKUP(E107,Participants!$A$1:$F$1600,3,FALSE)</f>
        <v>7</v>
      </c>
      <c r="J107" s="170" t="str">
        <f>+VLOOKUP(E107,Participants!$A$1:$G$1600,7,FALSE)</f>
        <v>VARSITY GIRLS</v>
      </c>
      <c r="K107" s="170">
        <f t="shared" si="3"/>
        <v>4</v>
      </c>
      <c r="L107" s="170">
        <v>5</v>
      </c>
    </row>
    <row r="108" spans="1:12" ht="14.25" customHeight="1">
      <c r="A108" s="102" t="s">
        <v>1570</v>
      </c>
      <c r="B108" s="168">
        <v>13</v>
      </c>
      <c r="C108" s="168">
        <v>30.37</v>
      </c>
      <c r="D108" s="168">
        <v>4</v>
      </c>
      <c r="E108" s="168">
        <v>1060</v>
      </c>
      <c r="F108" s="170" t="str">
        <f>+VLOOKUP(E108,Participants!$A$1:$F$1600,2,FALSE)</f>
        <v>Sheridan Cunningham</v>
      </c>
      <c r="G108" s="170" t="str">
        <f>+VLOOKUP(E108,Participants!$A$1:$F$1600,4,FALSE)</f>
        <v>KIL</v>
      </c>
      <c r="H108" s="170" t="str">
        <f>+VLOOKUP(E108,Participants!$A$1:$F$1600,5,FALSE)</f>
        <v>F</v>
      </c>
      <c r="I108" s="170">
        <f>+VLOOKUP(E108,Participants!$A$1:$F$1600,3,FALSE)</f>
        <v>7</v>
      </c>
      <c r="J108" s="170" t="str">
        <f>+VLOOKUP(E108,Participants!$A$1:$G$1600,7,FALSE)</f>
        <v>VARSITY GIRLS</v>
      </c>
      <c r="K108" s="170">
        <f t="shared" si="3"/>
        <v>5</v>
      </c>
      <c r="L108" s="170">
        <v>4</v>
      </c>
    </row>
    <row r="109" spans="1:12" ht="14.25" customHeight="1">
      <c r="A109" s="102" t="s">
        <v>1570</v>
      </c>
      <c r="B109" s="168">
        <v>15</v>
      </c>
      <c r="C109" s="168">
        <v>30.79</v>
      </c>
      <c r="D109" s="168">
        <v>2</v>
      </c>
      <c r="E109" s="168">
        <v>241</v>
      </c>
      <c r="F109" s="170" t="str">
        <f>+VLOOKUP(E109,Participants!$A$1:$F$1600,2,FALSE)</f>
        <v>Vienna DiPaolo</v>
      </c>
      <c r="G109" s="170" t="str">
        <f>+VLOOKUP(E109,Participants!$A$1:$F$1600,4,FALSE)</f>
        <v>AMA</v>
      </c>
      <c r="H109" s="170" t="str">
        <f>+VLOOKUP(E109,Participants!$A$1:$F$1600,5,FALSE)</f>
        <v>F</v>
      </c>
      <c r="I109" s="170">
        <f>+VLOOKUP(E109,Participants!$A$1:$F$1600,3,FALSE)</f>
        <v>7</v>
      </c>
      <c r="J109" s="170" t="str">
        <f>+VLOOKUP(E109,Participants!$A$1:$G$1600,7,FALSE)</f>
        <v>VARSITY GIRLS</v>
      </c>
      <c r="K109" s="170">
        <f t="shared" si="3"/>
        <v>6</v>
      </c>
      <c r="L109" s="170">
        <v>3</v>
      </c>
    </row>
    <row r="110" spans="1:12" ht="14.25" customHeight="1">
      <c r="A110" s="102" t="s">
        <v>1570</v>
      </c>
      <c r="B110" s="168">
        <v>12</v>
      </c>
      <c r="C110" s="168">
        <v>31.01</v>
      </c>
      <c r="D110" s="168">
        <v>1</v>
      </c>
      <c r="E110" s="168">
        <v>800</v>
      </c>
      <c r="F110" s="170" t="str">
        <f>+VLOOKUP(E110,Participants!$A$1:$F$1600,2,FALSE)</f>
        <v>Elliot Keverline</v>
      </c>
      <c r="G110" s="170" t="str">
        <f>+VLOOKUP(E110,Participants!$A$1:$F$1600,4,FALSE)</f>
        <v>AAC</v>
      </c>
      <c r="H110" s="170" t="str">
        <f>+VLOOKUP(E110,Participants!$A$1:$F$1600,5,FALSE)</f>
        <v>F</v>
      </c>
      <c r="I110" s="170">
        <f>+VLOOKUP(E110,Participants!$A$1:$F$1600,3,FALSE)</f>
        <v>8</v>
      </c>
      <c r="J110" s="170" t="str">
        <f>+VLOOKUP(E110,Participants!$A$1:$G$1600,7,FALSE)</f>
        <v>VARSITY GIRLS</v>
      </c>
      <c r="K110" s="170">
        <f t="shared" si="3"/>
        <v>7</v>
      </c>
      <c r="L110" s="170">
        <v>2</v>
      </c>
    </row>
    <row r="111" spans="1:12" ht="14.25" customHeight="1">
      <c r="A111" s="102" t="s">
        <v>1570</v>
      </c>
      <c r="B111" s="168">
        <v>13</v>
      </c>
      <c r="C111" s="168">
        <v>31.99</v>
      </c>
      <c r="D111" s="168">
        <v>2</v>
      </c>
      <c r="E111" s="168">
        <v>985</v>
      </c>
      <c r="F111" s="170" t="str">
        <f>+VLOOKUP(E111,Participants!$A$1:$F$1600,2,FALSE)</f>
        <v>Chloe Fettis</v>
      </c>
      <c r="G111" s="170" t="str">
        <f>+VLOOKUP(E111,Participants!$A$1:$F$1600,4,FALSE)</f>
        <v>BTA</v>
      </c>
      <c r="H111" s="170" t="str">
        <f>+VLOOKUP(E111,Participants!$A$1:$F$1600,5,FALSE)</f>
        <v>F</v>
      </c>
      <c r="I111" s="170">
        <f>+VLOOKUP(E111,Participants!$A$1:$F$1600,3,FALSE)</f>
        <v>8</v>
      </c>
      <c r="J111" s="170" t="str">
        <f>+VLOOKUP(E111,Participants!$A$1:$G$1600,7,FALSE)</f>
        <v>VARSITY GIRLS</v>
      </c>
      <c r="K111" s="170">
        <f t="shared" si="3"/>
        <v>8</v>
      </c>
      <c r="L111" s="170">
        <v>1</v>
      </c>
    </row>
    <row r="112" spans="1:12" ht="14.25" customHeight="1">
      <c r="A112" s="102" t="s">
        <v>1570</v>
      </c>
      <c r="B112" s="168">
        <v>11</v>
      </c>
      <c r="C112" s="168">
        <v>32.01</v>
      </c>
      <c r="D112" s="168">
        <v>6</v>
      </c>
      <c r="E112" s="168">
        <v>1056</v>
      </c>
      <c r="F112" s="170" t="str">
        <f>+VLOOKUP(E112,Participants!$A$1:$F$1600,2,FALSE)</f>
        <v>Kassidy Flynn</v>
      </c>
      <c r="G112" s="170" t="str">
        <f>+VLOOKUP(E112,Participants!$A$1:$F$1600,4,FALSE)</f>
        <v>KIL</v>
      </c>
      <c r="H112" s="170" t="str">
        <f>+VLOOKUP(E112,Participants!$A$1:$F$1600,5,FALSE)</f>
        <v>F</v>
      </c>
      <c r="I112" s="170">
        <f>+VLOOKUP(E112,Participants!$A$1:$F$1600,3,FALSE)</f>
        <v>7</v>
      </c>
      <c r="J112" s="170" t="str">
        <f>+VLOOKUP(E112,Participants!$A$1:$G$1600,7,FALSE)</f>
        <v>VARSITY GIRLS</v>
      </c>
      <c r="K112" s="170">
        <f t="shared" si="3"/>
        <v>9</v>
      </c>
      <c r="L112" s="170"/>
    </row>
    <row r="113" spans="1:12" ht="14.25" customHeight="1">
      <c r="A113" s="102" t="s">
        <v>1570</v>
      </c>
      <c r="B113" s="168">
        <v>15</v>
      </c>
      <c r="C113" s="168">
        <v>32.450000000000003</v>
      </c>
      <c r="D113" s="168">
        <v>3</v>
      </c>
      <c r="E113" s="168">
        <v>1066</v>
      </c>
      <c r="F113" s="170" t="str">
        <f>+VLOOKUP(E113,Participants!$A$1:$F$1600,2,FALSE)</f>
        <v>Arianna Rhedrick</v>
      </c>
      <c r="G113" s="170" t="str">
        <f>+VLOOKUP(E113,Participants!$A$1:$F$1600,4,FALSE)</f>
        <v>KIL</v>
      </c>
      <c r="H113" s="170" t="str">
        <f>+VLOOKUP(E113,Participants!$A$1:$F$1600,5,FALSE)</f>
        <v>F</v>
      </c>
      <c r="I113" s="170">
        <f>+VLOOKUP(E113,Participants!$A$1:$F$1600,3,FALSE)</f>
        <v>7</v>
      </c>
      <c r="J113" s="170" t="str">
        <f>+VLOOKUP(E113,Participants!$A$1:$G$1600,7,FALSE)</f>
        <v>VARSITY GIRLS</v>
      </c>
      <c r="K113" s="170">
        <f t="shared" si="3"/>
        <v>10</v>
      </c>
      <c r="L113" s="170"/>
    </row>
    <row r="114" spans="1:12" ht="14.25" customHeight="1">
      <c r="A114" s="102" t="s">
        <v>1570</v>
      </c>
      <c r="B114" s="168">
        <v>11</v>
      </c>
      <c r="C114" s="168">
        <v>32.86</v>
      </c>
      <c r="D114" s="168">
        <v>8</v>
      </c>
      <c r="E114" s="168">
        <v>1069</v>
      </c>
      <c r="F114" s="170" t="str">
        <f>+VLOOKUP(E114,Participants!$A$1:$F$1600,2,FALSE)</f>
        <v>Tessa Driehorst</v>
      </c>
      <c r="G114" s="170" t="str">
        <f>+VLOOKUP(E114,Participants!$A$1:$F$1600,4,FALSE)</f>
        <v>KIL</v>
      </c>
      <c r="H114" s="170" t="str">
        <f>+VLOOKUP(E114,Participants!$A$1:$F$1600,5,FALSE)</f>
        <v>F</v>
      </c>
      <c r="I114" s="170">
        <f>+VLOOKUP(E114,Participants!$A$1:$F$1600,3,FALSE)</f>
        <v>8</v>
      </c>
      <c r="J114" s="170" t="str">
        <f>+VLOOKUP(E114,Participants!$A$1:$G$1600,7,FALSE)</f>
        <v>VARSITY GIRLS</v>
      </c>
      <c r="K114" s="170">
        <f t="shared" si="3"/>
        <v>11</v>
      </c>
      <c r="L114" s="170"/>
    </row>
    <row r="115" spans="1:12" ht="14.25" customHeight="1">
      <c r="A115" s="102" t="s">
        <v>1570</v>
      </c>
      <c r="B115" s="168">
        <v>12</v>
      </c>
      <c r="C115" s="168">
        <v>33.15</v>
      </c>
      <c r="D115" s="168">
        <v>6</v>
      </c>
      <c r="E115" s="168">
        <v>983</v>
      </c>
      <c r="F115" s="170" t="str">
        <f>+VLOOKUP(E115,Participants!$A$1:$F$1600,2,FALSE)</f>
        <v>Maggie Tatar</v>
      </c>
      <c r="G115" s="170" t="str">
        <f>+VLOOKUP(E115,Participants!$A$1:$F$1600,4,FALSE)</f>
        <v>BTA</v>
      </c>
      <c r="H115" s="170" t="str">
        <f>+VLOOKUP(E115,Participants!$A$1:$F$1600,5,FALSE)</f>
        <v>F</v>
      </c>
      <c r="I115" s="170">
        <f>+VLOOKUP(E115,Participants!$A$1:$F$1600,3,FALSE)</f>
        <v>7</v>
      </c>
      <c r="J115" s="170" t="str">
        <f>+VLOOKUP(E115,Participants!$A$1:$G$1600,7,FALSE)</f>
        <v>VARSITY GIRLS</v>
      </c>
      <c r="K115" s="170">
        <f t="shared" si="3"/>
        <v>12</v>
      </c>
      <c r="L115" s="170"/>
    </row>
    <row r="116" spans="1:12" ht="14.25" customHeight="1">
      <c r="A116" s="102" t="s">
        <v>1570</v>
      </c>
      <c r="B116" s="168">
        <v>13</v>
      </c>
      <c r="C116" s="168">
        <v>33.18</v>
      </c>
      <c r="D116" s="168">
        <v>8</v>
      </c>
      <c r="E116" s="168">
        <v>1164</v>
      </c>
      <c r="F116" s="170" t="str">
        <f>+VLOOKUP(E116,Participants!$A$1:$F$1600,2,FALSE)</f>
        <v>Elizabeth Fabian</v>
      </c>
      <c r="G116" s="170" t="str">
        <f>+VLOOKUP(E116,Participants!$A$1:$F$1600,4,FALSE)</f>
        <v>JAM</v>
      </c>
      <c r="H116" s="170" t="str">
        <f>+VLOOKUP(E116,Participants!$A$1:$F$1600,5,FALSE)</f>
        <v>F</v>
      </c>
      <c r="I116" s="170">
        <f>+VLOOKUP(E116,Participants!$A$1:$F$1600,3,FALSE)</f>
        <v>8</v>
      </c>
      <c r="J116" s="170" t="str">
        <f>+VLOOKUP(E116,Participants!$A$1:$G$1600,7,FALSE)</f>
        <v>VARSITY GIRLS</v>
      </c>
      <c r="K116" s="170">
        <f t="shared" si="3"/>
        <v>13</v>
      </c>
      <c r="L116" s="170"/>
    </row>
    <row r="117" spans="1:12" ht="14.25" customHeight="1">
      <c r="A117" s="102" t="s">
        <v>1570</v>
      </c>
      <c r="B117" s="168">
        <v>11</v>
      </c>
      <c r="C117" s="168">
        <v>33.57</v>
      </c>
      <c r="D117" s="168">
        <v>4</v>
      </c>
      <c r="E117" s="168">
        <v>1063</v>
      </c>
      <c r="F117" s="170" t="str">
        <f>+VLOOKUP(E117,Participants!$A$1:$F$1600,2,FALSE)</f>
        <v>Elizabeth Long</v>
      </c>
      <c r="G117" s="170" t="str">
        <f>+VLOOKUP(E117,Participants!$A$1:$F$1600,4,FALSE)</f>
        <v>KIL</v>
      </c>
      <c r="H117" s="170" t="str">
        <f>+VLOOKUP(E117,Participants!$A$1:$F$1600,5,FALSE)</f>
        <v>F</v>
      </c>
      <c r="I117" s="170">
        <f>+VLOOKUP(E117,Participants!$A$1:$F$1600,3,FALSE)</f>
        <v>7</v>
      </c>
      <c r="J117" s="170" t="str">
        <f>+VLOOKUP(E117,Participants!$A$1:$G$1600,7,FALSE)</f>
        <v>VARSITY GIRLS</v>
      </c>
      <c r="K117" s="170">
        <f t="shared" si="3"/>
        <v>14</v>
      </c>
      <c r="L117" s="170"/>
    </row>
    <row r="118" spans="1:12" ht="14.25" customHeight="1">
      <c r="A118" s="102" t="s">
        <v>1570</v>
      </c>
      <c r="B118" s="168">
        <v>12</v>
      </c>
      <c r="C118" s="168">
        <v>33.57</v>
      </c>
      <c r="D118" s="168">
        <v>3</v>
      </c>
      <c r="E118" s="168">
        <v>242</v>
      </c>
      <c r="F118" s="170" t="str">
        <f>+VLOOKUP(E118,Participants!$A$1:$F$1600,2,FALSE)</f>
        <v>Alaina DiPofi</v>
      </c>
      <c r="G118" s="170" t="str">
        <f>+VLOOKUP(E118,Participants!$A$1:$F$1600,4,FALSE)</f>
        <v>AMA</v>
      </c>
      <c r="H118" s="170" t="str">
        <f>+VLOOKUP(E118,Participants!$A$1:$F$1600,5,FALSE)</f>
        <v>F</v>
      </c>
      <c r="I118" s="170">
        <f>+VLOOKUP(E118,Participants!$A$1:$F$1600,3,FALSE)</f>
        <v>7</v>
      </c>
      <c r="J118" s="170" t="str">
        <f>+VLOOKUP(E118,Participants!$A$1:$G$1600,7,FALSE)</f>
        <v>VARSITY GIRLS</v>
      </c>
      <c r="K118" s="170">
        <f t="shared" si="3"/>
        <v>15</v>
      </c>
      <c r="L118" s="170"/>
    </row>
    <row r="119" spans="1:12" ht="14.25" customHeight="1">
      <c r="A119" s="102" t="s">
        <v>1570</v>
      </c>
      <c r="B119" s="168">
        <v>13</v>
      </c>
      <c r="C119" s="168">
        <v>33.68</v>
      </c>
      <c r="D119" s="168">
        <v>5</v>
      </c>
      <c r="E119" s="168">
        <v>249</v>
      </c>
      <c r="F119" s="170" t="str">
        <f>+VLOOKUP(E119,Participants!$A$1:$F$1600,2,FALSE)</f>
        <v>Ava Smith</v>
      </c>
      <c r="G119" s="170" t="str">
        <f>+VLOOKUP(E119,Participants!$A$1:$F$1600,4,FALSE)</f>
        <v>AMA</v>
      </c>
      <c r="H119" s="170" t="str">
        <f>+VLOOKUP(E119,Participants!$A$1:$F$1600,5,FALSE)</f>
        <v>F</v>
      </c>
      <c r="I119" s="170">
        <f>+VLOOKUP(E119,Participants!$A$1:$F$1600,3,FALSE)</f>
        <v>7</v>
      </c>
      <c r="J119" s="170" t="str">
        <f>+VLOOKUP(E119,Participants!$A$1:$G$1600,7,FALSE)</f>
        <v>VARSITY GIRLS</v>
      </c>
      <c r="K119" s="170">
        <f t="shared" si="3"/>
        <v>16</v>
      </c>
      <c r="L119" s="170"/>
    </row>
    <row r="120" spans="1:12" ht="14.25" customHeight="1">
      <c r="A120" s="102" t="s">
        <v>1570</v>
      </c>
      <c r="B120" s="168">
        <v>13</v>
      </c>
      <c r="C120" s="168">
        <v>34.17</v>
      </c>
      <c r="D120" s="168">
        <v>1</v>
      </c>
      <c r="E120" s="168">
        <v>884</v>
      </c>
      <c r="F120" s="170" t="str">
        <f>+VLOOKUP(E120,Participants!$A$1:$F$1600,2,FALSE)</f>
        <v>Grace Kenney</v>
      </c>
      <c r="G120" s="170" t="str">
        <f>+VLOOKUP(E120,Participants!$A$1:$F$1600,4,FALSE)</f>
        <v>SSPP</v>
      </c>
      <c r="H120" s="170" t="str">
        <f>+VLOOKUP(E120,Participants!$A$1:$F$1600,5,FALSE)</f>
        <v>F</v>
      </c>
      <c r="I120" s="170">
        <f>+VLOOKUP(E120,Participants!$A$1:$F$1600,3,FALSE)</f>
        <v>7</v>
      </c>
      <c r="J120" s="170" t="str">
        <f>+VLOOKUP(E120,Participants!$A$1:$G$1600,7,FALSE)</f>
        <v>VARSITY GIRLS</v>
      </c>
      <c r="K120" s="170">
        <f t="shared" si="3"/>
        <v>17</v>
      </c>
      <c r="L120" s="170"/>
    </row>
    <row r="121" spans="1:12" ht="14.25" customHeight="1">
      <c r="A121" s="102" t="s">
        <v>1570</v>
      </c>
      <c r="B121" s="168">
        <v>12</v>
      </c>
      <c r="C121" s="168">
        <v>34.590000000000003</v>
      </c>
      <c r="D121" s="168">
        <v>5</v>
      </c>
      <c r="E121" s="168">
        <v>607</v>
      </c>
      <c r="F121" s="170" t="str">
        <f>+VLOOKUP(E121,Participants!$A$1:$F$1600,2,FALSE)</f>
        <v>Alexa Risdon</v>
      </c>
      <c r="G121" s="170" t="str">
        <f>+VLOOKUP(E121,Participants!$A$1:$F$1600,4,FALSE)</f>
        <v>BFS</v>
      </c>
      <c r="H121" s="170" t="str">
        <f>+VLOOKUP(E121,Participants!$A$1:$F$1600,5,FALSE)</f>
        <v>F</v>
      </c>
      <c r="I121" s="170">
        <f>+VLOOKUP(E121,Participants!$A$1:$F$1600,3,FALSE)</f>
        <v>8</v>
      </c>
      <c r="J121" s="170" t="str">
        <f>+VLOOKUP(E121,Participants!$A$1:$G$1600,7,FALSE)</f>
        <v>VARSITY GIRLS</v>
      </c>
      <c r="K121" s="170">
        <f t="shared" si="3"/>
        <v>18</v>
      </c>
      <c r="L121" s="170"/>
    </row>
    <row r="122" spans="1:12" ht="14.25" customHeight="1">
      <c r="A122" s="102" t="s">
        <v>1570</v>
      </c>
      <c r="B122" s="168">
        <v>12</v>
      </c>
      <c r="C122" s="168">
        <v>34.65</v>
      </c>
      <c r="D122" s="168">
        <v>7</v>
      </c>
      <c r="E122" s="168">
        <v>886</v>
      </c>
      <c r="F122" s="170" t="str">
        <f>+VLOOKUP(E122,Participants!$A$1:$F$1600,2,FALSE)</f>
        <v>Jordyn Kunselman</v>
      </c>
      <c r="G122" s="170" t="str">
        <f>+VLOOKUP(E122,Participants!$A$1:$F$1600,4,FALSE)</f>
        <v>SSPP</v>
      </c>
      <c r="H122" s="170" t="str">
        <f>+VLOOKUP(E122,Participants!$A$1:$F$1600,5,FALSE)</f>
        <v>F</v>
      </c>
      <c r="I122" s="170">
        <f>+VLOOKUP(E122,Participants!$A$1:$F$1600,3,FALSE)</f>
        <v>7</v>
      </c>
      <c r="J122" s="170" t="str">
        <f>+VLOOKUP(E122,Participants!$A$1:$G$1600,7,FALSE)</f>
        <v>VARSITY GIRLS</v>
      </c>
      <c r="K122" s="170">
        <f t="shared" si="3"/>
        <v>19</v>
      </c>
      <c r="L122" s="170"/>
    </row>
    <row r="123" spans="1:12" ht="14.25" customHeight="1">
      <c r="A123" s="102" t="s">
        <v>1570</v>
      </c>
      <c r="B123" s="168">
        <v>13</v>
      </c>
      <c r="C123" s="168">
        <v>34.74</v>
      </c>
      <c r="D123" s="168">
        <v>6</v>
      </c>
      <c r="E123" s="168">
        <v>1167</v>
      </c>
      <c r="F123" s="170" t="str">
        <f>+VLOOKUP(E123,Participants!$A$1:$F$1600,2,FALSE)</f>
        <v>Lily Hunter</v>
      </c>
      <c r="G123" s="170" t="str">
        <f>+VLOOKUP(E123,Participants!$A$1:$F$1600,4,FALSE)</f>
        <v>JAM</v>
      </c>
      <c r="H123" s="170" t="str">
        <f>+VLOOKUP(E123,Participants!$A$1:$F$1600,5,FALSE)</f>
        <v>F</v>
      </c>
      <c r="I123" s="170">
        <f>+VLOOKUP(E123,Participants!$A$1:$F$1600,3,FALSE)</f>
        <v>8</v>
      </c>
      <c r="J123" s="170" t="str">
        <f>+VLOOKUP(E123,Participants!$A$1:$G$1600,7,FALSE)</f>
        <v>VARSITY GIRLS</v>
      </c>
      <c r="K123" s="170">
        <f t="shared" si="3"/>
        <v>20</v>
      </c>
      <c r="L123" s="170"/>
    </row>
    <row r="124" spans="1:12" ht="14.25" customHeight="1">
      <c r="A124" s="102" t="s">
        <v>1570</v>
      </c>
      <c r="B124" s="168">
        <v>12</v>
      </c>
      <c r="C124" s="168">
        <v>35.21</v>
      </c>
      <c r="D124" s="168">
        <v>8</v>
      </c>
      <c r="E124" s="168">
        <v>1213</v>
      </c>
      <c r="F124" s="170" t="str">
        <f>+VLOOKUP(E124,Participants!$A$1:$F$1600,2,FALSE)</f>
        <v>Caitlyn Abbett</v>
      </c>
      <c r="G124" s="170" t="str">
        <f>+VLOOKUP(E124,Participants!$A$1:$F$1600,4,FALSE)</f>
        <v>CDT</v>
      </c>
      <c r="H124" s="170" t="str">
        <f>+VLOOKUP(E124,Participants!$A$1:$F$1600,5,FALSE)</f>
        <v>F</v>
      </c>
      <c r="I124" s="170">
        <f>+VLOOKUP(E124,Participants!$A$1:$F$1600,3,FALSE)</f>
        <v>8</v>
      </c>
      <c r="J124" s="170" t="str">
        <f>+VLOOKUP(E124,Participants!$A$1:$G$1600,7,FALSE)</f>
        <v>VARSITY GIRLS</v>
      </c>
      <c r="K124" s="170">
        <f t="shared" si="3"/>
        <v>21</v>
      </c>
      <c r="L124" s="170"/>
    </row>
    <row r="125" spans="1:12" ht="14.25" customHeight="1">
      <c r="A125" s="102" t="s">
        <v>1570</v>
      </c>
      <c r="B125" s="168">
        <v>14</v>
      </c>
      <c r="C125" s="168">
        <v>35.25</v>
      </c>
      <c r="D125" s="168">
        <v>1</v>
      </c>
      <c r="E125" s="168">
        <v>1466</v>
      </c>
      <c r="F125" s="170" t="str">
        <f>+VLOOKUP(E125,Participants!$A$1:$F$1600,2,FALSE)</f>
        <v>Anna Claire Dudley</v>
      </c>
      <c r="G125" s="170" t="str">
        <f>+VLOOKUP(E125,Participants!$A$1:$F$1600,4,FALSE)</f>
        <v>BCS</v>
      </c>
      <c r="H125" s="170" t="str">
        <f>+VLOOKUP(E125,Participants!$A$1:$F$1600,5,FALSE)</f>
        <v>F</v>
      </c>
      <c r="I125" s="170">
        <f>+VLOOKUP(E125,Participants!$A$1:$F$1600,3,FALSE)</f>
        <v>8</v>
      </c>
      <c r="J125" s="170" t="str">
        <f>+VLOOKUP(E125,Participants!$A$1:$G$1600,7,FALSE)</f>
        <v>VARSITY GIRLS</v>
      </c>
      <c r="K125" s="170">
        <f t="shared" si="3"/>
        <v>22</v>
      </c>
      <c r="L125" s="170"/>
    </row>
    <row r="126" spans="1:12" ht="14.25" customHeight="1">
      <c r="A126" s="102" t="s">
        <v>1570</v>
      </c>
      <c r="B126" s="168">
        <v>14</v>
      </c>
      <c r="C126" s="168">
        <v>35.369999999999997</v>
      </c>
      <c r="D126" s="168">
        <v>3</v>
      </c>
      <c r="E126" s="168">
        <v>1162</v>
      </c>
      <c r="F126" s="170" t="str">
        <f>+VLOOKUP(E126,Participants!$A$1:$F$1600,2,FALSE)</f>
        <v>Faith Williamson</v>
      </c>
      <c r="G126" s="170" t="str">
        <f>+VLOOKUP(E126,Participants!$A$1:$F$1600,4,FALSE)</f>
        <v>JAM</v>
      </c>
      <c r="H126" s="170" t="str">
        <f>+VLOOKUP(E126,Participants!$A$1:$F$1600,5,FALSE)</f>
        <v>F</v>
      </c>
      <c r="I126" s="170">
        <f>+VLOOKUP(E126,Participants!$A$1:$F$1600,3,FALSE)</f>
        <v>7</v>
      </c>
      <c r="J126" s="170" t="str">
        <f>+VLOOKUP(E126,Participants!$A$1:$G$1600,7,FALSE)</f>
        <v>VARSITY GIRLS</v>
      </c>
      <c r="K126" s="170">
        <f t="shared" si="3"/>
        <v>23</v>
      </c>
      <c r="L126" s="170"/>
    </row>
    <row r="127" spans="1:12" ht="14.25" customHeight="1">
      <c r="A127" s="102" t="s">
        <v>1570</v>
      </c>
      <c r="B127" s="168">
        <v>11</v>
      </c>
      <c r="C127" s="168">
        <v>35.65</v>
      </c>
      <c r="D127" s="168">
        <v>3</v>
      </c>
      <c r="E127" s="168">
        <v>885</v>
      </c>
      <c r="F127" s="170" t="str">
        <f>+VLOOKUP(E127,Participants!$A$1:$F$1600,2,FALSE)</f>
        <v>Abigail Getch</v>
      </c>
      <c r="G127" s="170" t="str">
        <f>+VLOOKUP(E127,Participants!$A$1:$F$1600,4,FALSE)</f>
        <v>SSPP</v>
      </c>
      <c r="H127" s="170" t="str">
        <f>+VLOOKUP(E127,Participants!$A$1:$F$1600,5,FALSE)</f>
        <v>F</v>
      </c>
      <c r="I127" s="170">
        <f>+VLOOKUP(E127,Participants!$A$1:$F$1600,3,FALSE)</f>
        <v>7</v>
      </c>
      <c r="J127" s="170" t="str">
        <f>+VLOOKUP(E127,Participants!$A$1:$G$1600,7,FALSE)</f>
        <v>VARSITY GIRLS</v>
      </c>
      <c r="K127" s="170">
        <f t="shared" si="3"/>
        <v>24</v>
      </c>
      <c r="L127" s="170"/>
    </row>
    <row r="128" spans="1:12" ht="14.25" customHeight="1">
      <c r="A128" s="102" t="s">
        <v>1570</v>
      </c>
      <c r="B128" s="168">
        <v>15</v>
      </c>
      <c r="C128" s="168">
        <v>35.83</v>
      </c>
      <c r="D128" s="168">
        <v>6</v>
      </c>
      <c r="E128" s="168">
        <v>887</v>
      </c>
      <c r="F128" s="170" t="str">
        <f>+VLOOKUP(E128,Participants!$A$1:$F$1600,2,FALSE)</f>
        <v>Malissa Martin</v>
      </c>
      <c r="G128" s="170" t="str">
        <f>+VLOOKUP(E128,Participants!$A$1:$F$1600,4,FALSE)</f>
        <v>SSPP</v>
      </c>
      <c r="H128" s="170" t="str">
        <f>+VLOOKUP(E128,Participants!$A$1:$F$1600,5,FALSE)</f>
        <v>F</v>
      </c>
      <c r="I128" s="170">
        <f>+VLOOKUP(E128,Participants!$A$1:$F$1600,3,FALSE)</f>
        <v>7</v>
      </c>
      <c r="J128" s="170" t="str">
        <f>+VLOOKUP(E128,Participants!$A$1:$G$1600,7,FALSE)</f>
        <v>VARSITY GIRLS</v>
      </c>
      <c r="K128" s="170">
        <f t="shared" si="3"/>
        <v>25</v>
      </c>
      <c r="L128" s="170"/>
    </row>
    <row r="129" spans="1:24" ht="14.25" customHeight="1">
      <c r="A129" s="102" t="s">
        <v>1570</v>
      </c>
      <c r="B129" s="168">
        <v>12</v>
      </c>
      <c r="C129" s="168">
        <v>35.909999999999997</v>
      </c>
      <c r="D129" s="168">
        <v>2</v>
      </c>
      <c r="E129" s="168">
        <v>1163</v>
      </c>
      <c r="F129" s="170" t="str">
        <f>+VLOOKUP(E129,Participants!$A$1:$F$1600,2,FALSE)</f>
        <v>Allyson Fabian</v>
      </c>
      <c r="G129" s="170" t="str">
        <f>+VLOOKUP(E129,Participants!$A$1:$F$1600,4,FALSE)</f>
        <v>JAM</v>
      </c>
      <c r="H129" s="170" t="str">
        <f>+VLOOKUP(E129,Participants!$A$1:$F$1600,5,FALSE)</f>
        <v>F</v>
      </c>
      <c r="I129" s="170">
        <f>+VLOOKUP(E129,Participants!$A$1:$F$1600,3,FALSE)</f>
        <v>8</v>
      </c>
      <c r="J129" s="170" t="str">
        <f>+VLOOKUP(E129,Participants!$A$1:$G$1600,7,FALSE)</f>
        <v>VARSITY GIRLS</v>
      </c>
      <c r="K129" s="170">
        <f t="shared" si="3"/>
        <v>26</v>
      </c>
      <c r="L129" s="170"/>
    </row>
    <row r="130" spans="1:24" ht="14.25" customHeight="1">
      <c r="A130" s="102" t="s">
        <v>1570</v>
      </c>
      <c r="B130" s="168">
        <v>13</v>
      </c>
      <c r="C130" s="168">
        <v>35.93</v>
      </c>
      <c r="D130" s="168">
        <v>7</v>
      </c>
      <c r="E130" s="168">
        <v>798</v>
      </c>
      <c r="F130" s="170" t="str">
        <f>+VLOOKUP(E130,Participants!$A$1:$F$1600,2,FALSE)</f>
        <v>Julia Jurewicz</v>
      </c>
      <c r="G130" s="170" t="str">
        <f>+VLOOKUP(E130,Participants!$A$1:$F$1600,4,FALSE)</f>
        <v>AAC</v>
      </c>
      <c r="H130" s="170" t="str">
        <f>+VLOOKUP(E130,Participants!$A$1:$F$1600,5,FALSE)</f>
        <v>F</v>
      </c>
      <c r="I130" s="170">
        <f>+VLOOKUP(E130,Participants!$A$1:$F$1600,3,FALSE)</f>
        <v>7</v>
      </c>
      <c r="J130" s="170" t="str">
        <f>+VLOOKUP(E130,Participants!$A$1:$G$1600,7,FALSE)</f>
        <v>VARSITY GIRLS</v>
      </c>
      <c r="K130" s="170">
        <f t="shared" si="3"/>
        <v>27</v>
      </c>
      <c r="L130" s="170"/>
    </row>
    <row r="131" spans="1:24" ht="14.25" customHeight="1">
      <c r="A131" s="102" t="s">
        <v>1570</v>
      </c>
      <c r="B131" s="168">
        <v>13</v>
      </c>
      <c r="C131" s="168">
        <v>36.549999999999997</v>
      </c>
      <c r="D131" s="168">
        <v>3</v>
      </c>
      <c r="E131" s="168">
        <v>600</v>
      </c>
      <c r="F131" s="170" t="str">
        <f>+VLOOKUP(E131,Participants!$A$1:$F$1600,2,FALSE)</f>
        <v>Lauren Becker</v>
      </c>
      <c r="G131" s="170" t="str">
        <f>+VLOOKUP(E131,Participants!$A$1:$F$1600,4,FALSE)</f>
        <v>BFS</v>
      </c>
      <c r="H131" s="170" t="str">
        <f>+VLOOKUP(E131,Participants!$A$1:$F$1600,5,FALSE)</f>
        <v>F</v>
      </c>
      <c r="I131" s="170">
        <f>+VLOOKUP(E131,Participants!$A$1:$F$1600,3,FALSE)</f>
        <v>8</v>
      </c>
      <c r="J131" s="170" t="str">
        <f>+VLOOKUP(E131,Participants!$A$1:$G$1600,7,FALSE)</f>
        <v>VARSITY GIRLS</v>
      </c>
      <c r="K131" s="170">
        <f>K100+1</f>
        <v>22</v>
      </c>
      <c r="L131" s="170"/>
    </row>
    <row r="132" spans="1:24" ht="14.25" customHeight="1">
      <c r="A132" s="102" t="s">
        <v>1570</v>
      </c>
      <c r="B132" s="168">
        <v>11</v>
      </c>
      <c r="C132" s="168">
        <v>37.42</v>
      </c>
      <c r="D132" s="168">
        <v>5</v>
      </c>
      <c r="E132" s="168">
        <v>808</v>
      </c>
      <c r="F132" s="170" t="str">
        <f>+VLOOKUP(E132,Participants!$A$1:$F$1600,2,FALSE)</f>
        <v>Teresa Silvaggio</v>
      </c>
      <c r="G132" s="170" t="str">
        <f>+VLOOKUP(E132,Participants!$A$1:$F$1600,4,FALSE)</f>
        <v>AAC</v>
      </c>
      <c r="H132" s="170" t="str">
        <f>+VLOOKUP(E132,Participants!$A$1:$F$1600,5,FALSE)</f>
        <v>F</v>
      </c>
      <c r="I132" s="170">
        <f>+VLOOKUP(E132,Participants!$A$1:$F$1600,3,FALSE)</f>
        <v>7</v>
      </c>
      <c r="J132" s="170" t="str">
        <f>+VLOOKUP(E132,Participants!$A$1:$G$1600,7,FALSE)</f>
        <v>VARSITY GIRLS</v>
      </c>
      <c r="K132" s="170">
        <f>K130+1</f>
        <v>28</v>
      </c>
      <c r="L132" s="170"/>
    </row>
    <row r="133" spans="1:24" ht="14.25" customHeight="1">
      <c r="A133" s="102" t="s">
        <v>1570</v>
      </c>
      <c r="B133" s="168">
        <v>11</v>
      </c>
      <c r="C133" s="168">
        <v>37.64</v>
      </c>
      <c r="D133" s="168">
        <v>2</v>
      </c>
      <c r="E133" s="168">
        <v>602</v>
      </c>
      <c r="F133" s="170" t="str">
        <f>+VLOOKUP(E133,Participants!$A$1:$F$1600,2,FALSE)</f>
        <v>Caroline Craska</v>
      </c>
      <c r="G133" s="170" t="str">
        <f>+VLOOKUP(E133,Participants!$A$1:$F$1600,4,FALSE)</f>
        <v>BFS</v>
      </c>
      <c r="H133" s="170" t="str">
        <f>+VLOOKUP(E133,Participants!$A$1:$F$1600,5,FALSE)</f>
        <v>F</v>
      </c>
      <c r="I133" s="170">
        <f>+VLOOKUP(E133,Participants!$A$1:$F$1600,3,FALSE)</f>
        <v>7</v>
      </c>
      <c r="J133" s="170" t="str">
        <f>+VLOOKUP(E133,Participants!$A$1:$G$1600,7,FALSE)</f>
        <v>VARSITY GIRLS</v>
      </c>
      <c r="K133" s="170">
        <f t="shared" si="3"/>
        <v>29</v>
      </c>
      <c r="L133" s="170"/>
    </row>
    <row r="134" spans="1:24" ht="14.25" customHeight="1">
      <c r="A134" s="102" t="s">
        <v>1570</v>
      </c>
      <c r="B134" s="168">
        <v>11</v>
      </c>
      <c r="C134" s="168">
        <v>37.74</v>
      </c>
      <c r="D134" s="168">
        <v>7</v>
      </c>
      <c r="E134" s="168">
        <v>1166</v>
      </c>
      <c r="F134" s="170" t="str">
        <f>+VLOOKUP(E134,Participants!$A$1:$F$1600,2,FALSE)</f>
        <v>Gabriella Glevicky</v>
      </c>
      <c r="G134" s="170" t="str">
        <f>+VLOOKUP(E134,Participants!$A$1:$F$1600,4,FALSE)</f>
        <v>JAM</v>
      </c>
      <c r="H134" s="170" t="str">
        <f>+VLOOKUP(E134,Participants!$A$1:$F$1600,5,FALSE)</f>
        <v>F</v>
      </c>
      <c r="I134" s="170">
        <f>+VLOOKUP(E134,Participants!$A$1:$F$1600,3,FALSE)</f>
        <v>8</v>
      </c>
      <c r="J134" s="170" t="str">
        <f>+VLOOKUP(E134,Participants!$A$1:$G$1600,7,FALSE)</f>
        <v>VARSITY GIRLS</v>
      </c>
      <c r="K134" s="170">
        <f t="shared" si="3"/>
        <v>30</v>
      </c>
      <c r="L134" s="170"/>
    </row>
    <row r="135" spans="1:24" ht="14.25" customHeight="1">
      <c r="A135" s="102" t="s">
        <v>1570</v>
      </c>
      <c r="B135" s="168">
        <v>14</v>
      </c>
      <c r="C135" s="168">
        <v>37.9</v>
      </c>
      <c r="D135" s="168">
        <v>2</v>
      </c>
      <c r="E135" s="168">
        <v>797</v>
      </c>
      <c r="F135" s="170" t="str">
        <f>+VLOOKUP(E135,Participants!$A$1:$F$1600,2,FALSE)</f>
        <v>Anna Hoerster</v>
      </c>
      <c r="G135" s="170" t="str">
        <f>+VLOOKUP(E135,Participants!$A$1:$F$1600,4,FALSE)</f>
        <v>AAC</v>
      </c>
      <c r="H135" s="170" t="str">
        <f>+VLOOKUP(E135,Participants!$A$1:$F$1600,5,FALSE)</f>
        <v>F</v>
      </c>
      <c r="I135" s="170">
        <f>+VLOOKUP(E135,Participants!$A$1:$F$1600,3,FALSE)</f>
        <v>7</v>
      </c>
      <c r="J135" s="170" t="str">
        <f>+VLOOKUP(E135,Participants!$A$1:$G$1600,7,FALSE)</f>
        <v>VARSITY GIRLS</v>
      </c>
      <c r="K135" s="170">
        <f t="shared" si="3"/>
        <v>31</v>
      </c>
      <c r="L135" s="170"/>
    </row>
    <row r="136" spans="1:24" ht="14.25" customHeight="1">
      <c r="A136" s="102" t="s">
        <v>1570</v>
      </c>
      <c r="B136" s="168">
        <v>11</v>
      </c>
      <c r="C136" s="168">
        <v>38.15</v>
      </c>
      <c r="D136" s="168">
        <v>1</v>
      </c>
      <c r="E136" s="168">
        <v>1057</v>
      </c>
      <c r="F136" s="170" t="str">
        <f>+VLOOKUP(E136,Participants!$A$1:$F$1600,2,FALSE)</f>
        <v>Claire Elliott</v>
      </c>
      <c r="G136" s="170" t="str">
        <f>+VLOOKUP(E136,Participants!$A$1:$F$1600,4,FALSE)</f>
        <v>KIL</v>
      </c>
      <c r="H136" s="170" t="str">
        <f>+VLOOKUP(E136,Participants!$A$1:$F$1600,5,FALSE)</f>
        <v>F</v>
      </c>
      <c r="I136" s="170">
        <f>+VLOOKUP(E136,Participants!$A$1:$F$1600,3,FALSE)</f>
        <v>7</v>
      </c>
      <c r="J136" s="170" t="str">
        <f>+VLOOKUP(E136,Participants!$A$1:$G$1600,7,FALSE)</f>
        <v>VARSITY GIRLS</v>
      </c>
      <c r="K136" s="170">
        <f t="shared" si="3"/>
        <v>32</v>
      </c>
      <c r="L136" s="170"/>
    </row>
    <row r="137" spans="1:24" ht="14.25" customHeight="1">
      <c r="E137" s="84"/>
    </row>
    <row r="138" spans="1:24" ht="14.25" customHeight="1">
      <c r="E138" s="84"/>
    </row>
    <row r="139" spans="1:24" ht="14.25" customHeight="1">
      <c r="B139" s="72" t="s">
        <v>8</v>
      </c>
      <c r="C139" s="72" t="s">
        <v>15</v>
      </c>
      <c r="D139" s="72" t="s">
        <v>18</v>
      </c>
      <c r="E139" s="73" t="s">
        <v>21</v>
      </c>
      <c r="F139" s="72" t="s">
        <v>24</v>
      </c>
      <c r="G139" s="72" t="s">
        <v>29</v>
      </c>
      <c r="H139" s="72" t="s">
        <v>32</v>
      </c>
      <c r="I139" s="72" t="s">
        <v>35</v>
      </c>
      <c r="J139" s="72" t="s">
        <v>38</v>
      </c>
      <c r="K139" s="72" t="s">
        <v>41</v>
      </c>
      <c r="L139" s="72" t="s">
        <v>44</v>
      </c>
      <c r="M139" s="72" t="s">
        <v>47</v>
      </c>
      <c r="N139" s="72" t="s">
        <v>50</v>
      </c>
      <c r="O139" s="72" t="s">
        <v>53</v>
      </c>
      <c r="P139" s="72" t="s">
        <v>59</v>
      </c>
      <c r="Q139" s="72" t="s">
        <v>62</v>
      </c>
      <c r="R139" s="72" t="s">
        <v>68</v>
      </c>
      <c r="S139" s="72" t="s">
        <v>10</v>
      </c>
      <c r="T139" s="72" t="s">
        <v>73</v>
      </c>
      <c r="U139" s="72" t="s">
        <v>76</v>
      </c>
      <c r="V139" s="72" t="s">
        <v>79</v>
      </c>
      <c r="W139" s="72" t="s">
        <v>82</v>
      </c>
      <c r="X139" s="72" t="s">
        <v>1546</v>
      </c>
    </row>
    <row r="140" spans="1:24" ht="14.25" customHeight="1">
      <c r="A140" s="64" t="s">
        <v>150</v>
      </c>
      <c r="B140" s="64">
        <f t="shared" ref="B140:K143" si="4">+SUMIFS($L$2:$L$136,$J$2:$J$136,$A140,$G$2:$G$136,B$139)</f>
        <v>0</v>
      </c>
      <c r="C140" s="64">
        <f t="shared" si="4"/>
        <v>0</v>
      </c>
      <c r="D140" s="64">
        <f t="shared" si="4"/>
        <v>9</v>
      </c>
      <c r="E140" s="64">
        <f t="shared" si="4"/>
        <v>0</v>
      </c>
      <c r="F140" s="64">
        <f t="shared" si="4"/>
        <v>0</v>
      </c>
      <c r="G140" s="64">
        <f t="shared" si="4"/>
        <v>0</v>
      </c>
      <c r="H140" s="64">
        <f t="shared" si="4"/>
        <v>0</v>
      </c>
      <c r="I140" s="64">
        <f t="shared" si="4"/>
        <v>23</v>
      </c>
      <c r="J140" s="64">
        <f t="shared" si="4"/>
        <v>0</v>
      </c>
      <c r="K140" s="64">
        <f t="shared" si="4"/>
        <v>0</v>
      </c>
      <c r="L140" s="64">
        <f t="shared" ref="L140:W143" si="5">+SUMIFS($L$2:$L$136,$J$2:$J$136,$A140,$G$2:$G$136,L$139)</f>
        <v>0</v>
      </c>
      <c r="M140" s="64">
        <f t="shared" si="5"/>
        <v>0</v>
      </c>
      <c r="N140" s="64">
        <f t="shared" si="5"/>
        <v>0</v>
      </c>
      <c r="O140" s="64">
        <f t="shared" si="5"/>
        <v>0</v>
      </c>
      <c r="P140" s="64">
        <f t="shared" si="5"/>
        <v>6</v>
      </c>
      <c r="Q140" s="64">
        <f t="shared" si="5"/>
        <v>0</v>
      </c>
      <c r="R140" s="64">
        <f t="shared" si="5"/>
        <v>0</v>
      </c>
      <c r="S140" s="64">
        <f t="shared" si="5"/>
        <v>0</v>
      </c>
      <c r="T140" s="64">
        <f t="shared" si="5"/>
        <v>1</v>
      </c>
      <c r="U140" s="64">
        <f t="shared" si="5"/>
        <v>0</v>
      </c>
      <c r="V140" s="64">
        <f t="shared" si="5"/>
        <v>0</v>
      </c>
      <c r="W140" s="64">
        <f t="shared" si="5"/>
        <v>0</v>
      </c>
      <c r="X140" s="64">
        <f t="shared" ref="X140:X143" si="6">SUM(B140:W140)</f>
        <v>39</v>
      </c>
    </row>
    <row r="141" spans="1:24" ht="14.25" customHeight="1">
      <c r="A141" s="64" t="s">
        <v>152</v>
      </c>
      <c r="B141" s="64">
        <f t="shared" si="4"/>
        <v>2</v>
      </c>
      <c r="C141" s="64">
        <f t="shared" si="4"/>
        <v>0</v>
      </c>
      <c r="D141" s="64">
        <f t="shared" si="4"/>
        <v>0</v>
      </c>
      <c r="E141" s="64">
        <f t="shared" si="4"/>
        <v>0</v>
      </c>
      <c r="F141" s="64">
        <f t="shared" si="4"/>
        <v>0</v>
      </c>
      <c r="G141" s="64">
        <f t="shared" si="4"/>
        <v>0</v>
      </c>
      <c r="H141" s="64">
        <f t="shared" si="4"/>
        <v>0</v>
      </c>
      <c r="I141" s="64">
        <f t="shared" si="4"/>
        <v>9</v>
      </c>
      <c r="J141" s="64">
        <f t="shared" si="4"/>
        <v>0</v>
      </c>
      <c r="K141" s="64">
        <f t="shared" si="4"/>
        <v>0</v>
      </c>
      <c r="L141" s="64">
        <f t="shared" si="5"/>
        <v>0</v>
      </c>
      <c r="M141" s="64">
        <f t="shared" si="5"/>
        <v>0</v>
      </c>
      <c r="N141" s="64">
        <f t="shared" si="5"/>
        <v>11</v>
      </c>
      <c r="O141" s="64">
        <f t="shared" si="5"/>
        <v>0</v>
      </c>
      <c r="P141" s="64">
        <f t="shared" si="5"/>
        <v>5</v>
      </c>
      <c r="Q141" s="64">
        <f t="shared" si="5"/>
        <v>0</v>
      </c>
      <c r="R141" s="64">
        <f t="shared" si="5"/>
        <v>0</v>
      </c>
      <c r="S141" s="64">
        <f t="shared" si="5"/>
        <v>0</v>
      </c>
      <c r="T141" s="64">
        <f t="shared" si="5"/>
        <v>12</v>
      </c>
      <c r="U141" s="64">
        <f t="shared" si="5"/>
        <v>0</v>
      </c>
      <c r="V141" s="64">
        <f t="shared" si="5"/>
        <v>0</v>
      </c>
      <c r="W141" s="64">
        <f t="shared" si="5"/>
        <v>0</v>
      </c>
      <c r="X141" s="64">
        <f t="shared" si="6"/>
        <v>39</v>
      </c>
    </row>
    <row r="142" spans="1:24" ht="14.25" customHeight="1">
      <c r="A142" s="64" t="s">
        <v>186</v>
      </c>
      <c r="B142" s="64">
        <f t="shared" si="4"/>
        <v>0</v>
      </c>
      <c r="C142" s="64">
        <f t="shared" si="4"/>
        <v>0</v>
      </c>
      <c r="D142" s="64">
        <f t="shared" si="4"/>
        <v>9</v>
      </c>
      <c r="E142" s="64">
        <f t="shared" si="4"/>
        <v>0</v>
      </c>
      <c r="F142" s="64">
        <f t="shared" si="4"/>
        <v>0</v>
      </c>
      <c r="G142" s="64">
        <f t="shared" si="4"/>
        <v>10</v>
      </c>
      <c r="H142" s="64">
        <f t="shared" si="4"/>
        <v>0</v>
      </c>
      <c r="I142" s="64">
        <f t="shared" si="4"/>
        <v>15</v>
      </c>
      <c r="J142" s="64">
        <f t="shared" si="4"/>
        <v>0</v>
      </c>
      <c r="K142" s="64">
        <f t="shared" si="4"/>
        <v>0</v>
      </c>
      <c r="L142" s="64">
        <f t="shared" si="5"/>
        <v>0</v>
      </c>
      <c r="M142" s="64">
        <f t="shared" si="5"/>
        <v>2</v>
      </c>
      <c r="N142" s="64">
        <f t="shared" si="5"/>
        <v>0</v>
      </c>
      <c r="O142" s="64">
        <f t="shared" si="5"/>
        <v>0</v>
      </c>
      <c r="P142" s="64">
        <f t="shared" si="5"/>
        <v>3</v>
      </c>
      <c r="Q142" s="64">
        <f t="shared" si="5"/>
        <v>0</v>
      </c>
      <c r="R142" s="64">
        <f t="shared" si="5"/>
        <v>0</v>
      </c>
      <c r="S142" s="64">
        <f t="shared" si="5"/>
        <v>0</v>
      </c>
      <c r="T142" s="64">
        <f t="shared" si="5"/>
        <v>0</v>
      </c>
      <c r="U142" s="64">
        <f t="shared" si="5"/>
        <v>0</v>
      </c>
      <c r="V142" s="64">
        <f t="shared" si="5"/>
        <v>0</v>
      </c>
      <c r="W142" s="64">
        <f t="shared" si="5"/>
        <v>0</v>
      </c>
      <c r="X142" s="64">
        <f t="shared" si="6"/>
        <v>39</v>
      </c>
    </row>
    <row r="143" spans="1:24" ht="14.25" customHeight="1">
      <c r="A143" s="64" t="s">
        <v>189</v>
      </c>
      <c r="B143" s="64">
        <f t="shared" si="4"/>
        <v>17</v>
      </c>
      <c r="C143" s="64">
        <f t="shared" si="4"/>
        <v>0</v>
      </c>
      <c r="D143" s="64">
        <f t="shared" si="4"/>
        <v>0</v>
      </c>
      <c r="E143" s="64">
        <f t="shared" si="4"/>
        <v>0</v>
      </c>
      <c r="F143" s="64">
        <f t="shared" si="4"/>
        <v>0</v>
      </c>
      <c r="G143" s="64">
        <f t="shared" si="4"/>
        <v>10</v>
      </c>
      <c r="H143" s="64">
        <f t="shared" si="4"/>
        <v>0</v>
      </c>
      <c r="I143" s="64">
        <f t="shared" si="4"/>
        <v>6</v>
      </c>
      <c r="J143" s="64">
        <f t="shared" si="4"/>
        <v>0</v>
      </c>
      <c r="K143" s="64">
        <f t="shared" si="4"/>
        <v>0</v>
      </c>
      <c r="L143" s="64">
        <f t="shared" si="5"/>
        <v>0</v>
      </c>
      <c r="M143" s="64">
        <f t="shared" si="5"/>
        <v>3</v>
      </c>
      <c r="N143" s="64">
        <f t="shared" si="5"/>
        <v>0</v>
      </c>
      <c r="O143" s="64">
        <f t="shared" si="5"/>
        <v>0</v>
      </c>
      <c r="P143" s="64">
        <f t="shared" si="5"/>
        <v>0</v>
      </c>
      <c r="Q143" s="64">
        <f t="shared" si="5"/>
        <v>0</v>
      </c>
      <c r="R143" s="64">
        <f t="shared" si="5"/>
        <v>0</v>
      </c>
      <c r="S143" s="64">
        <f t="shared" si="5"/>
        <v>0</v>
      </c>
      <c r="T143" s="64">
        <f t="shared" si="5"/>
        <v>0</v>
      </c>
      <c r="U143" s="64">
        <f t="shared" si="5"/>
        <v>0</v>
      </c>
      <c r="V143" s="64">
        <f t="shared" si="5"/>
        <v>0</v>
      </c>
      <c r="W143" s="64">
        <f t="shared" si="5"/>
        <v>3</v>
      </c>
      <c r="X143" s="64">
        <f t="shared" si="6"/>
        <v>39</v>
      </c>
    </row>
    <row r="144" spans="1:24" ht="14.25" customHeight="1">
      <c r="E144" s="84"/>
    </row>
    <row r="145" spans="5:5" ht="14.25" customHeight="1">
      <c r="E145" s="84"/>
    </row>
    <row r="146" spans="5:5" ht="14.25" customHeight="1">
      <c r="E146" s="84"/>
    </row>
    <row r="147" spans="5:5" ht="14.25" customHeight="1">
      <c r="E147" s="84"/>
    </row>
    <row r="148" spans="5:5" ht="14.25" customHeight="1">
      <c r="E148" s="84"/>
    </row>
    <row r="149" spans="5:5" ht="14.25" customHeight="1">
      <c r="E149" s="84"/>
    </row>
    <row r="150" spans="5:5" ht="14.25" customHeight="1">
      <c r="E150" s="84"/>
    </row>
    <row r="151" spans="5:5" ht="14.25" customHeight="1">
      <c r="E151" s="84"/>
    </row>
    <row r="152" spans="5:5" ht="14.25" customHeight="1">
      <c r="E152" s="84"/>
    </row>
    <row r="153" spans="5:5" ht="14.25" customHeight="1">
      <c r="E153" s="84"/>
    </row>
    <row r="154" spans="5:5" ht="14.25" customHeight="1">
      <c r="E154" s="84"/>
    </row>
    <row r="155" spans="5:5" ht="14.25" customHeight="1">
      <c r="E155" s="84"/>
    </row>
    <row r="156" spans="5:5" ht="14.25" customHeight="1">
      <c r="E156" s="84"/>
    </row>
    <row r="157" spans="5:5" ht="14.25" customHeight="1">
      <c r="E157" s="84"/>
    </row>
    <row r="158" spans="5:5" ht="14.25" customHeight="1">
      <c r="E158" s="84"/>
    </row>
    <row r="159" spans="5:5" ht="14.25" customHeight="1">
      <c r="E159" s="84"/>
    </row>
    <row r="160" spans="5:5" ht="14.25" customHeight="1">
      <c r="E160" s="84"/>
    </row>
    <row r="161" spans="5:5" ht="14.25" customHeight="1">
      <c r="E161" s="84"/>
    </row>
    <row r="162" spans="5:5" ht="14.25" customHeight="1">
      <c r="E162" s="84"/>
    </row>
    <row r="163" spans="5:5" ht="14.25" customHeight="1">
      <c r="E163" s="84"/>
    </row>
    <row r="164" spans="5:5" ht="14.25" customHeight="1">
      <c r="E164" s="84"/>
    </row>
    <row r="165" spans="5:5" ht="14.25" customHeight="1">
      <c r="E165" s="84"/>
    </row>
    <row r="166" spans="5:5" ht="14.25" customHeight="1">
      <c r="E166" s="84"/>
    </row>
    <row r="167" spans="5:5" ht="14.25" customHeight="1">
      <c r="E167" s="84"/>
    </row>
    <row r="168" spans="5:5" ht="14.25" customHeight="1">
      <c r="E168" s="84"/>
    </row>
    <row r="169" spans="5:5" ht="14.25" customHeight="1">
      <c r="E169" s="84"/>
    </row>
    <row r="170" spans="5:5" ht="14.25" customHeight="1">
      <c r="E170" s="84"/>
    </row>
    <row r="171" spans="5:5" ht="14.25" customHeight="1">
      <c r="E171" s="84"/>
    </row>
    <row r="172" spans="5:5" ht="14.25" customHeight="1">
      <c r="E172" s="84"/>
    </row>
    <row r="173" spans="5:5" ht="14.25" customHeight="1">
      <c r="E173" s="84"/>
    </row>
    <row r="174" spans="5:5" ht="14.25" customHeight="1">
      <c r="E174" s="84"/>
    </row>
    <row r="175" spans="5:5" ht="14.25" customHeight="1">
      <c r="E175" s="84"/>
    </row>
    <row r="176" spans="5:5" ht="14.25" customHeight="1">
      <c r="E176" s="84"/>
    </row>
    <row r="177" spans="5:5" ht="14.25" customHeight="1">
      <c r="E177" s="84"/>
    </row>
    <row r="178" spans="5:5" ht="14.25" customHeight="1">
      <c r="E178" s="84"/>
    </row>
    <row r="179" spans="5:5" ht="14.25" customHeight="1">
      <c r="E179" s="84"/>
    </row>
    <row r="180" spans="5:5" ht="14.25" customHeight="1">
      <c r="E180" s="84"/>
    </row>
    <row r="181" spans="5:5" ht="14.25" customHeight="1">
      <c r="E181" s="84"/>
    </row>
    <row r="182" spans="5:5" ht="14.25" customHeight="1">
      <c r="E182" s="84"/>
    </row>
    <row r="183" spans="5:5" ht="14.25" customHeight="1">
      <c r="E183" s="84"/>
    </row>
    <row r="184" spans="5:5" ht="14.25" customHeight="1">
      <c r="E184" s="84"/>
    </row>
    <row r="185" spans="5:5" ht="14.25" customHeight="1">
      <c r="E185" s="84"/>
    </row>
    <row r="186" spans="5:5" ht="14.25" customHeight="1">
      <c r="E186" s="84"/>
    </row>
    <row r="187" spans="5:5" ht="14.25" customHeight="1">
      <c r="E187" s="84"/>
    </row>
    <row r="188" spans="5:5" ht="14.25" customHeight="1">
      <c r="E188" s="84"/>
    </row>
    <row r="189" spans="5:5" ht="14.25" customHeight="1">
      <c r="E189" s="84"/>
    </row>
    <row r="190" spans="5:5" ht="14.25" customHeight="1">
      <c r="E190" s="84"/>
    </row>
    <row r="191" spans="5:5" ht="14.25" customHeight="1">
      <c r="E191" s="84"/>
    </row>
    <row r="192" spans="5:5" ht="14.25" customHeight="1">
      <c r="E192" s="84"/>
    </row>
    <row r="193" spans="5:5" ht="14.25" customHeight="1">
      <c r="E193" s="84"/>
    </row>
    <row r="194" spans="5:5" ht="14.25" customHeight="1">
      <c r="E194" s="84"/>
    </row>
    <row r="195" spans="5:5" ht="14.25" customHeight="1">
      <c r="E195" s="84"/>
    </row>
    <row r="196" spans="5:5" ht="14.25" customHeight="1">
      <c r="E196" s="84"/>
    </row>
    <row r="197" spans="5:5" ht="14.25" customHeight="1">
      <c r="E197" s="84"/>
    </row>
    <row r="198" spans="5:5" ht="14.25" customHeight="1">
      <c r="E198" s="84"/>
    </row>
    <row r="199" spans="5:5" ht="14.25" customHeight="1">
      <c r="E199" s="84"/>
    </row>
    <row r="200" spans="5:5" ht="14.25" customHeight="1">
      <c r="E200" s="84"/>
    </row>
    <row r="201" spans="5:5" ht="14.25" customHeight="1">
      <c r="E201" s="84"/>
    </row>
    <row r="202" spans="5:5" ht="14.25" customHeight="1">
      <c r="E202" s="84"/>
    </row>
    <row r="203" spans="5:5" ht="14.25" customHeight="1">
      <c r="E203" s="84"/>
    </row>
    <row r="204" spans="5:5" ht="14.25" customHeight="1">
      <c r="E204" s="84"/>
    </row>
    <row r="205" spans="5:5" ht="14.25" customHeight="1">
      <c r="E205" s="84"/>
    </row>
    <row r="206" spans="5:5" ht="14.25" customHeight="1">
      <c r="E206" s="84"/>
    </row>
    <row r="207" spans="5:5" ht="14.25" customHeight="1">
      <c r="E207" s="84"/>
    </row>
    <row r="208" spans="5:5" ht="14.25" customHeight="1">
      <c r="E208" s="84"/>
    </row>
    <row r="209" spans="5:5" ht="14.25" customHeight="1">
      <c r="E209" s="84"/>
    </row>
    <row r="210" spans="5:5" ht="14.25" customHeight="1">
      <c r="E210" s="84"/>
    </row>
    <row r="211" spans="5:5" ht="14.25" customHeight="1">
      <c r="E211" s="84"/>
    </row>
    <row r="212" spans="5:5" ht="14.25" customHeight="1">
      <c r="E212" s="84"/>
    </row>
    <row r="213" spans="5:5" ht="14.25" customHeight="1">
      <c r="E213" s="84"/>
    </row>
    <row r="214" spans="5:5" ht="14.25" customHeight="1">
      <c r="E214" s="84"/>
    </row>
    <row r="215" spans="5:5" ht="14.25" customHeight="1">
      <c r="E215" s="84"/>
    </row>
    <row r="216" spans="5:5" ht="14.25" customHeight="1">
      <c r="E216" s="84"/>
    </row>
    <row r="217" spans="5:5" ht="14.25" customHeight="1">
      <c r="E217" s="84"/>
    </row>
    <row r="218" spans="5:5" ht="14.25" customHeight="1">
      <c r="E218" s="84"/>
    </row>
    <row r="219" spans="5:5" ht="14.25" customHeight="1">
      <c r="E219" s="84"/>
    </row>
    <row r="220" spans="5:5" ht="14.25" customHeight="1">
      <c r="E220" s="84"/>
    </row>
    <row r="221" spans="5:5" ht="14.25" customHeight="1">
      <c r="E221" s="84"/>
    </row>
    <row r="222" spans="5:5" ht="14.25" customHeight="1">
      <c r="E222" s="84"/>
    </row>
    <row r="223" spans="5:5" ht="14.25" customHeight="1">
      <c r="E223" s="84"/>
    </row>
    <row r="224" spans="5:5" ht="14.25" customHeight="1">
      <c r="E224" s="84"/>
    </row>
    <row r="225" spans="5:5" ht="14.25" customHeight="1">
      <c r="E225" s="84"/>
    </row>
    <row r="226" spans="5:5" ht="14.25" customHeight="1">
      <c r="E226" s="84"/>
    </row>
    <row r="227" spans="5:5" ht="14.25" customHeight="1">
      <c r="E227" s="84"/>
    </row>
    <row r="228" spans="5:5" ht="14.25" customHeight="1">
      <c r="E228" s="84"/>
    </row>
    <row r="229" spans="5:5" ht="14.25" customHeight="1">
      <c r="E229" s="84"/>
    </row>
    <row r="230" spans="5:5" ht="14.25" customHeight="1">
      <c r="E230" s="84"/>
    </row>
    <row r="231" spans="5:5" ht="14.25" customHeight="1">
      <c r="E231" s="84"/>
    </row>
    <row r="232" spans="5:5" ht="14.25" customHeight="1">
      <c r="E232" s="84"/>
    </row>
    <row r="233" spans="5:5" ht="14.25" customHeight="1">
      <c r="E233" s="84"/>
    </row>
    <row r="234" spans="5:5" ht="14.25" customHeight="1">
      <c r="E234" s="84"/>
    </row>
    <row r="235" spans="5:5" ht="14.25" customHeight="1">
      <c r="E235" s="84"/>
    </row>
    <row r="236" spans="5:5" ht="14.25" customHeight="1">
      <c r="E236" s="84"/>
    </row>
    <row r="237" spans="5:5" ht="14.25" customHeight="1">
      <c r="E237" s="84"/>
    </row>
    <row r="238" spans="5:5" ht="14.25" customHeight="1">
      <c r="E238" s="84"/>
    </row>
    <row r="239" spans="5:5" ht="14.25" customHeight="1">
      <c r="E239" s="84"/>
    </row>
    <row r="240" spans="5:5" ht="14.25" customHeight="1">
      <c r="E240" s="84"/>
    </row>
    <row r="241" spans="5:5" ht="14.25" customHeight="1">
      <c r="E241" s="84"/>
    </row>
    <row r="242" spans="5:5" ht="14.25" customHeight="1">
      <c r="E242" s="84"/>
    </row>
    <row r="243" spans="5:5" ht="14.25" customHeight="1">
      <c r="E243" s="84"/>
    </row>
    <row r="244" spans="5:5" ht="14.25" customHeight="1">
      <c r="E244" s="84"/>
    </row>
    <row r="245" spans="5:5" ht="14.25" customHeight="1">
      <c r="E245" s="84"/>
    </row>
    <row r="246" spans="5:5" ht="14.25" customHeight="1">
      <c r="E246" s="84"/>
    </row>
    <row r="247" spans="5:5" ht="14.25" customHeight="1">
      <c r="E247" s="84"/>
    </row>
    <row r="248" spans="5:5" ht="14.25" customHeight="1">
      <c r="E248" s="84"/>
    </row>
    <row r="249" spans="5:5" ht="14.25" customHeight="1">
      <c r="E249" s="84"/>
    </row>
    <row r="250" spans="5:5" ht="14.25" customHeight="1">
      <c r="E250" s="84"/>
    </row>
    <row r="251" spans="5:5" ht="14.25" customHeight="1">
      <c r="E251" s="84"/>
    </row>
    <row r="252" spans="5:5" ht="14.25" customHeight="1">
      <c r="E252" s="84"/>
    </row>
    <row r="253" spans="5:5" ht="14.25" customHeight="1">
      <c r="E253" s="84"/>
    </row>
    <row r="254" spans="5:5" ht="14.25" customHeight="1">
      <c r="E254" s="84"/>
    </row>
    <row r="255" spans="5:5" ht="14.25" customHeight="1">
      <c r="E255" s="84"/>
    </row>
    <row r="256" spans="5:5" ht="14.25" customHeight="1">
      <c r="E256" s="84"/>
    </row>
    <row r="257" spans="5:5" ht="14.25" customHeight="1">
      <c r="E257" s="84"/>
    </row>
    <row r="258" spans="5:5" ht="14.25" customHeight="1">
      <c r="E258" s="84"/>
    </row>
    <row r="259" spans="5:5" ht="14.25" customHeight="1">
      <c r="E259" s="84"/>
    </row>
    <row r="260" spans="5:5" ht="14.25" customHeight="1">
      <c r="E260" s="84"/>
    </row>
    <row r="261" spans="5:5" ht="14.25" customHeight="1">
      <c r="E261" s="84"/>
    </row>
    <row r="262" spans="5:5" ht="14.25" customHeight="1">
      <c r="E262" s="84"/>
    </row>
    <row r="263" spans="5:5" ht="14.25" customHeight="1">
      <c r="E263" s="84"/>
    </row>
    <row r="264" spans="5:5" ht="14.25" customHeight="1">
      <c r="E264" s="84"/>
    </row>
    <row r="265" spans="5:5" ht="14.25" customHeight="1">
      <c r="E265" s="84"/>
    </row>
    <row r="266" spans="5:5" ht="14.25" customHeight="1">
      <c r="E266" s="84"/>
    </row>
    <row r="267" spans="5:5" ht="14.25" customHeight="1">
      <c r="E267" s="84"/>
    </row>
    <row r="268" spans="5:5" ht="14.25" customHeight="1">
      <c r="E268" s="84"/>
    </row>
    <row r="269" spans="5:5" ht="14.25" customHeight="1">
      <c r="E269" s="84"/>
    </row>
    <row r="270" spans="5:5" ht="14.25" customHeight="1">
      <c r="E270" s="84"/>
    </row>
    <row r="271" spans="5:5" ht="14.25" customHeight="1">
      <c r="E271" s="84"/>
    </row>
    <row r="272" spans="5:5" ht="14.25" customHeight="1">
      <c r="E272" s="84"/>
    </row>
    <row r="273" spans="5:5" ht="14.25" customHeight="1">
      <c r="E273" s="84"/>
    </row>
    <row r="274" spans="5:5" ht="14.25" customHeight="1">
      <c r="E274" s="84"/>
    </row>
    <row r="275" spans="5:5" ht="14.25" customHeight="1">
      <c r="E275" s="84"/>
    </row>
    <row r="276" spans="5:5" ht="14.25" customHeight="1">
      <c r="E276" s="84"/>
    </row>
    <row r="277" spans="5:5" ht="14.25" customHeight="1">
      <c r="E277" s="84"/>
    </row>
    <row r="278" spans="5:5" ht="14.25" customHeight="1">
      <c r="E278" s="84"/>
    </row>
    <row r="279" spans="5:5" ht="14.25" customHeight="1">
      <c r="E279" s="84"/>
    </row>
    <row r="280" spans="5:5" ht="14.25" customHeight="1">
      <c r="E280" s="84"/>
    </row>
    <row r="281" spans="5:5" ht="14.25" customHeight="1">
      <c r="E281" s="84"/>
    </row>
    <row r="282" spans="5:5" ht="14.25" customHeight="1">
      <c r="E282" s="84"/>
    </row>
    <row r="283" spans="5:5" ht="14.25" customHeight="1">
      <c r="E283" s="84"/>
    </row>
    <row r="284" spans="5:5" ht="14.25" customHeight="1">
      <c r="E284" s="84"/>
    </row>
    <row r="285" spans="5:5" ht="14.25" customHeight="1">
      <c r="E285" s="84"/>
    </row>
    <row r="286" spans="5:5" ht="14.25" customHeight="1">
      <c r="E286" s="84"/>
    </row>
    <row r="287" spans="5:5" ht="14.25" customHeight="1">
      <c r="E287" s="84"/>
    </row>
    <row r="288" spans="5:5" ht="14.25" customHeight="1">
      <c r="E288" s="84"/>
    </row>
    <row r="289" spans="5:5" ht="14.25" customHeight="1">
      <c r="E289" s="84"/>
    </row>
    <row r="290" spans="5:5" ht="14.25" customHeight="1">
      <c r="E290" s="84"/>
    </row>
    <row r="291" spans="5:5" ht="14.25" customHeight="1">
      <c r="E291" s="84"/>
    </row>
    <row r="292" spans="5:5" ht="14.25" customHeight="1">
      <c r="E292" s="84"/>
    </row>
    <row r="293" spans="5:5" ht="14.25" customHeight="1">
      <c r="E293" s="84"/>
    </row>
    <row r="294" spans="5:5" ht="14.25" customHeight="1">
      <c r="E294" s="84"/>
    </row>
    <row r="295" spans="5:5" ht="14.25" customHeight="1">
      <c r="E295" s="84"/>
    </row>
    <row r="296" spans="5:5" ht="14.25" customHeight="1">
      <c r="E296" s="84"/>
    </row>
    <row r="297" spans="5:5" ht="14.25" customHeight="1">
      <c r="E297" s="84"/>
    </row>
    <row r="298" spans="5:5" ht="14.25" customHeight="1">
      <c r="E298" s="84"/>
    </row>
    <row r="299" spans="5:5" ht="14.25" customHeight="1">
      <c r="E299" s="84"/>
    </row>
    <row r="300" spans="5:5" ht="14.25" customHeight="1">
      <c r="E300" s="84"/>
    </row>
    <row r="301" spans="5:5" ht="14.25" customHeight="1">
      <c r="E301" s="84"/>
    </row>
    <row r="302" spans="5:5" ht="14.25" customHeight="1">
      <c r="E302" s="84"/>
    </row>
    <row r="303" spans="5:5" ht="14.25" customHeight="1">
      <c r="E303" s="84"/>
    </row>
    <row r="304" spans="5:5" ht="14.25" customHeight="1">
      <c r="E304" s="84"/>
    </row>
    <row r="305" spans="5:5" ht="14.25" customHeight="1">
      <c r="E305" s="84"/>
    </row>
    <row r="306" spans="5:5" ht="14.25" customHeight="1">
      <c r="E306" s="84"/>
    </row>
    <row r="307" spans="5:5" ht="14.25" customHeight="1">
      <c r="E307" s="84"/>
    </row>
    <row r="308" spans="5:5" ht="14.25" customHeight="1">
      <c r="E308" s="84"/>
    </row>
    <row r="309" spans="5:5" ht="14.25" customHeight="1">
      <c r="E309" s="84"/>
    </row>
    <row r="310" spans="5:5" ht="14.25" customHeight="1">
      <c r="E310" s="84"/>
    </row>
    <row r="311" spans="5:5" ht="14.25" customHeight="1">
      <c r="E311" s="84"/>
    </row>
    <row r="312" spans="5:5" ht="14.25" customHeight="1">
      <c r="E312" s="84"/>
    </row>
    <row r="313" spans="5:5" ht="14.25" customHeight="1">
      <c r="E313" s="84"/>
    </row>
    <row r="314" spans="5:5" ht="14.25" customHeight="1">
      <c r="E314" s="84"/>
    </row>
    <row r="315" spans="5:5" ht="14.25" customHeight="1">
      <c r="E315" s="84"/>
    </row>
    <row r="316" spans="5:5" ht="14.25" customHeight="1">
      <c r="E316" s="84"/>
    </row>
    <row r="317" spans="5:5" ht="14.25" customHeight="1">
      <c r="E317" s="84"/>
    </row>
    <row r="318" spans="5:5" ht="14.25" customHeight="1">
      <c r="E318" s="84"/>
    </row>
    <row r="319" spans="5:5" ht="14.25" customHeight="1">
      <c r="E319" s="84"/>
    </row>
    <row r="320" spans="5:5" ht="14.25" customHeight="1">
      <c r="E320" s="84"/>
    </row>
    <row r="321" spans="5:5" ht="14.25" customHeight="1">
      <c r="E321" s="84"/>
    </row>
    <row r="322" spans="5:5" ht="14.25" customHeight="1">
      <c r="E322" s="84"/>
    </row>
    <row r="323" spans="5:5" ht="14.25" customHeight="1">
      <c r="E323" s="84"/>
    </row>
    <row r="324" spans="5:5" ht="14.25" customHeight="1">
      <c r="E324" s="84"/>
    </row>
    <row r="325" spans="5:5" ht="14.25" customHeight="1">
      <c r="E325" s="84"/>
    </row>
    <row r="326" spans="5:5" ht="14.25" customHeight="1">
      <c r="E326" s="84"/>
    </row>
    <row r="327" spans="5:5" ht="14.25" customHeight="1">
      <c r="E327" s="84"/>
    </row>
    <row r="328" spans="5:5" ht="14.25" customHeight="1">
      <c r="E328" s="84"/>
    </row>
    <row r="329" spans="5:5" ht="14.25" customHeight="1">
      <c r="E329" s="84"/>
    </row>
    <row r="330" spans="5:5" ht="14.25" customHeight="1">
      <c r="E330" s="84"/>
    </row>
    <row r="331" spans="5:5" ht="14.25" customHeight="1">
      <c r="E331" s="84"/>
    </row>
    <row r="332" spans="5:5" ht="14.25" customHeight="1">
      <c r="E332" s="84"/>
    </row>
    <row r="333" spans="5:5" ht="14.25" customHeight="1">
      <c r="E333" s="84"/>
    </row>
    <row r="334" spans="5:5" ht="14.25" customHeight="1">
      <c r="E334" s="84"/>
    </row>
    <row r="335" spans="5:5" ht="14.25" customHeight="1">
      <c r="E335" s="84"/>
    </row>
    <row r="336" spans="5:5" ht="14.25" customHeight="1">
      <c r="E336" s="84"/>
    </row>
    <row r="337" spans="5:5" ht="14.25" customHeight="1">
      <c r="E337" s="84"/>
    </row>
    <row r="338" spans="5:5" ht="14.25" customHeight="1">
      <c r="E338" s="84"/>
    </row>
    <row r="339" spans="5:5" ht="14.25" customHeight="1">
      <c r="E339" s="84"/>
    </row>
    <row r="340" spans="5:5" ht="14.25" customHeight="1">
      <c r="E340" s="84"/>
    </row>
    <row r="341" spans="5:5" ht="14.25" customHeight="1">
      <c r="E341" s="84"/>
    </row>
    <row r="342" spans="5:5" ht="14.25" customHeight="1">
      <c r="E342" s="84"/>
    </row>
    <row r="343" spans="5:5" ht="14.25" customHeight="1">
      <c r="E343" s="84"/>
    </row>
    <row r="344" spans="5:5" ht="15.75" customHeight="1"/>
    <row r="345" spans="5:5" ht="15.75" customHeight="1"/>
    <row r="346" spans="5:5" ht="15.75" customHeight="1"/>
    <row r="347" spans="5:5" ht="15.75" customHeight="1"/>
    <row r="348" spans="5:5" ht="15.75" customHeight="1"/>
    <row r="349" spans="5:5" ht="15.75" customHeight="1"/>
    <row r="350" spans="5:5" ht="15.75" customHeight="1"/>
    <row r="351" spans="5:5" ht="15.75" customHeight="1"/>
    <row r="352" spans="5:5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</sheetData>
  <sortState xmlns:xlrd2="http://schemas.microsoft.com/office/spreadsheetml/2017/richdata2" ref="B32:L78">
    <sortCondition ref="C32:C78"/>
  </sortState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Participants</vt:lpstr>
      <vt:lpstr>4X800r</vt:lpstr>
      <vt:lpstr>100m hurdles</vt:lpstr>
      <vt:lpstr>100- All</vt:lpstr>
      <vt:lpstr>1600mm - ALL</vt:lpstr>
      <vt:lpstr>400 - All</vt:lpstr>
      <vt:lpstr>4x100 - ALL</vt:lpstr>
      <vt:lpstr>800 - ALL</vt:lpstr>
      <vt:lpstr>200 - All</vt:lpstr>
      <vt:lpstr>3200-ALL</vt:lpstr>
      <vt:lpstr>4x400 - ALL</vt:lpstr>
      <vt:lpstr>TRIPLE JUMP</vt:lpstr>
      <vt:lpstr>SHOT PUT</vt:lpstr>
      <vt:lpstr>DISCUS</vt:lpstr>
      <vt:lpstr>Turbo Jav</vt:lpstr>
      <vt:lpstr>LONG JUMP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White</dc:creator>
  <cp:lastModifiedBy>Richard Unger</cp:lastModifiedBy>
  <dcterms:created xsi:type="dcterms:W3CDTF">2022-04-10T03:09:34Z</dcterms:created>
  <dcterms:modified xsi:type="dcterms:W3CDTF">2022-04-14T12:09:09Z</dcterms:modified>
</cp:coreProperties>
</file>