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E5850C07-28F1-4701-BCBD-8B02FCB9EDE7}" xr6:coauthVersionLast="47" xr6:coauthVersionMax="47" xr10:uidLastSave="{00000000-0000-0000-0000-000000000000}"/>
  <bookViews>
    <workbookView xWindow="-120" yWindow="-120" windowWidth="38640" windowHeight="15720" activeTab="13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4" l="1"/>
  <c r="K4" i="4" s="1"/>
  <c r="K5" i="4" s="1"/>
  <c r="K6" i="4" s="1"/>
  <c r="K7" i="4" s="1"/>
  <c r="K8" i="4" s="1"/>
  <c r="K9" i="4" s="1"/>
  <c r="K10" i="4" s="1"/>
  <c r="K11" i="4" s="1"/>
  <c r="J10" i="2"/>
  <c r="I10" i="2"/>
  <c r="H10" i="2"/>
  <c r="G10" i="2"/>
  <c r="F10" i="2"/>
  <c r="J8" i="2"/>
  <c r="I8" i="2"/>
  <c r="H8" i="2"/>
  <c r="G8" i="2"/>
  <c r="F8" i="2"/>
  <c r="J9" i="2"/>
  <c r="I9" i="2"/>
  <c r="H9" i="2"/>
  <c r="G9" i="2"/>
  <c r="F9" i="2"/>
  <c r="K38" i="17"/>
  <c r="J38" i="17"/>
  <c r="I38" i="17"/>
  <c r="H38" i="17"/>
  <c r="G38" i="17"/>
  <c r="K57" i="17"/>
  <c r="J57" i="17"/>
  <c r="I57" i="17"/>
  <c r="H57" i="17"/>
  <c r="G57" i="17"/>
  <c r="K25" i="17"/>
  <c r="J25" i="17"/>
  <c r="I25" i="17"/>
  <c r="H25" i="17"/>
  <c r="G25" i="17"/>
  <c r="K51" i="17"/>
  <c r="J51" i="17"/>
  <c r="I51" i="17"/>
  <c r="H51" i="17"/>
  <c r="G51" i="17"/>
  <c r="K40" i="17"/>
  <c r="J40" i="17"/>
  <c r="I40" i="17"/>
  <c r="H40" i="17"/>
  <c r="G40" i="17"/>
  <c r="K29" i="17"/>
  <c r="J29" i="17"/>
  <c r="I29" i="17"/>
  <c r="H29" i="17"/>
  <c r="G29" i="17"/>
  <c r="K32" i="17"/>
  <c r="J32" i="17"/>
  <c r="I32" i="17"/>
  <c r="H32" i="17"/>
  <c r="G32" i="17"/>
  <c r="K24" i="17"/>
  <c r="J24" i="17"/>
  <c r="I24" i="17"/>
  <c r="H24" i="17"/>
  <c r="G24" i="17"/>
  <c r="K49" i="17"/>
  <c r="J49" i="17"/>
  <c r="I49" i="17"/>
  <c r="H49" i="17"/>
  <c r="G49" i="17"/>
  <c r="K31" i="17"/>
  <c r="J31" i="17"/>
  <c r="I31" i="17"/>
  <c r="H31" i="17"/>
  <c r="G31" i="17"/>
  <c r="K50" i="17"/>
  <c r="J50" i="17"/>
  <c r="I50" i="17"/>
  <c r="H50" i="17"/>
  <c r="G50" i="17"/>
  <c r="K61" i="17"/>
  <c r="J61" i="17"/>
  <c r="I61" i="17"/>
  <c r="H61" i="17"/>
  <c r="G61" i="17"/>
  <c r="K59" i="17"/>
  <c r="J59" i="17"/>
  <c r="I59" i="17"/>
  <c r="H59" i="17"/>
  <c r="G59" i="17"/>
  <c r="K64" i="17"/>
  <c r="J64" i="17"/>
  <c r="I64" i="17"/>
  <c r="H64" i="17"/>
  <c r="G64" i="17"/>
  <c r="K58" i="17"/>
  <c r="J58" i="17"/>
  <c r="I58" i="17"/>
  <c r="H58" i="17"/>
  <c r="G58" i="17"/>
  <c r="K66" i="17"/>
  <c r="J66" i="17"/>
  <c r="I66" i="17"/>
  <c r="H66" i="17"/>
  <c r="G66" i="17"/>
  <c r="K54" i="17"/>
  <c r="J54" i="17"/>
  <c r="I54" i="17"/>
  <c r="H54" i="17"/>
  <c r="G54" i="17"/>
  <c r="K37" i="17"/>
  <c r="J37" i="17"/>
  <c r="I37" i="17"/>
  <c r="H37" i="17"/>
  <c r="G37" i="17"/>
  <c r="K55" i="17"/>
  <c r="J55" i="17"/>
  <c r="I55" i="17"/>
  <c r="H55" i="17"/>
  <c r="G55" i="17"/>
  <c r="K48" i="17"/>
  <c r="J48" i="17"/>
  <c r="I48" i="17"/>
  <c r="H48" i="17"/>
  <c r="G48" i="17"/>
  <c r="K44" i="17"/>
  <c r="J44" i="17"/>
  <c r="I44" i="17"/>
  <c r="H44" i="17"/>
  <c r="G44" i="17"/>
  <c r="K34" i="17"/>
  <c r="J34" i="17"/>
  <c r="I34" i="17"/>
  <c r="H34" i="17"/>
  <c r="G34" i="17"/>
  <c r="K41" i="17"/>
  <c r="J41" i="17"/>
  <c r="I41" i="17"/>
  <c r="H41" i="17"/>
  <c r="G41" i="17"/>
  <c r="K45" i="17"/>
  <c r="J45" i="17"/>
  <c r="I45" i="17"/>
  <c r="H45" i="17"/>
  <c r="G45" i="17"/>
  <c r="K39" i="17"/>
  <c r="J39" i="17"/>
  <c r="I39" i="17"/>
  <c r="H39" i="17"/>
  <c r="G39" i="17"/>
  <c r="K26" i="17"/>
  <c r="J26" i="17"/>
  <c r="I26" i="17"/>
  <c r="H26" i="17"/>
  <c r="G26" i="17"/>
  <c r="K65" i="17"/>
  <c r="J65" i="17"/>
  <c r="I65" i="17"/>
  <c r="H65" i="17"/>
  <c r="G65" i="17"/>
  <c r="K60" i="17"/>
  <c r="J60" i="17"/>
  <c r="I60" i="17"/>
  <c r="H60" i="17"/>
  <c r="G60" i="17"/>
  <c r="K42" i="17"/>
  <c r="J42" i="17"/>
  <c r="I42" i="17"/>
  <c r="H42" i="17"/>
  <c r="G42" i="17"/>
  <c r="K52" i="17"/>
  <c r="J52" i="17"/>
  <c r="I52" i="17"/>
  <c r="H52" i="17"/>
  <c r="G52" i="17"/>
  <c r="K62" i="17"/>
  <c r="J62" i="17"/>
  <c r="I62" i="17"/>
  <c r="H62" i="17"/>
  <c r="G62" i="17"/>
  <c r="K56" i="17"/>
  <c r="J56" i="17"/>
  <c r="I56" i="17"/>
  <c r="H56" i="17"/>
  <c r="G56" i="17"/>
  <c r="K63" i="17"/>
  <c r="J63" i="17"/>
  <c r="I63" i="17"/>
  <c r="H63" i="17"/>
  <c r="G63" i="17"/>
  <c r="K36" i="17"/>
  <c r="J36" i="17"/>
  <c r="I36" i="17"/>
  <c r="H36" i="17"/>
  <c r="G36" i="17"/>
  <c r="K30" i="17"/>
  <c r="J30" i="17"/>
  <c r="I30" i="17"/>
  <c r="H30" i="17"/>
  <c r="G30" i="17"/>
  <c r="K43" i="17"/>
  <c r="J43" i="17"/>
  <c r="I43" i="17"/>
  <c r="H43" i="17"/>
  <c r="G43" i="17"/>
  <c r="K33" i="17"/>
  <c r="J33" i="17"/>
  <c r="I33" i="17"/>
  <c r="H33" i="17"/>
  <c r="G33" i="17"/>
  <c r="K27" i="17"/>
  <c r="J27" i="17"/>
  <c r="I27" i="17"/>
  <c r="H27" i="17"/>
  <c r="G27" i="17"/>
  <c r="K28" i="17"/>
  <c r="J28" i="17"/>
  <c r="I28" i="17"/>
  <c r="H28" i="17"/>
  <c r="G28" i="17"/>
  <c r="K47" i="17"/>
  <c r="J47" i="17"/>
  <c r="I47" i="17"/>
  <c r="H47" i="17"/>
  <c r="G47" i="17"/>
  <c r="K7" i="17"/>
  <c r="J7" i="17"/>
  <c r="I7" i="17"/>
  <c r="H7" i="17"/>
  <c r="G7" i="17"/>
  <c r="K20" i="17"/>
  <c r="J20" i="17"/>
  <c r="I20" i="17"/>
  <c r="H20" i="17"/>
  <c r="G20" i="17"/>
  <c r="K10" i="17"/>
  <c r="J10" i="17"/>
  <c r="I10" i="17"/>
  <c r="H10" i="17"/>
  <c r="G10" i="17"/>
  <c r="K21" i="17"/>
  <c r="J21" i="17"/>
  <c r="I21" i="17"/>
  <c r="H21" i="17"/>
  <c r="G21" i="17"/>
  <c r="K14" i="17"/>
  <c r="J14" i="17"/>
  <c r="I14" i="17"/>
  <c r="H14" i="17"/>
  <c r="G14" i="17"/>
  <c r="K9" i="17"/>
  <c r="J9" i="17"/>
  <c r="I9" i="17"/>
  <c r="H9" i="17"/>
  <c r="G9" i="17"/>
  <c r="K8" i="17"/>
  <c r="J8" i="17"/>
  <c r="I8" i="17"/>
  <c r="H8" i="17"/>
  <c r="G8" i="17"/>
  <c r="K19" i="17"/>
  <c r="J19" i="17"/>
  <c r="I19" i="17"/>
  <c r="H19" i="17"/>
  <c r="G19" i="17"/>
  <c r="K3" i="17"/>
  <c r="J3" i="17"/>
  <c r="I3" i="17"/>
  <c r="H3" i="17"/>
  <c r="G3" i="17"/>
  <c r="K22" i="17"/>
  <c r="J22" i="17"/>
  <c r="I22" i="17"/>
  <c r="H22" i="17"/>
  <c r="G22" i="17"/>
  <c r="K6" i="17"/>
  <c r="J6" i="17"/>
  <c r="I6" i="17"/>
  <c r="H6" i="17"/>
  <c r="G6" i="17"/>
  <c r="K18" i="17"/>
  <c r="J18" i="17"/>
  <c r="I18" i="17"/>
  <c r="H18" i="17"/>
  <c r="G18" i="17"/>
  <c r="K15" i="17"/>
  <c r="J15" i="17"/>
  <c r="I15" i="17"/>
  <c r="H15" i="17"/>
  <c r="G15" i="17"/>
  <c r="K17" i="17"/>
  <c r="J17" i="17"/>
  <c r="I17" i="17"/>
  <c r="H17" i="17"/>
  <c r="G17" i="17"/>
  <c r="K12" i="17"/>
  <c r="J12" i="17"/>
  <c r="I12" i="17"/>
  <c r="H12" i="17"/>
  <c r="G12" i="17"/>
  <c r="K5" i="17"/>
  <c r="J5" i="17"/>
  <c r="I5" i="17"/>
  <c r="H5" i="17"/>
  <c r="G5" i="17"/>
  <c r="K4" i="17"/>
  <c r="J4" i="17"/>
  <c r="I4" i="17"/>
  <c r="H4" i="17"/>
  <c r="G4" i="17"/>
  <c r="K13" i="17"/>
  <c r="J13" i="17"/>
  <c r="I13" i="17"/>
  <c r="H13" i="17"/>
  <c r="G13" i="17"/>
  <c r="K16" i="17"/>
  <c r="J16" i="17"/>
  <c r="I16" i="17"/>
  <c r="H16" i="17"/>
  <c r="G16" i="17"/>
  <c r="X153" i="16"/>
  <c r="V153" i="16"/>
  <c r="U153" i="16"/>
  <c r="T153" i="16"/>
  <c r="S153" i="16"/>
  <c r="R153" i="16"/>
  <c r="Q153" i="16"/>
  <c r="P153" i="16"/>
  <c r="O153" i="16"/>
  <c r="N153" i="16"/>
  <c r="M153" i="16"/>
  <c r="L153" i="16"/>
  <c r="K153" i="16"/>
  <c r="J153" i="16"/>
  <c r="I153" i="16"/>
  <c r="H153" i="16"/>
  <c r="G153" i="16"/>
  <c r="F153" i="16"/>
  <c r="E153" i="16"/>
  <c r="D153" i="16"/>
  <c r="C153" i="16"/>
  <c r="B153" i="16"/>
  <c r="X151" i="16"/>
  <c r="X155" i="16" s="1"/>
  <c r="V151" i="16"/>
  <c r="V155" i="16" s="1"/>
  <c r="U151" i="16"/>
  <c r="U155" i="16" s="1"/>
  <c r="T151" i="16"/>
  <c r="T155" i="16" s="1"/>
  <c r="S151" i="16"/>
  <c r="S155" i="16" s="1"/>
  <c r="R151" i="16"/>
  <c r="R155" i="16" s="1"/>
  <c r="Q151" i="16"/>
  <c r="Q155" i="16" s="1"/>
  <c r="P151" i="16"/>
  <c r="P155" i="16" s="1"/>
  <c r="O151" i="16"/>
  <c r="O155" i="16" s="1"/>
  <c r="N151" i="16"/>
  <c r="N155" i="16" s="1"/>
  <c r="M151" i="16"/>
  <c r="M155" i="16" s="1"/>
  <c r="L151" i="16"/>
  <c r="L155" i="16" s="1"/>
  <c r="K151" i="16"/>
  <c r="K155" i="16" s="1"/>
  <c r="J151" i="16"/>
  <c r="J155" i="16" s="1"/>
  <c r="I151" i="16"/>
  <c r="I155" i="16" s="1"/>
  <c r="H151" i="16"/>
  <c r="H155" i="16" s="1"/>
  <c r="G151" i="16"/>
  <c r="G155" i="16" s="1"/>
  <c r="F151" i="16"/>
  <c r="F155" i="16" s="1"/>
  <c r="E151" i="16"/>
  <c r="E155" i="16" s="1"/>
  <c r="D151" i="16"/>
  <c r="D155" i="16" s="1"/>
  <c r="C151" i="16"/>
  <c r="C155" i="16" s="1"/>
  <c r="B151" i="16"/>
  <c r="B155" i="16" s="1"/>
  <c r="K55" i="16"/>
  <c r="J55" i="16"/>
  <c r="I55" i="16"/>
  <c r="H55" i="16"/>
  <c r="G55" i="16"/>
  <c r="K33" i="16"/>
  <c r="J33" i="16"/>
  <c r="I33" i="16"/>
  <c r="H33" i="16"/>
  <c r="G33" i="16"/>
  <c r="K8" i="16"/>
  <c r="J8" i="16"/>
  <c r="I8" i="16"/>
  <c r="H8" i="16"/>
  <c r="G8" i="16"/>
  <c r="K23" i="16"/>
  <c r="J23" i="16"/>
  <c r="I23" i="16"/>
  <c r="H23" i="16"/>
  <c r="G23" i="16"/>
  <c r="K40" i="16"/>
  <c r="J40" i="16"/>
  <c r="I40" i="16"/>
  <c r="H40" i="16"/>
  <c r="G40" i="16"/>
  <c r="K46" i="16"/>
  <c r="J46" i="16"/>
  <c r="I46" i="16"/>
  <c r="H46" i="16"/>
  <c r="G46" i="16"/>
  <c r="K56" i="16"/>
  <c r="J56" i="16"/>
  <c r="I56" i="16"/>
  <c r="H56" i="16"/>
  <c r="G56" i="16"/>
  <c r="K30" i="16"/>
  <c r="J30" i="16"/>
  <c r="I30" i="16"/>
  <c r="H30" i="16"/>
  <c r="G30" i="16"/>
  <c r="K49" i="16"/>
  <c r="J49" i="16"/>
  <c r="I49" i="16"/>
  <c r="H49" i="16"/>
  <c r="G49" i="16"/>
  <c r="K3" i="16"/>
  <c r="J3" i="16"/>
  <c r="I3" i="16"/>
  <c r="H3" i="16"/>
  <c r="G3" i="16"/>
  <c r="K39" i="16"/>
  <c r="J39" i="16"/>
  <c r="I39" i="16"/>
  <c r="H39" i="16"/>
  <c r="G39" i="16"/>
  <c r="K53" i="16"/>
  <c r="J53" i="16"/>
  <c r="I53" i="16"/>
  <c r="H53" i="16"/>
  <c r="G53" i="16"/>
  <c r="K4" i="16"/>
  <c r="J4" i="16"/>
  <c r="I4" i="16"/>
  <c r="H4" i="16"/>
  <c r="G4" i="16"/>
  <c r="K43" i="16"/>
  <c r="J43" i="16"/>
  <c r="I43" i="16"/>
  <c r="H43" i="16"/>
  <c r="G43" i="16"/>
  <c r="K20" i="16"/>
  <c r="J20" i="16"/>
  <c r="I20" i="16"/>
  <c r="H20" i="16"/>
  <c r="G20" i="16"/>
  <c r="K15" i="16"/>
  <c r="J15" i="16"/>
  <c r="I15" i="16"/>
  <c r="H15" i="16"/>
  <c r="G15" i="16"/>
  <c r="K47" i="16"/>
  <c r="J47" i="16"/>
  <c r="I47" i="16"/>
  <c r="H47" i="16"/>
  <c r="G47" i="16"/>
  <c r="K61" i="16"/>
  <c r="J61" i="16"/>
  <c r="I61" i="16"/>
  <c r="H61" i="16"/>
  <c r="G61" i="16"/>
  <c r="K31" i="16"/>
  <c r="J31" i="16"/>
  <c r="I31" i="16"/>
  <c r="H31" i="16"/>
  <c r="G31" i="16"/>
  <c r="K29" i="16"/>
  <c r="J29" i="16"/>
  <c r="I29" i="16"/>
  <c r="H29" i="16"/>
  <c r="G29" i="16"/>
  <c r="K21" i="16"/>
  <c r="J21" i="16"/>
  <c r="I21" i="16"/>
  <c r="H21" i="16"/>
  <c r="G21" i="16"/>
  <c r="K34" i="16"/>
  <c r="J34" i="16"/>
  <c r="I34" i="16"/>
  <c r="H34" i="16"/>
  <c r="G34" i="16"/>
  <c r="K58" i="16"/>
  <c r="J58" i="16"/>
  <c r="I58" i="16"/>
  <c r="H58" i="16"/>
  <c r="G58" i="16"/>
  <c r="K60" i="16"/>
  <c r="J60" i="16"/>
  <c r="I60" i="16"/>
  <c r="H60" i="16"/>
  <c r="G60" i="16"/>
  <c r="K38" i="16"/>
  <c r="J38" i="16"/>
  <c r="I38" i="16"/>
  <c r="H38" i="16"/>
  <c r="G38" i="16"/>
  <c r="K45" i="16"/>
  <c r="J45" i="16"/>
  <c r="I45" i="16"/>
  <c r="H45" i="16"/>
  <c r="G45" i="16"/>
  <c r="K28" i="16"/>
  <c r="J28" i="16"/>
  <c r="I28" i="16"/>
  <c r="H28" i="16"/>
  <c r="G28" i="16"/>
  <c r="K57" i="16"/>
  <c r="J57" i="16"/>
  <c r="I57" i="16"/>
  <c r="H57" i="16"/>
  <c r="G57" i="16"/>
  <c r="K59" i="16"/>
  <c r="J59" i="16"/>
  <c r="I59" i="16"/>
  <c r="H59" i="16"/>
  <c r="G59" i="16"/>
  <c r="K52" i="16"/>
  <c r="J52" i="16"/>
  <c r="I52" i="16"/>
  <c r="H52" i="16"/>
  <c r="G52" i="16"/>
  <c r="K12" i="16"/>
  <c r="J12" i="16"/>
  <c r="I12" i="16"/>
  <c r="H12" i="16"/>
  <c r="G12" i="16"/>
  <c r="K6" i="16"/>
  <c r="J6" i="16"/>
  <c r="I6" i="16"/>
  <c r="H6" i="16"/>
  <c r="G6" i="16"/>
  <c r="K19" i="16"/>
  <c r="J19" i="16"/>
  <c r="I19" i="16"/>
  <c r="H19" i="16"/>
  <c r="G19" i="16"/>
  <c r="K26" i="16"/>
  <c r="J26" i="16"/>
  <c r="I26" i="16"/>
  <c r="H26" i="16"/>
  <c r="G26" i="16"/>
  <c r="K24" i="16"/>
  <c r="J24" i="16"/>
  <c r="I24" i="16"/>
  <c r="H24" i="16"/>
  <c r="G24" i="16"/>
  <c r="K18" i="16"/>
  <c r="J18" i="16"/>
  <c r="I18" i="16"/>
  <c r="H18" i="16"/>
  <c r="G18" i="16"/>
  <c r="K11" i="16"/>
  <c r="J11" i="16"/>
  <c r="I11" i="16"/>
  <c r="H11" i="16"/>
  <c r="G11" i="16"/>
  <c r="K13" i="16"/>
  <c r="J13" i="16"/>
  <c r="I13" i="16"/>
  <c r="H13" i="16"/>
  <c r="G13" i="16"/>
  <c r="K10" i="16"/>
  <c r="J10" i="16"/>
  <c r="I10" i="16"/>
  <c r="H10" i="16"/>
  <c r="G10" i="16"/>
  <c r="K7" i="16"/>
  <c r="J7" i="16"/>
  <c r="I7" i="16"/>
  <c r="H7" i="16"/>
  <c r="G7" i="16"/>
  <c r="K9" i="16"/>
  <c r="J9" i="16"/>
  <c r="I9" i="16"/>
  <c r="H9" i="16"/>
  <c r="G9" i="16"/>
  <c r="K5" i="16"/>
  <c r="J5" i="16"/>
  <c r="I5" i="16"/>
  <c r="H5" i="16"/>
  <c r="G5" i="16"/>
  <c r="K32" i="16"/>
  <c r="J32" i="16"/>
  <c r="I32" i="16"/>
  <c r="H32" i="16"/>
  <c r="G32" i="16"/>
  <c r="K17" i="16"/>
  <c r="J17" i="16"/>
  <c r="I17" i="16"/>
  <c r="H17" i="16"/>
  <c r="G17" i="16"/>
  <c r="K37" i="16"/>
  <c r="J37" i="16"/>
  <c r="I37" i="16"/>
  <c r="H37" i="16"/>
  <c r="G37" i="16"/>
  <c r="K25" i="16"/>
  <c r="J25" i="16"/>
  <c r="I25" i="16"/>
  <c r="H25" i="16"/>
  <c r="G25" i="16"/>
  <c r="K22" i="16"/>
  <c r="J22" i="16"/>
  <c r="I22" i="16"/>
  <c r="H22" i="16"/>
  <c r="G22" i="16"/>
  <c r="K48" i="16"/>
  <c r="J48" i="16"/>
  <c r="I48" i="16"/>
  <c r="H48" i="16"/>
  <c r="G48" i="16"/>
  <c r="K41" i="16"/>
  <c r="J41" i="16"/>
  <c r="I41" i="16"/>
  <c r="H41" i="16"/>
  <c r="G41" i="16"/>
  <c r="K16" i="16"/>
  <c r="J16" i="16"/>
  <c r="I16" i="16"/>
  <c r="H16" i="16"/>
  <c r="G16" i="16"/>
  <c r="K54" i="16"/>
  <c r="J54" i="16"/>
  <c r="I54" i="16"/>
  <c r="H54" i="16"/>
  <c r="G54" i="16"/>
  <c r="K51" i="16"/>
  <c r="J51" i="16"/>
  <c r="I51" i="16"/>
  <c r="H51" i="16"/>
  <c r="G51" i="16"/>
  <c r="K36" i="16"/>
  <c r="J36" i="16"/>
  <c r="I36" i="16"/>
  <c r="H36" i="16"/>
  <c r="G36" i="16"/>
  <c r="K44" i="16"/>
  <c r="J44" i="16"/>
  <c r="I44" i="16"/>
  <c r="H44" i="16"/>
  <c r="G44" i="16"/>
  <c r="U275" i="15"/>
  <c r="Q275" i="15"/>
  <c r="X273" i="15"/>
  <c r="V273" i="15"/>
  <c r="U273" i="15"/>
  <c r="T273" i="15"/>
  <c r="S273" i="15"/>
  <c r="R273" i="15"/>
  <c r="Q273" i="15"/>
  <c r="P273" i="15"/>
  <c r="O273" i="15"/>
  <c r="N273" i="15"/>
  <c r="M273" i="15"/>
  <c r="L273" i="15"/>
  <c r="K273" i="15"/>
  <c r="J273" i="15"/>
  <c r="I273" i="15"/>
  <c r="H273" i="15"/>
  <c r="G273" i="15"/>
  <c r="F273" i="15"/>
  <c r="E273" i="15"/>
  <c r="D273" i="15"/>
  <c r="C273" i="15"/>
  <c r="B273" i="15"/>
  <c r="X271" i="15"/>
  <c r="X275" i="15" s="1"/>
  <c r="V271" i="15"/>
  <c r="V275" i="15" s="1"/>
  <c r="U271" i="15"/>
  <c r="T271" i="15"/>
  <c r="T275" i="15" s="1"/>
  <c r="S271" i="15"/>
  <c r="S275" i="15" s="1"/>
  <c r="R271" i="15"/>
  <c r="R275" i="15" s="1"/>
  <c r="Q271" i="15"/>
  <c r="P271" i="15"/>
  <c r="P275" i="15" s="1"/>
  <c r="O271" i="15"/>
  <c r="O275" i="15" s="1"/>
  <c r="N271" i="15"/>
  <c r="N275" i="15" s="1"/>
  <c r="M271" i="15"/>
  <c r="M275" i="15" s="1"/>
  <c r="L271" i="15"/>
  <c r="L275" i="15" s="1"/>
  <c r="K271" i="15"/>
  <c r="K275" i="15" s="1"/>
  <c r="J271" i="15"/>
  <c r="J275" i="15" s="1"/>
  <c r="I271" i="15"/>
  <c r="I275" i="15" s="1"/>
  <c r="H271" i="15"/>
  <c r="H275" i="15" s="1"/>
  <c r="G271" i="15"/>
  <c r="G275" i="15" s="1"/>
  <c r="F271" i="15"/>
  <c r="F275" i="15" s="1"/>
  <c r="E271" i="15"/>
  <c r="E275" i="15" s="1"/>
  <c r="D271" i="15"/>
  <c r="D275" i="15" s="1"/>
  <c r="C271" i="15"/>
  <c r="C275" i="15" s="1"/>
  <c r="B271" i="15"/>
  <c r="B275" i="15" s="1"/>
  <c r="K112" i="15"/>
  <c r="J112" i="15"/>
  <c r="I112" i="15"/>
  <c r="H112" i="15"/>
  <c r="G112" i="15"/>
  <c r="K111" i="15"/>
  <c r="J111" i="15"/>
  <c r="I111" i="15"/>
  <c r="H111" i="15"/>
  <c r="G111" i="15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4" i="15"/>
  <c r="J4" i="15"/>
  <c r="I4" i="15"/>
  <c r="H4" i="15"/>
  <c r="G4" i="15"/>
  <c r="K10" i="15"/>
  <c r="J10" i="15"/>
  <c r="I10" i="15"/>
  <c r="H10" i="15"/>
  <c r="G10" i="15"/>
  <c r="K7" i="15"/>
  <c r="J7" i="15"/>
  <c r="I7" i="15"/>
  <c r="H7" i="15"/>
  <c r="G7" i="15"/>
  <c r="K9" i="15"/>
  <c r="J9" i="15"/>
  <c r="I9" i="15"/>
  <c r="H9" i="15"/>
  <c r="G9" i="15"/>
  <c r="K8" i="15"/>
  <c r="J8" i="15"/>
  <c r="I8" i="15"/>
  <c r="H8" i="15"/>
  <c r="G8" i="15"/>
  <c r="K2" i="15"/>
  <c r="J2" i="15"/>
  <c r="I2" i="15"/>
  <c r="H2" i="15"/>
  <c r="G2" i="15"/>
  <c r="K5" i="15"/>
  <c r="J5" i="15"/>
  <c r="I5" i="15"/>
  <c r="H5" i="15"/>
  <c r="G5" i="15"/>
  <c r="Q190" i="14"/>
  <c r="X188" i="14"/>
  <c r="V188" i="14"/>
  <c r="U188" i="14"/>
  <c r="T188" i="14"/>
  <c r="S188" i="14"/>
  <c r="R188" i="14"/>
  <c r="Q188" i="14"/>
  <c r="P188" i="14"/>
  <c r="O188" i="14"/>
  <c r="N188" i="14"/>
  <c r="M188" i="14"/>
  <c r="L188" i="14"/>
  <c r="K188" i="14"/>
  <c r="J188" i="14"/>
  <c r="I188" i="14"/>
  <c r="H188" i="14"/>
  <c r="G188" i="14"/>
  <c r="F188" i="14"/>
  <c r="E188" i="14"/>
  <c r="D188" i="14"/>
  <c r="C188" i="14"/>
  <c r="B188" i="14"/>
  <c r="X186" i="14"/>
  <c r="X190" i="14" s="1"/>
  <c r="V186" i="14"/>
  <c r="V190" i="14" s="1"/>
  <c r="U186" i="14"/>
  <c r="U190" i="14" s="1"/>
  <c r="T186" i="14"/>
  <c r="T190" i="14" s="1"/>
  <c r="S186" i="14"/>
  <c r="S190" i="14" s="1"/>
  <c r="R186" i="14"/>
  <c r="R190" i="14" s="1"/>
  <c r="Q186" i="14"/>
  <c r="P186" i="14"/>
  <c r="P190" i="14" s="1"/>
  <c r="O186" i="14"/>
  <c r="O190" i="14" s="1"/>
  <c r="N186" i="14"/>
  <c r="N190" i="14" s="1"/>
  <c r="M186" i="14"/>
  <c r="M190" i="14" s="1"/>
  <c r="L186" i="14"/>
  <c r="L190" i="14" s="1"/>
  <c r="K186" i="14"/>
  <c r="K190" i="14" s="1"/>
  <c r="J186" i="14"/>
  <c r="J190" i="14" s="1"/>
  <c r="I186" i="14"/>
  <c r="I190" i="14" s="1"/>
  <c r="H186" i="14"/>
  <c r="H190" i="14" s="1"/>
  <c r="G186" i="14"/>
  <c r="G190" i="14" s="1"/>
  <c r="F186" i="14"/>
  <c r="F190" i="14" s="1"/>
  <c r="E186" i="14"/>
  <c r="E190" i="14" s="1"/>
  <c r="D186" i="14"/>
  <c r="D190" i="14" s="1"/>
  <c r="C186" i="14"/>
  <c r="C190" i="14" s="1"/>
  <c r="B186" i="14"/>
  <c r="B190" i="14" s="1"/>
  <c r="K14" i="14"/>
  <c r="J14" i="14"/>
  <c r="I14" i="14"/>
  <c r="H14" i="14"/>
  <c r="G14" i="14"/>
  <c r="K4" i="14"/>
  <c r="J4" i="14"/>
  <c r="I4" i="14"/>
  <c r="H4" i="14"/>
  <c r="G4" i="14"/>
  <c r="K12" i="14"/>
  <c r="J12" i="14"/>
  <c r="I12" i="14"/>
  <c r="H12" i="14"/>
  <c r="G12" i="14"/>
  <c r="K3" i="14"/>
  <c r="J3" i="14"/>
  <c r="I3" i="14"/>
  <c r="H3" i="14"/>
  <c r="G3" i="14"/>
  <c r="K15" i="14"/>
  <c r="J15" i="14"/>
  <c r="I15" i="14"/>
  <c r="H15" i="14"/>
  <c r="G15" i="14"/>
  <c r="K25" i="14"/>
  <c r="J25" i="14"/>
  <c r="I25" i="14"/>
  <c r="H25" i="14"/>
  <c r="G25" i="14"/>
  <c r="K13" i="14"/>
  <c r="J13" i="14"/>
  <c r="I13" i="14"/>
  <c r="H13" i="14"/>
  <c r="G13" i="14"/>
  <c r="K9" i="14"/>
  <c r="J9" i="14"/>
  <c r="I9" i="14"/>
  <c r="H9" i="14"/>
  <c r="G9" i="14"/>
  <c r="K5" i="14"/>
  <c r="J5" i="14"/>
  <c r="I5" i="14"/>
  <c r="H5" i="14"/>
  <c r="G5" i="14"/>
  <c r="K10" i="14"/>
  <c r="J10" i="14"/>
  <c r="I10" i="14"/>
  <c r="H10" i="14"/>
  <c r="G10" i="14"/>
  <c r="K22" i="14"/>
  <c r="J22" i="14"/>
  <c r="I22" i="14"/>
  <c r="H22" i="14"/>
  <c r="G22" i="14"/>
  <c r="K21" i="14"/>
  <c r="J21" i="14"/>
  <c r="I21" i="14"/>
  <c r="H21" i="14"/>
  <c r="G21" i="14"/>
  <c r="K18" i="14"/>
  <c r="J18" i="14"/>
  <c r="I18" i="14"/>
  <c r="H18" i="14"/>
  <c r="G18" i="14"/>
  <c r="K7" i="14"/>
  <c r="J7" i="14"/>
  <c r="I7" i="14"/>
  <c r="H7" i="14"/>
  <c r="G7" i="14"/>
  <c r="K19" i="14"/>
  <c r="J19" i="14"/>
  <c r="I19" i="14"/>
  <c r="H19" i="14"/>
  <c r="G19" i="14"/>
  <c r="K16" i="14"/>
  <c r="J16" i="14"/>
  <c r="I16" i="14"/>
  <c r="H16" i="14"/>
  <c r="G16" i="14"/>
  <c r="K8" i="14"/>
  <c r="J8" i="14"/>
  <c r="I8" i="14"/>
  <c r="H8" i="14"/>
  <c r="G8" i="14"/>
  <c r="K23" i="14"/>
  <c r="J23" i="14"/>
  <c r="I23" i="14"/>
  <c r="H23" i="14"/>
  <c r="G23" i="14"/>
  <c r="K24" i="14"/>
  <c r="J24" i="14"/>
  <c r="I24" i="14"/>
  <c r="H24" i="14"/>
  <c r="G24" i="14"/>
  <c r="K20" i="14"/>
  <c r="J20" i="14"/>
  <c r="I20" i="14"/>
  <c r="H20" i="14"/>
  <c r="G20" i="14"/>
  <c r="K13" i="13"/>
  <c r="J13" i="13"/>
  <c r="I13" i="13"/>
  <c r="H13" i="13"/>
  <c r="G13" i="13"/>
  <c r="K11" i="13"/>
  <c r="J11" i="13"/>
  <c r="I11" i="13"/>
  <c r="H11" i="13"/>
  <c r="G11" i="13"/>
  <c r="K7" i="13"/>
  <c r="J7" i="13"/>
  <c r="I7" i="13"/>
  <c r="H7" i="13"/>
  <c r="G7" i="13"/>
  <c r="K8" i="13"/>
  <c r="J8" i="13"/>
  <c r="I8" i="13"/>
  <c r="H8" i="13"/>
  <c r="G8" i="13"/>
  <c r="K10" i="13"/>
  <c r="J10" i="13"/>
  <c r="I10" i="13"/>
  <c r="H10" i="13"/>
  <c r="G10" i="13"/>
  <c r="K12" i="13"/>
  <c r="J12" i="13"/>
  <c r="I12" i="13"/>
  <c r="H12" i="13"/>
  <c r="G12" i="13"/>
  <c r="K5" i="13"/>
  <c r="J5" i="13"/>
  <c r="I5" i="13"/>
  <c r="H5" i="13"/>
  <c r="G5" i="13"/>
  <c r="K6" i="13"/>
  <c r="J6" i="13"/>
  <c r="I6" i="13"/>
  <c r="H6" i="13"/>
  <c r="G6" i="13"/>
  <c r="K9" i="13"/>
  <c r="J9" i="13"/>
  <c r="I9" i="13"/>
  <c r="H9" i="13"/>
  <c r="G9" i="13"/>
  <c r="K2" i="13"/>
  <c r="J2" i="13"/>
  <c r="I2" i="13"/>
  <c r="H2" i="13"/>
  <c r="G2" i="13"/>
  <c r="K4" i="13"/>
  <c r="J4" i="13"/>
  <c r="I4" i="13"/>
  <c r="H4" i="13"/>
  <c r="G4" i="13"/>
  <c r="W11" i="12"/>
  <c r="U11" i="12"/>
  <c r="S11" i="12"/>
  <c r="Q11" i="12"/>
  <c r="J11" i="12"/>
  <c r="N11" i="12" s="1"/>
  <c r="I11" i="12"/>
  <c r="H11" i="12"/>
  <c r="G11" i="12"/>
  <c r="F11" i="12"/>
  <c r="W12" i="12"/>
  <c r="U12" i="12"/>
  <c r="S12" i="12"/>
  <c r="Q12" i="12"/>
  <c r="J12" i="12"/>
  <c r="N12" i="12" s="1"/>
  <c r="I12" i="12"/>
  <c r="H12" i="12"/>
  <c r="G12" i="12"/>
  <c r="F12" i="12"/>
  <c r="W15" i="12"/>
  <c r="U15" i="12"/>
  <c r="S15" i="12"/>
  <c r="Q15" i="12"/>
  <c r="J15" i="12"/>
  <c r="N15" i="12" s="1"/>
  <c r="I15" i="12"/>
  <c r="H15" i="12"/>
  <c r="G15" i="12"/>
  <c r="F15" i="12"/>
  <c r="W13" i="12"/>
  <c r="U13" i="12"/>
  <c r="S13" i="12"/>
  <c r="Q13" i="12"/>
  <c r="J13" i="12"/>
  <c r="N13" i="12" s="1"/>
  <c r="I13" i="12"/>
  <c r="H13" i="12"/>
  <c r="G13" i="12"/>
  <c r="F13" i="12"/>
  <c r="W7" i="12"/>
  <c r="U7" i="12"/>
  <c r="S7" i="12"/>
  <c r="Q7" i="12"/>
  <c r="J7" i="12"/>
  <c r="N7" i="12" s="1"/>
  <c r="I7" i="12"/>
  <c r="H7" i="12"/>
  <c r="G7" i="12"/>
  <c r="F7" i="12"/>
  <c r="W9" i="12"/>
  <c r="U9" i="12"/>
  <c r="S9" i="12"/>
  <c r="Q9" i="12"/>
  <c r="J9" i="12"/>
  <c r="N9" i="12" s="1"/>
  <c r="I9" i="12"/>
  <c r="H9" i="12"/>
  <c r="G9" i="12"/>
  <c r="F9" i="12"/>
  <c r="W5" i="12"/>
  <c r="U5" i="12"/>
  <c r="S5" i="12"/>
  <c r="Q5" i="12"/>
  <c r="J5" i="12"/>
  <c r="N5" i="12" s="1"/>
  <c r="I5" i="12"/>
  <c r="H5" i="12"/>
  <c r="G5" i="12"/>
  <c r="F5" i="12"/>
  <c r="W3" i="12"/>
  <c r="U3" i="12"/>
  <c r="S3" i="12"/>
  <c r="J3" i="12"/>
  <c r="I3" i="12"/>
  <c r="H3" i="12"/>
  <c r="G3" i="12"/>
  <c r="F3" i="12"/>
  <c r="T179" i="11"/>
  <c r="L179" i="11"/>
  <c r="D179" i="11"/>
  <c r="X177" i="11"/>
  <c r="V177" i="11"/>
  <c r="U177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B177" i="11"/>
  <c r="X175" i="11"/>
  <c r="X179" i="11" s="1"/>
  <c r="V175" i="11"/>
  <c r="V179" i="11" s="1"/>
  <c r="U175" i="11"/>
  <c r="U179" i="11" s="1"/>
  <c r="T175" i="11"/>
  <c r="S175" i="11"/>
  <c r="S179" i="11" s="1"/>
  <c r="R175" i="11"/>
  <c r="R179" i="11" s="1"/>
  <c r="Q175" i="11"/>
  <c r="Q179" i="11" s="1"/>
  <c r="P175" i="11"/>
  <c r="P179" i="11" s="1"/>
  <c r="O175" i="11"/>
  <c r="O179" i="11" s="1"/>
  <c r="N175" i="11"/>
  <c r="N179" i="11" s="1"/>
  <c r="M175" i="11"/>
  <c r="M179" i="11" s="1"/>
  <c r="L175" i="11"/>
  <c r="K175" i="11"/>
  <c r="K179" i="11" s="1"/>
  <c r="J175" i="11"/>
  <c r="J179" i="11" s="1"/>
  <c r="I175" i="11"/>
  <c r="I179" i="11" s="1"/>
  <c r="H175" i="11"/>
  <c r="H179" i="11" s="1"/>
  <c r="G175" i="11"/>
  <c r="G179" i="11" s="1"/>
  <c r="F175" i="11"/>
  <c r="F179" i="11" s="1"/>
  <c r="E175" i="11"/>
  <c r="E179" i="11" s="1"/>
  <c r="D175" i="11"/>
  <c r="C175" i="11"/>
  <c r="C179" i="11" s="1"/>
  <c r="B175" i="11"/>
  <c r="B179" i="11" s="1"/>
  <c r="J10" i="11"/>
  <c r="I10" i="11"/>
  <c r="H10" i="11"/>
  <c r="G10" i="11"/>
  <c r="F10" i="11"/>
  <c r="J14" i="11"/>
  <c r="I14" i="11"/>
  <c r="H14" i="11"/>
  <c r="G14" i="11"/>
  <c r="F14" i="11"/>
  <c r="J5" i="11"/>
  <c r="I5" i="11"/>
  <c r="H5" i="11"/>
  <c r="G5" i="11"/>
  <c r="F5" i="11"/>
  <c r="J9" i="11"/>
  <c r="I9" i="11"/>
  <c r="H9" i="11"/>
  <c r="G9" i="11"/>
  <c r="F9" i="11"/>
  <c r="J8" i="11"/>
  <c r="I8" i="11"/>
  <c r="H8" i="11"/>
  <c r="G8" i="11"/>
  <c r="F8" i="11"/>
  <c r="J13" i="11"/>
  <c r="I13" i="11"/>
  <c r="H13" i="11"/>
  <c r="G13" i="11"/>
  <c r="F13" i="11"/>
  <c r="J3" i="11"/>
  <c r="I3" i="11"/>
  <c r="H3" i="11"/>
  <c r="G3" i="11"/>
  <c r="F3" i="11"/>
  <c r="J12" i="11"/>
  <c r="I12" i="11"/>
  <c r="H12" i="11"/>
  <c r="G12" i="11"/>
  <c r="F12" i="11"/>
  <c r="J7" i="11"/>
  <c r="I7" i="11"/>
  <c r="H7" i="11"/>
  <c r="G7" i="11"/>
  <c r="F7" i="11"/>
  <c r="J2" i="11"/>
  <c r="I2" i="11"/>
  <c r="H2" i="11"/>
  <c r="G2" i="11"/>
  <c r="F2" i="11"/>
  <c r="J42" i="10"/>
  <c r="I42" i="10"/>
  <c r="H42" i="10"/>
  <c r="G42" i="10"/>
  <c r="F42" i="10"/>
  <c r="J40" i="10"/>
  <c r="I40" i="10"/>
  <c r="H40" i="10"/>
  <c r="G40" i="10"/>
  <c r="F40" i="10"/>
  <c r="J41" i="10"/>
  <c r="I41" i="10"/>
  <c r="H41" i="10"/>
  <c r="G41" i="10"/>
  <c r="F41" i="10"/>
  <c r="J43" i="10"/>
  <c r="I43" i="10"/>
  <c r="H43" i="10"/>
  <c r="G43" i="10"/>
  <c r="F43" i="10"/>
  <c r="J44" i="10"/>
  <c r="I44" i="10"/>
  <c r="H44" i="10"/>
  <c r="G44" i="10"/>
  <c r="F44" i="10"/>
  <c r="J46" i="10"/>
  <c r="I46" i="10"/>
  <c r="H46" i="10"/>
  <c r="G46" i="10"/>
  <c r="F46" i="10"/>
  <c r="J48" i="10"/>
  <c r="I48" i="10"/>
  <c r="H48" i="10"/>
  <c r="G48" i="10"/>
  <c r="F48" i="10"/>
  <c r="J51" i="10"/>
  <c r="I51" i="10"/>
  <c r="H51" i="10"/>
  <c r="G51" i="10"/>
  <c r="F51" i="10"/>
  <c r="J49" i="10"/>
  <c r="I49" i="10"/>
  <c r="H49" i="10"/>
  <c r="G49" i="10"/>
  <c r="F49" i="10"/>
  <c r="J47" i="10"/>
  <c r="I47" i="10"/>
  <c r="H47" i="10"/>
  <c r="G47" i="10"/>
  <c r="F47" i="10"/>
  <c r="J52" i="10"/>
  <c r="I52" i="10"/>
  <c r="H52" i="10"/>
  <c r="G52" i="10"/>
  <c r="F52" i="10"/>
  <c r="J50" i="10"/>
  <c r="I50" i="10"/>
  <c r="H50" i="10"/>
  <c r="G50" i="10"/>
  <c r="F50" i="10"/>
  <c r="J53" i="10"/>
  <c r="I53" i="10"/>
  <c r="H53" i="10"/>
  <c r="G53" i="10"/>
  <c r="F53" i="10"/>
  <c r="J54" i="10"/>
  <c r="I54" i="10"/>
  <c r="H54" i="10"/>
  <c r="G54" i="10"/>
  <c r="F54" i="10"/>
  <c r="J56" i="10"/>
  <c r="I56" i="10"/>
  <c r="H56" i="10"/>
  <c r="G56" i="10"/>
  <c r="F56" i="10"/>
  <c r="J55" i="10"/>
  <c r="I55" i="10"/>
  <c r="H55" i="10"/>
  <c r="G55" i="10"/>
  <c r="F55" i="10"/>
  <c r="J57" i="10"/>
  <c r="I57" i="10"/>
  <c r="H57" i="10"/>
  <c r="G57" i="10"/>
  <c r="F57" i="10"/>
  <c r="J28" i="10"/>
  <c r="I28" i="10"/>
  <c r="H28" i="10"/>
  <c r="G28" i="10"/>
  <c r="F28" i="10"/>
  <c r="J27" i="10"/>
  <c r="I27" i="10"/>
  <c r="H27" i="10"/>
  <c r="G27" i="10"/>
  <c r="F27" i="10"/>
  <c r="J24" i="10"/>
  <c r="I24" i="10"/>
  <c r="H24" i="10"/>
  <c r="G24" i="10"/>
  <c r="F24" i="10"/>
  <c r="J25" i="10"/>
  <c r="I25" i="10"/>
  <c r="H25" i="10"/>
  <c r="G25" i="10"/>
  <c r="F25" i="10"/>
  <c r="J26" i="10"/>
  <c r="I26" i="10"/>
  <c r="H26" i="10"/>
  <c r="G26" i="10"/>
  <c r="F26" i="10"/>
  <c r="J22" i="10"/>
  <c r="I22" i="10"/>
  <c r="H22" i="10"/>
  <c r="G22" i="10"/>
  <c r="F22" i="10"/>
  <c r="J23" i="10"/>
  <c r="I23" i="10"/>
  <c r="H23" i="10"/>
  <c r="G23" i="10"/>
  <c r="F23" i="10"/>
  <c r="J38" i="10"/>
  <c r="I38" i="10"/>
  <c r="H38" i="10"/>
  <c r="G38" i="10"/>
  <c r="F38" i="10"/>
  <c r="J36" i="10"/>
  <c r="I36" i="10"/>
  <c r="H36" i="10"/>
  <c r="G36" i="10"/>
  <c r="F36" i="10"/>
  <c r="J31" i="10"/>
  <c r="I31" i="10"/>
  <c r="H31" i="10"/>
  <c r="G31" i="10"/>
  <c r="F31" i="10"/>
  <c r="J32" i="10"/>
  <c r="I32" i="10"/>
  <c r="H32" i="10"/>
  <c r="G32" i="10"/>
  <c r="F32" i="10"/>
  <c r="J35" i="10"/>
  <c r="I35" i="10"/>
  <c r="H35" i="10"/>
  <c r="G35" i="10"/>
  <c r="F35" i="10"/>
  <c r="J30" i="10"/>
  <c r="I30" i="10"/>
  <c r="H30" i="10"/>
  <c r="G30" i="10"/>
  <c r="F30" i="10"/>
  <c r="J33" i="10"/>
  <c r="I33" i="10"/>
  <c r="H33" i="10"/>
  <c r="G33" i="10"/>
  <c r="F33" i="10"/>
  <c r="J37" i="10"/>
  <c r="I37" i="10"/>
  <c r="H37" i="10"/>
  <c r="G37" i="10"/>
  <c r="F37" i="10"/>
  <c r="J34" i="10"/>
  <c r="I34" i="10"/>
  <c r="H34" i="10"/>
  <c r="G34" i="10"/>
  <c r="F34" i="10"/>
  <c r="J7" i="10"/>
  <c r="I7" i="10"/>
  <c r="H7" i="10"/>
  <c r="G7" i="10"/>
  <c r="F7" i="10"/>
  <c r="J8" i="10"/>
  <c r="I8" i="10"/>
  <c r="H8" i="10"/>
  <c r="G8" i="10"/>
  <c r="F8" i="10"/>
  <c r="J3" i="10"/>
  <c r="I3" i="10"/>
  <c r="H3" i="10"/>
  <c r="G3" i="10"/>
  <c r="F3" i="10"/>
  <c r="J2" i="10"/>
  <c r="I2" i="10"/>
  <c r="H2" i="10"/>
  <c r="G2" i="10"/>
  <c r="F2" i="10"/>
  <c r="J6" i="10"/>
  <c r="I6" i="10"/>
  <c r="H6" i="10"/>
  <c r="G6" i="10"/>
  <c r="F6" i="10"/>
  <c r="J9" i="10"/>
  <c r="I9" i="10"/>
  <c r="H9" i="10"/>
  <c r="G9" i="10"/>
  <c r="F9" i="10"/>
  <c r="J4" i="10"/>
  <c r="I4" i="10"/>
  <c r="H4" i="10"/>
  <c r="G4" i="10"/>
  <c r="F4" i="10"/>
  <c r="J11" i="10"/>
  <c r="I11" i="10"/>
  <c r="H11" i="10"/>
  <c r="G11" i="10"/>
  <c r="F11" i="10"/>
  <c r="J5" i="10"/>
  <c r="I5" i="10"/>
  <c r="H5" i="10"/>
  <c r="G5" i="10"/>
  <c r="F5" i="10"/>
  <c r="J10" i="10"/>
  <c r="I10" i="10"/>
  <c r="H10" i="10"/>
  <c r="G10" i="10"/>
  <c r="F10" i="10"/>
  <c r="J17" i="10"/>
  <c r="I17" i="10"/>
  <c r="H17" i="10"/>
  <c r="G17" i="10"/>
  <c r="F17" i="10"/>
  <c r="J16" i="10"/>
  <c r="I16" i="10"/>
  <c r="H16" i="10"/>
  <c r="G16" i="10"/>
  <c r="F16" i="10"/>
  <c r="J19" i="10"/>
  <c r="I19" i="10"/>
  <c r="H19" i="10"/>
  <c r="G19" i="10"/>
  <c r="F19" i="10"/>
  <c r="J15" i="10"/>
  <c r="I15" i="10"/>
  <c r="H15" i="10"/>
  <c r="G15" i="10"/>
  <c r="F15" i="10"/>
  <c r="J13" i="10"/>
  <c r="I13" i="10"/>
  <c r="H13" i="10"/>
  <c r="G13" i="10"/>
  <c r="F13" i="10"/>
  <c r="J18" i="10"/>
  <c r="I18" i="10"/>
  <c r="H18" i="10"/>
  <c r="G18" i="10"/>
  <c r="F18" i="10"/>
  <c r="J14" i="10"/>
  <c r="I14" i="10"/>
  <c r="H14" i="10"/>
  <c r="G14" i="10"/>
  <c r="F14" i="10"/>
  <c r="J20" i="10"/>
  <c r="I20" i="10"/>
  <c r="H20" i="10"/>
  <c r="G20" i="10"/>
  <c r="F20" i="10"/>
  <c r="X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X126" i="9"/>
  <c r="X130" i="9" s="1"/>
  <c r="V126" i="9"/>
  <c r="V130" i="9" s="1"/>
  <c r="U126" i="9"/>
  <c r="U130" i="9" s="1"/>
  <c r="T126" i="9"/>
  <c r="T130" i="9" s="1"/>
  <c r="S126" i="9"/>
  <c r="S130" i="9" s="1"/>
  <c r="R126" i="9"/>
  <c r="R130" i="9" s="1"/>
  <c r="Q126" i="9"/>
  <c r="Q130" i="9" s="1"/>
  <c r="P126" i="9"/>
  <c r="P130" i="9" s="1"/>
  <c r="O126" i="9"/>
  <c r="O130" i="9" s="1"/>
  <c r="N126" i="9"/>
  <c r="N130" i="9" s="1"/>
  <c r="M126" i="9"/>
  <c r="M130" i="9" s="1"/>
  <c r="L126" i="9"/>
  <c r="L130" i="9" s="1"/>
  <c r="K126" i="9"/>
  <c r="K130" i="9" s="1"/>
  <c r="J126" i="9"/>
  <c r="J130" i="9" s="1"/>
  <c r="I126" i="9"/>
  <c r="I130" i="9" s="1"/>
  <c r="H126" i="9"/>
  <c r="H130" i="9" s="1"/>
  <c r="G126" i="9"/>
  <c r="G130" i="9" s="1"/>
  <c r="F126" i="9"/>
  <c r="F130" i="9" s="1"/>
  <c r="E126" i="9"/>
  <c r="E130" i="9" s="1"/>
  <c r="D126" i="9"/>
  <c r="D130" i="9" s="1"/>
  <c r="C126" i="9"/>
  <c r="C130" i="9" s="1"/>
  <c r="B126" i="9"/>
  <c r="B130" i="9" s="1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13" i="9"/>
  <c r="I13" i="9"/>
  <c r="H13" i="9"/>
  <c r="G13" i="9"/>
  <c r="F13" i="9"/>
  <c r="J22" i="9"/>
  <c r="I22" i="9"/>
  <c r="H22" i="9"/>
  <c r="G22" i="9"/>
  <c r="F22" i="9"/>
  <c r="J11" i="9"/>
  <c r="I11" i="9"/>
  <c r="H11" i="9"/>
  <c r="G11" i="9"/>
  <c r="F11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3" i="9"/>
  <c r="I3" i="9"/>
  <c r="H3" i="9"/>
  <c r="G3" i="9"/>
  <c r="F3" i="9"/>
  <c r="J2" i="9"/>
  <c r="I2" i="9"/>
  <c r="H2" i="9"/>
  <c r="G2" i="9"/>
  <c r="F2" i="9"/>
  <c r="J15" i="9"/>
  <c r="I15" i="9"/>
  <c r="H15" i="9"/>
  <c r="G15" i="9"/>
  <c r="F15" i="9"/>
  <c r="J14" i="9"/>
  <c r="I14" i="9"/>
  <c r="H14" i="9"/>
  <c r="G14" i="9"/>
  <c r="F14" i="9"/>
  <c r="J12" i="9"/>
  <c r="I12" i="9"/>
  <c r="H12" i="9"/>
  <c r="G12" i="9"/>
  <c r="F12" i="9"/>
  <c r="J9" i="9"/>
  <c r="I9" i="9"/>
  <c r="H9" i="9"/>
  <c r="G9" i="9"/>
  <c r="F9" i="9"/>
  <c r="J8" i="9"/>
  <c r="I8" i="9"/>
  <c r="H8" i="9"/>
  <c r="G8" i="9"/>
  <c r="F8" i="9"/>
  <c r="J30" i="9"/>
  <c r="I30" i="9"/>
  <c r="H30" i="9"/>
  <c r="G30" i="9"/>
  <c r="F30" i="9"/>
  <c r="J7" i="9"/>
  <c r="I7" i="9"/>
  <c r="H7" i="9"/>
  <c r="G7" i="9"/>
  <c r="F7" i="9"/>
  <c r="J6" i="9"/>
  <c r="I6" i="9"/>
  <c r="H6" i="9"/>
  <c r="G6" i="9"/>
  <c r="F6" i="9"/>
  <c r="J29" i="9"/>
  <c r="I29" i="9"/>
  <c r="H29" i="9"/>
  <c r="G29" i="9"/>
  <c r="F29" i="9"/>
  <c r="J5" i="9"/>
  <c r="I5" i="9"/>
  <c r="H5" i="9"/>
  <c r="G5" i="9"/>
  <c r="F5" i="9"/>
  <c r="J20" i="9"/>
  <c r="I20" i="9"/>
  <c r="H20" i="9"/>
  <c r="G20" i="9"/>
  <c r="F20" i="9"/>
  <c r="J28" i="9"/>
  <c r="I28" i="9"/>
  <c r="H28" i="9"/>
  <c r="G28" i="9"/>
  <c r="F28" i="9"/>
  <c r="J27" i="9"/>
  <c r="I27" i="9"/>
  <c r="H27" i="9"/>
  <c r="G27" i="9"/>
  <c r="F27" i="9"/>
  <c r="J7" i="8"/>
  <c r="I7" i="8"/>
  <c r="H7" i="8"/>
  <c r="G7" i="8"/>
  <c r="F7" i="8"/>
  <c r="J9" i="8"/>
  <c r="I9" i="8"/>
  <c r="H9" i="8"/>
  <c r="G9" i="8"/>
  <c r="F9" i="8"/>
  <c r="J6" i="8"/>
  <c r="I6" i="8"/>
  <c r="H6" i="8"/>
  <c r="G6" i="8"/>
  <c r="F6" i="8"/>
  <c r="J8" i="8"/>
  <c r="I8" i="8"/>
  <c r="H8" i="8"/>
  <c r="G8" i="8"/>
  <c r="F8" i="8"/>
  <c r="J12" i="8"/>
  <c r="I12" i="8"/>
  <c r="H12" i="8"/>
  <c r="G12" i="8"/>
  <c r="F12" i="8"/>
  <c r="J13" i="8"/>
  <c r="I13" i="8"/>
  <c r="H13" i="8"/>
  <c r="G13" i="8"/>
  <c r="F13" i="8"/>
  <c r="J10" i="8"/>
  <c r="I10" i="8"/>
  <c r="H10" i="8"/>
  <c r="G10" i="8"/>
  <c r="F10" i="8"/>
  <c r="J11" i="8"/>
  <c r="I11" i="8"/>
  <c r="H11" i="8"/>
  <c r="G11" i="8"/>
  <c r="F11" i="8"/>
  <c r="J2" i="8"/>
  <c r="I2" i="8"/>
  <c r="H2" i="8"/>
  <c r="G2" i="8"/>
  <c r="F2" i="8"/>
  <c r="J3" i="8"/>
  <c r="I3" i="8"/>
  <c r="H3" i="8"/>
  <c r="G3" i="8"/>
  <c r="F3" i="8"/>
  <c r="J4" i="8"/>
  <c r="I4" i="8"/>
  <c r="H4" i="8"/>
  <c r="G4" i="8"/>
  <c r="F4" i="8"/>
  <c r="J33" i="7"/>
  <c r="I33" i="7"/>
  <c r="H33" i="7"/>
  <c r="G33" i="7"/>
  <c r="F33" i="7"/>
  <c r="J38" i="7"/>
  <c r="I38" i="7"/>
  <c r="H38" i="7"/>
  <c r="G38" i="7"/>
  <c r="F38" i="7"/>
  <c r="J32" i="7"/>
  <c r="I32" i="7"/>
  <c r="H32" i="7"/>
  <c r="G32" i="7"/>
  <c r="F32" i="7"/>
  <c r="J34" i="7"/>
  <c r="I34" i="7"/>
  <c r="H34" i="7"/>
  <c r="G34" i="7"/>
  <c r="F34" i="7"/>
  <c r="J31" i="7"/>
  <c r="I31" i="7"/>
  <c r="H31" i="7"/>
  <c r="G31" i="7"/>
  <c r="F31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43" i="7"/>
  <c r="I43" i="7"/>
  <c r="H43" i="7"/>
  <c r="G43" i="7"/>
  <c r="F43" i="7"/>
  <c r="J41" i="7"/>
  <c r="I41" i="7"/>
  <c r="H41" i="7"/>
  <c r="G41" i="7"/>
  <c r="F41" i="7"/>
  <c r="J46" i="7"/>
  <c r="I46" i="7"/>
  <c r="H46" i="7"/>
  <c r="G46" i="7"/>
  <c r="F46" i="7"/>
  <c r="J40" i="7"/>
  <c r="I40" i="7"/>
  <c r="H40" i="7"/>
  <c r="G40" i="7"/>
  <c r="F40" i="7"/>
  <c r="J44" i="7"/>
  <c r="I44" i="7"/>
  <c r="H44" i="7"/>
  <c r="G44" i="7"/>
  <c r="F44" i="7"/>
  <c r="J45" i="7"/>
  <c r="I45" i="7"/>
  <c r="H45" i="7"/>
  <c r="G45" i="7"/>
  <c r="F45" i="7"/>
  <c r="J42" i="7"/>
  <c r="I42" i="7"/>
  <c r="H42" i="7"/>
  <c r="G42" i="7"/>
  <c r="F42" i="7"/>
  <c r="J19" i="7"/>
  <c r="I19" i="7"/>
  <c r="H19" i="7"/>
  <c r="G19" i="7"/>
  <c r="F19" i="7"/>
  <c r="J20" i="7"/>
  <c r="I20" i="7"/>
  <c r="H20" i="7"/>
  <c r="G20" i="7"/>
  <c r="F20" i="7"/>
  <c r="J23" i="7"/>
  <c r="I23" i="7"/>
  <c r="H23" i="7"/>
  <c r="G23" i="7"/>
  <c r="F23" i="7"/>
  <c r="J22" i="7"/>
  <c r="I22" i="7"/>
  <c r="H22" i="7"/>
  <c r="G22" i="7"/>
  <c r="F22" i="7"/>
  <c r="J18" i="7"/>
  <c r="I18" i="7"/>
  <c r="H18" i="7"/>
  <c r="G18" i="7"/>
  <c r="F18" i="7"/>
  <c r="J17" i="7"/>
  <c r="I17" i="7"/>
  <c r="H17" i="7"/>
  <c r="G17" i="7"/>
  <c r="F17" i="7"/>
  <c r="J21" i="7"/>
  <c r="I21" i="7"/>
  <c r="H21" i="7"/>
  <c r="G21" i="7"/>
  <c r="F21" i="7"/>
  <c r="J27" i="7"/>
  <c r="I27" i="7"/>
  <c r="H27" i="7"/>
  <c r="G27" i="7"/>
  <c r="F27" i="7"/>
  <c r="J28" i="7"/>
  <c r="I28" i="7"/>
  <c r="H28" i="7"/>
  <c r="G28" i="7"/>
  <c r="F28" i="7"/>
  <c r="J29" i="7"/>
  <c r="I29" i="7"/>
  <c r="H29" i="7"/>
  <c r="G29" i="7"/>
  <c r="F29" i="7"/>
  <c r="J26" i="7"/>
  <c r="I26" i="7"/>
  <c r="H26" i="7"/>
  <c r="G26" i="7"/>
  <c r="F26" i="7"/>
  <c r="J25" i="7"/>
  <c r="I25" i="7"/>
  <c r="H25" i="7"/>
  <c r="G25" i="7"/>
  <c r="F25" i="7"/>
  <c r="J4" i="7"/>
  <c r="I4" i="7"/>
  <c r="H4" i="7"/>
  <c r="G4" i="7"/>
  <c r="F4" i="7"/>
  <c r="J2" i="7"/>
  <c r="I2" i="7"/>
  <c r="H2" i="7"/>
  <c r="G2" i="7"/>
  <c r="F2" i="7"/>
  <c r="J3" i="7"/>
  <c r="I3" i="7"/>
  <c r="H3" i="7"/>
  <c r="G3" i="7"/>
  <c r="F3" i="7"/>
  <c r="J5" i="7"/>
  <c r="I5" i="7"/>
  <c r="H5" i="7"/>
  <c r="G5" i="7"/>
  <c r="F5" i="7"/>
  <c r="J6" i="7"/>
  <c r="I6" i="7"/>
  <c r="H6" i="7"/>
  <c r="G6" i="7"/>
  <c r="F6" i="7"/>
  <c r="J7" i="7"/>
  <c r="I7" i="7"/>
  <c r="H7" i="7"/>
  <c r="G7" i="7"/>
  <c r="F7" i="7"/>
  <c r="J10" i="7"/>
  <c r="I10" i="7"/>
  <c r="H10" i="7"/>
  <c r="G10" i="7"/>
  <c r="F10" i="7"/>
  <c r="J8" i="7"/>
  <c r="I8" i="7"/>
  <c r="H8" i="7"/>
  <c r="G8" i="7"/>
  <c r="F8" i="7"/>
  <c r="J9" i="7"/>
  <c r="I9" i="7"/>
  <c r="H9" i="7"/>
  <c r="G9" i="7"/>
  <c r="F9" i="7"/>
  <c r="J14" i="7"/>
  <c r="I14" i="7"/>
  <c r="H14" i="7"/>
  <c r="G14" i="7"/>
  <c r="F14" i="7"/>
  <c r="J15" i="7"/>
  <c r="I15" i="7"/>
  <c r="H15" i="7"/>
  <c r="G15" i="7"/>
  <c r="F15" i="7"/>
  <c r="J13" i="7"/>
  <c r="I13" i="7"/>
  <c r="H13" i="7"/>
  <c r="G13" i="7"/>
  <c r="F13" i="7"/>
  <c r="J12" i="7"/>
  <c r="I12" i="7"/>
  <c r="H12" i="7"/>
  <c r="G12" i="7"/>
  <c r="F12" i="7"/>
  <c r="W9" i="6"/>
  <c r="U9" i="6"/>
  <c r="S9" i="6"/>
  <c r="Q9" i="6"/>
  <c r="J9" i="6"/>
  <c r="N9" i="6" s="1"/>
  <c r="I9" i="6"/>
  <c r="H9" i="6"/>
  <c r="G9" i="6"/>
  <c r="F9" i="6"/>
  <c r="W15" i="6"/>
  <c r="U15" i="6"/>
  <c r="S15" i="6"/>
  <c r="Q15" i="6"/>
  <c r="J15" i="6"/>
  <c r="N15" i="6" s="1"/>
  <c r="I15" i="6"/>
  <c r="H15" i="6"/>
  <c r="G15" i="6"/>
  <c r="F15" i="6"/>
  <c r="W16" i="6"/>
  <c r="U16" i="6"/>
  <c r="S16" i="6"/>
  <c r="Q16" i="6"/>
  <c r="J16" i="6"/>
  <c r="N16" i="6" s="1"/>
  <c r="I16" i="6"/>
  <c r="H16" i="6"/>
  <c r="G16" i="6"/>
  <c r="F16" i="6"/>
  <c r="W18" i="6"/>
  <c r="U18" i="6"/>
  <c r="S18" i="6"/>
  <c r="Q18" i="6"/>
  <c r="J18" i="6"/>
  <c r="N18" i="6" s="1"/>
  <c r="I18" i="6"/>
  <c r="H18" i="6"/>
  <c r="G18" i="6"/>
  <c r="F18" i="6"/>
  <c r="W19" i="6"/>
  <c r="U19" i="6"/>
  <c r="S19" i="6"/>
  <c r="Q19" i="6"/>
  <c r="J19" i="6"/>
  <c r="N19" i="6" s="1"/>
  <c r="I19" i="6"/>
  <c r="H19" i="6"/>
  <c r="G19" i="6"/>
  <c r="F19" i="6"/>
  <c r="W20" i="6"/>
  <c r="U20" i="6"/>
  <c r="S20" i="6"/>
  <c r="Q20" i="6"/>
  <c r="J20" i="6"/>
  <c r="N20" i="6" s="1"/>
  <c r="I20" i="6"/>
  <c r="H20" i="6"/>
  <c r="G20" i="6"/>
  <c r="F20" i="6"/>
  <c r="W4" i="6"/>
  <c r="U4" i="6"/>
  <c r="S4" i="6"/>
  <c r="Q4" i="6"/>
  <c r="J4" i="6"/>
  <c r="N4" i="6" s="1"/>
  <c r="I4" i="6"/>
  <c r="H4" i="6"/>
  <c r="G4" i="6"/>
  <c r="F4" i="6"/>
  <c r="W10" i="6"/>
  <c r="U10" i="6"/>
  <c r="S10" i="6"/>
  <c r="Q10" i="6"/>
  <c r="J10" i="6"/>
  <c r="N10" i="6" s="1"/>
  <c r="I10" i="6"/>
  <c r="H10" i="6"/>
  <c r="G10" i="6"/>
  <c r="F10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3" i="6"/>
  <c r="U3" i="6"/>
  <c r="S3" i="6"/>
  <c r="Q3" i="6"/>
  <c r="J3" i="6"/>
  <c r="N3" i="6" s="1"/>
  <c r="I3" i="6"/>
  <c r="H3" i="6"/>
  <c r="G3" i="6"/>
  <c r="F3" i="6"/>
  <c r="W7" i="6"/>
  <c r="U7" i="6"/>
  <c r="S7" i="6"/>
  <c r="Q7" i="6"/>
  <c r="J7" i="6"/>
  <c r="N7" i="6" s="1"/>
  <c r="I7" i="6"/>
  <c r="H7" i="6"/>
  <c r="G7" i="6"/>
  <c r="F7" i="6"/>
  <c r="W6" i="6"/>
  <c r="U6" i="6"/>
  <c r="S6" i="6"/>
  <c r="Q6" i="6"/>
  <c r="J6" i="6"/>
  <c r="I6" i="6"/>
  <c r="H6" i="6"/>
  <c r="G6" i="6"/>
  <c r="F6" i="6"/>
  <c r="P191" i="5"/>
  <c r="X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X187" i="5"/>
  <c r="X191" i="5" s="1"/>
  <c r="V187" i="5"/>
  <c r="V191" i="5" s="1"/>
  <c r="U187" i="5"/>
  <c r="U191" i="5" s="1"/>
  <c r="T187" i="5"/>
  <c r="T191" i="5" s="1"/>
  <c r="S187" i="5"/>
  <c r="S191" i="5" s="1"/>
  <c r="R187" i="5"/>
  <c r="R191" i="5" s="1"/>
  <c r="Q187" i="5"/>
  <c r="Q191" i="5" s="1"/>
  <c r="P187" i="5"/>
  <c r="O187" i="5"/>
  <c r="O191" i="5" s="1"/>
  <c r="N187" i="5"/>
  <c r="N191" i="5" s="1"/>
  <c r="M187" i="5"/>
  <c r="M191" i="5" s="1"/>
  <c r="L187" i="5"/>
  <c r="L191" i="5" s="1"/>
  <c r="K187" i="5"/>
  <c r="K191" i="5" s="1"/>
  <c r="J187" i="5"/>
  <c r="J191" i="5" s="1"/>
  <c r="I187" i="5"/>
  <c r="I191" i="5" s="1"/>
  <c r="H187" i="5"/>
  <c r="H191" i="5" s="1"/>
  <c r="G187" i="5"/>
  <c r="G191" i="5" s="1"/>
  <c r="F187" i="5"/>
  <c r="F191" i="5" s="1"/>
  <c r="E187" i="5"/>
  <c r="E191" i="5" s="1"/>
  <c r="D187" i="5"/>
  <c r="D191" i="5" s="1"/>
  <c r="C187" i="5"/>
  <c r="C191" i="5" s="1"/>
  <c r="B187" i="5"/>
  <c r="B191" i="5" s="1"/>
  <c r="J3" i="5"/>
  <c r="I3" i="5"/>
  <c r="H3" i="5"/>
  <c r="G3" i="5"/>
  <c r="F3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2" i="5"/>
  <c r="I2" i="5"/>
  <c r="H2" i="5"/>
  <c r="G2" i="5"/>
  <c r="F2" i="5"/>
  <c r="J23" i="5"/>
  <c r="I23" i="5"/>
  <c r="H23" i="5"/>
  <c r="G23" i="5"/>
  <c r="F23" i="5"/>
  <c r="J22" i="5"/>
  <c r="I22" i="5"/>
  <c r="H22" i="5"/>
  <c r="G22" i="5"/>
  <c r="F22" i="5"/>
  <c r="J14" i="5"/>
  <c r="I14" i="5"/>
  <c r="H14" i="5"/>
  <c r="G14" i="5"/>
  <c r="F14" i="5"/>
  <c r="J13" i="5"/>
  <c r="I13" i="5"/>
  <c r="H13" i="5"/>
  <c r="G13" i="5"/>
  <c r="F13" i="5"/>
  <c r="J21" i="5"/>
  <c r="I21" i="5"/>
  <c r="H21" i="5"/>
  <c r="G21" i="5"/>
  <c r="F21" i="5"/>
  <c r="J12" i="5"/>
  <c r="I12" i="5"/>
  <c r="H12" i="5"/>
  <c r="G12" i="5"/>
  <c r="F12" i="5"/>
  <c r="J11" i="5"/>
  <c r="I11" i="5"/>
  <c r="H11" i="5"/>
  <c r="G11" i="5"/>
  <c r="F11" i="5"/>
  <c r="J29" i="5"/>
  <c r="I29" i="5"/>
  <c r="H29" i="5"/>
  <c r="G29" i="5"/>
  <c r="F29" i="5"/>
  <c r="J9" i="5"/>
  <c r="I9" i="5"/>
  <c r="H9" i="5"/>
  <c r="G9" i="5"/>
  <c r="F9" i="5"/>
  <c r="J28" i="5"/>
  <c r="I28" i="5"/>
  <c r="H28" i="5"/>
  <c r="G28" i="5"/>
  <c r="F28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27" i="5"/>
  <c r="I27" i="5"/>
  <c r="H27" i="5"/>
  <c r="G27" i="5"/>
  <c r="F27" i="5"/>
  <c r="J5" i="5"/>
  <c r="I5" i="5"/>
  <c r="H5" i="5"/>
  <c r="G5" i="5"/>
  <c r="F5" i="5"/>
  <c r="J19" i="5"/>
  <c r="I19" i="5"/>
  <c r="H19" i="5"/>
  <c r="G19" i="5"/>
  <c r="F19" i="5"/>
  <c r="J26" i="5"/>
  <c r="I26" i="5"/>
  <c r="H26" i="5"/>
  <c r="G26" i="5"/>
  <c r="F26" i="5"/>
  <c r="J25" i="5"/>
  <c r="I25" i="5"/>
  <c r="H25" i="5"/>
  <c r="G25" i="5"/>
  <c r="F25" i="5"/>
  <c r="J42" i="4"/>
  <c r="I42" i="4"/>
  <c r="H42" i="4"/>
  <c r="G42" i="4"/>
  <c r="F42" i="4"/>
  <c r="J38" i="4"/>
  <c r="I38" i="4"/>
  <c r="H38" i="4"/>
  <c r="G38" i="4"/>
  <c r="F38" i="4"/>
  <c r="J39" i="4"/>
  <c r="I39" i="4"/>
  <c r="H39" i="4"/>
  <c r="G39" i="4"/>
  <c r="F39" i="4"/>
  <c r="J40" i="4"/>
  <c r="I40" i="4"/>
  <c r="H40" i="4"/>
  <c r="G40" i="4"/>
  <c r="F40" i="4"/>
  <c r="J41" i="4"/>
  <c r="I41" i="4"/>
  <c r="H41" i="4"/>
  <c r="G41" i="4"/>
  <c r="F41" i="4"/>
  <c r="J46" i="4"/>
  <c r="I46" i="4"/>
  <c r="H46" i="4"/>
  <c r="G46" i="4"/>
  <c r="F46" i="4"/>
  <c r="J47" i="4"/>
  <c r="I47" i="4"/>
  <c r="H47" i="4"/>
  <c r="G47" i="4"/>
  <c r="F47" i="4"/>
  <c r="J53" i="4"/>
  <c r="I53" i="4"/>
  <c r="H53" i="4"/>
  <c r="G53" i="4"/>
  <c r="F53" i="4"/>
  <c r="J45" i="4"/>
  <c r="I45" i="4"/>
  <c r="H45" i="4"/>
  <c r="G45" i="4"/>
  <c r="F45" i="4"/>
  <c r="J48" i="4"/>
  <c r="I48" i="4"/>
  <c r="H48" i="4"/>
  <c r="G48" i="4"/>
  <c r="F48" i="4"/>
  <c r="J49" i="4"/>
  <c r="I49" i="4"/>
  <c r="H49" i="4"/>
  <c r="G49" i="4"/>
  <c r="F49" i="4"/>
  <c r="J58" i="4"/>
  <c r="I58" i="4"/>
  <c r="H58" i="4"/>
  <c r="G58" i="4"/>
  <c r="F58" i="4"/>
  <c r="J59" i="4"/>
  <c r="I59" i="4"/>
  <c r="H59" i="4"/>
  <c r="G59" i="4"/>
  <c r="F59" i="4"/>
  <c r="J44" i="4"/>
  <c r="I44" i="4"/>
  <c r="H44" i="4"/>
  <c r="G44" i="4"/>
  <c r="F44" i="4"/>
  <c r="J57" i="4"/>
  <c r="I57" i="4"/>
  <c r="H57" i="4"/>
  <c r="G57" i="4"/>
  <c r="F57" i="4"/>
  <c r="J55" i="4"/>
  <c r="I55" i="4"/>
  <c r="H55" i="4"/>
  <c r="G55" i="4"/>
  <c r="F55" i="4"/>
  <c r="J54" i="4"/>
  <c r="I54" i="4"/>
  <c r="H54" i="4"/>
  <c r="G54" i="4"/>
  <c r="F54" i="4"/>
  <c r="J60" i="4"/>
  <c r="I60" i="4"/>
  <c r="H60" i="4"/>
  <c r="G60" i="4"/>
  <c r="F60" i="4"/>
  <c r="J52" i="4"/>
  <c r="I52" i="4"/>
  <c r="H52" i="4"/>
  <c r="G52" i="4"/>
  <c r="F52" i="4"/>
  <c r="J50" i="4"/>
  <c r="I50" i="4"/>
  <c r="H50" i="4"/>
  <c r="G50" i="4"/>
  <c r="F50" i="4"/>
  <c r="J51" i="4"/>
  <c r="I51" i="4"/>
  <c r="H51" i="4"/>
  <c r="G51" i="4"/>
  <c r="F51" i="4"/>
  <c r="J56" i="4"/>
  <c r="I56" i="4"/>
  <c r="H56" i="4"/>
  <c r="G56" i="4"/>
  <c r="F56" i="4"/>
  <c r="J26" i="4"/>
  <c r="I26" i="4"/>
  <c r="H26" i="4"/>
  <c r="G26" i="4"/>
  <c r="F26" i="4"/>
  <c r="J23" i="4"/>
  <c r="I23" i="4"/>
  <c r="H23" i="4"/>
  <c r="G23" i="4"/>
  <c r="F23" i="4"/>
  <c r="J27" i="4"/>
  <c r="I27" i="4"/>
  <c r="H27" i="4"/>
  <c r="G27" i="4"/>
  <c r="F27" i="4"/>
  <c r="J25" i="4"/>
  <c r="I25" i="4"/>
  <c r="H25" i="4"/>
  <c r="G25" i="4"/>
  <c r="F25" i="4"/>
  <c r="J24" i="4"/>
  <c r="I24" i="4"/>
  <c r="H24" i="4"/>
  <c r="G24" i="4"/>
  <c r="F24" i="4"/>
  <c r="J28" i="4"/>
  <c r="I28" i="4"/>
  <c r="H28" i="4"/>
  <c r="G28" i="4"/>
  <c r="F28" i="4"/>
  <c r="J30" i="4"/>
  <c r="I30" i="4"/>
  <c r="H30" i="4"/>
  <c r="G30" i="4"/>
  <c r="F30" i="4"/>
  <c r="J36" i="4"/>
  <c r="I36" i="4"/>
  <c r="H36" i="4"/>
  <c r="G36" i="4"/>
  <c r="F36" i="4"/>
  <c r="J31" i="4"/>
  <c r="I31" i="4"/>
  <c r="H31" i="4"/>
  <c r="G31" i="4"/>
  <c r="F31" i="4"/>
  <c r="J33" i="4"/>
  <c r="I33" i="4"/>
  <c r="H33" i="4"/>
  <c r="G33" i="4"/>
  <c r="F33" i="4"/>
  <c r="J35" i="4"/>
  <c r="I35" i="4"/>
  <c r="H35" i="4"/>
  <c r="G35" i="4"/>
  <c r="F35" i="4"/>
  <c r="J32" i="4"/>
  <c r="I32" i="4"/>
  <c r="H32" i="4"/>
  <c r="G32" i="4"/>
  <c r="F32" i="4"/>
  <c r="J34" i="4"/>
  <c r="I34" i="4"/>
  <c r="H34" i="4"/>
  <c r="G34" i="4"/>
  <c r="F34" i="4"/>
  <c r="J2" i="4"/>
  <c r="I2" i="4"/>
  <c r="H2" i="4"/>
  <c r="G2" i="4"/>
  <c r="F2" i="4"/>
  <c r="J4" i="4"/>
  <c r="I4" i="4"/>
  <c r="H4" i="4"/>
  <c r="G4" i="4"/>
  <c r="F4" i="4"/>
  <c r="J8" i="4"/>
  <c r="I8" i="4"/>
  <c r="H8" i="4"/>
  <c r="G8" i="4"/>
  <c r="F8" i="4"/>
  <c r="J3" i="4"/>
  <c r="I3" i="4"/>
  <c r="H3" i="4"/>
  <c r="G3" i="4"/>
  <c r="F3" i="4"/>
  <c r="J9" i="4"/>
  <c r="I9" i="4"/>
  <c r="H9" i="4"/>
  <c r="G9" i="4"/>
  <c r="F9" i="4"/>
  <c r="J6" i="4"/>
  <c r="I6" i="4"/>
  <c r="H6" i="4"/>
  <c r="G6" i="4"/>
  <c r="F6" i="4"/>
  <c r="J5" i="4"/>
  <c r="I5" i="4"/>
  <c r="H5" i="4"/>
  <c r="G5" i="4"/>
  <c r="F5" i="4"/>
  <c r="J11" i="4"/>
  <c r="I11" i="4"/>
  <c r="H11" i="4"/>
  <c r="G11" i="4"/>
  <c r="F11" i="4"/>
  <c r="J7" i="4"/>
  <c r="I7" i="4"/>
  <c r="H7" i="4"/>
  <c r="G7" i="4"/>
  <c r="F7" i="4"/>
  <c r="J10" i="4"/>
  <c r="I10" i="4"/>
  <c r="H10" i="4"/>
  <c r="G10" i="4"/>
  <c r="F10" i="4"/>
  <c r="J13" i="4"/>
  <c r="I13" i="4"/>
  <c r="H13" i="4"/>
  <c r="G13" i="4"/>
  <c r="F13" i="4"/>
  <c r="J18" i="4"/>
  <c r="I18" i="4"/>
  <c r="H18" i="4"/>
  <c r="G18" i="4"/>
  <c r="F18" i="4"/>
  <c r="J17" i="4"/>
  <c r="I17" i="4"/>
  <c r="H17" i="4"/>
  <c r="G17" i="4"/>
  <c r="F17" i="4"/>
  <c r="J15" i="4"/>
  <c r="I15" i="4"/>
  <c r="H15" i="4"/>
  <c r="G15" i="4"/>
  <c r="F15" i="4"/>
  <c r="J20" i="4"/>
  <c r="I20" i="4"/>
  <c r="H20" i="4"/>
  <c r="G20" i="4"/>
  <c r="F20" i="4"/>
  <c r="J16" i="4"/>
  <c r="I16" i="4"/>
  <c r="H16" i="4"/>
  <c r="G16" i="4"/>
  <c r="F16" i="4"/>
  <c r="J14" i="4"/>
  <c r="I14" i="4"/>
  <c r="H14" i="4"/>
  <c r="G14" i="4"/>
  <c r="F14" i="4"/>
  <c r="J21" i="4"/>
  <c r="I21" i="4"/>
  <c r="H21" i="4"/>
  <c r="G21" i="4"/>
  <c r="F21" i="4"/>
  <c r="J19" i="4"/>
  <c r="I19" i="4"/>
  <c r="H19" i="4"/>
  <c r="G19" i="4"/>
  <c r="F19" i="4"/>
  <c r="V8" i="3"/>
  <c r="T8" i="3"/>
  <c r="R8" i="3"/>
  <c r="P8" i="3"/>
  <c r="J3" i="3"/>
  <c r="N3" i="3" s="1"/>
  <c r="I3" i="3"/>
  <c r="H3" i="3"/>
  <c r="G3" i="3"/>
  <c r="F3" i="3"/>
  <c r="V7" i="3"/>
  <c r="T7" i="3"/>
  <c r="R7" i="3"/>
  <c r="P7" i="3"/>
  <c r="J8" i="3"/>
  <c r="N8" i="3" s="1"/>
  <c r="I8" i="3"/>
  <c r="H8" i="3"/>
  <c r="G8" i="3"/>
  <c r="F8" i="3"/>
  <c r="V5" i="3"/>
  <c r="T5" i="3"/>
  <c r="R5" i="3"/>
  <c r="P5" i="3"/>
  <c r="J7" i="3"/>
  <c r="I7" i="3"/>
  <c r="H7" i="3"/>
  <c r="G7" i="3"/>
  <c r="F7" i="3"/>
  <c r="V3" i="3"/>
  <c r="T3" i="3"/>
  <c r="R3" i="3"/>
  <c r="P3" i="3"/>
  <c r="J5" i="3"/>
  <c r="I5" i="3"/>
  <c r="H5" i="3"/>
  <c r="G5" i="3"/>
  <c r="F5" i="3"/>
  <c r="J4" i="2"/>
  <c r="I4" i="2"/>
  <c r="H4" i="2"/>
  <c r="G4" i="2"/>
  <c r="F4" i="2"/>
  <c r="J3" i="2"/>
  <c r="I3" i="2"/>
  <c r="H3" i="2"/>
  <c r="G3" i="2"/>
  <c r="F3" i="2"/>
  <c r="J2" i="2"/>
  <c r="I2" i="2"/>
  <c r="H2" i="2"/>
  <c r="G2" i="2"/>
  <c r="F2" i="2"/>
  <c r="J11" i="2"/>
  <c r="I11" i="2"/>
  <c r="H11" i="2"/>
  <c r="G11" i="2"/>
  <c r="F11" i="2"/>
  <c r="J12" i="2"/>
  <c r="I12" i="2"/>
  <c r="H12" i="2"/>
  <c r="G12" i="2"/>
  <c r="F12" i="2"/>
  <c r="J13" i="2"/>
  <c r="I13" i="2"/>
  <c r="H13" i="2"/>
  <c r="G13" i="2"/>
  <c r="F13" i="2"/>
  <c r="J6" i="2"/>
  <c r="I6" i="2"/>
  <c r="H6" i="2"/>
  <c r="G6" i="2"/>
  <c r="F6" i="2"/>
  <c r="J14" i="2"/>
  <c r="I14" i="2"/>
  <c r="H14" i="2"/>
  <c r="G14" i="2"/>
  <c r="F14" i="2"/>
  <c r="J7" i="2"/>
  <c r="I7" i="2"/>
  <c r="H7" i="2"/>
  <c r="G7" i="2"/>
  <c r="F7" i="2"/>
  <c r="R154" i="16" l="1"/>
  <c r="N69" i="16"/>
  <c r="N77" i="18" s="1"/>
  <c r="U70" i="16"/>
  <c r="U87" i="18" s="1"/>
  <c r="V66" i="16"/>
  <c r="V30" i="18" s="1"/>
  <c r="T274" i="15"/>
  <c r="X274" i="15"/>
  <c r="O117" i="15"/>
  <c r="O47" i="18" s="1"/>
  <c r="G117" i="15"/>
  <c r="G47" i="18" s="1"/>
  <c r="H272" i="15"/>
  <c r="X118" i="15"/>
  <c r="X65" i="18" s="1"/>
  <c r="O189" i="14"/>
  <c r="I32" i="14"/>
  <c r="I46" i="18" s="1"/>
  <c r="G187" i="14"/>
  <c r="J32" i="14"/>
  <c r="J46" i="18" s="1"/>
  <c r="U33" i="14"/>
  <c r="U64" i="18" s="1"/>
  <c r="V33" i="14"/>
  <c r="V64" i="18" s="1"/>
  <c r="J178" i="11"/>
  <c r="P21" i="11"/>
  <c r="P8" i="18" s="1"/>
  <c r="I24" i="11"/>
  <c r="I59" i="18" s="1"/>
  <c r="F176" i="11"/>
  <c r="T65" i="10"/>
  <c r="T72" i="18" s="1"/>
  <c r="D64" i="10"/>
  <c r="D55" i="18" s="1"/>
  <c r="T64" i="10"/>
  <c r="T55" i="18" s="1"/>
  <c r="K129" i="9"/>
  <c r="L36" i="9"/>
  <c r="L57" i="18" s="1"/>
  <c r="G127" i="9"/>
  <c r="H127" i="9"/>
  <c r="E17" i="8"/>
  <c r="E3" i="18" s="1"/>
  <c r="F19" i="8"/>
  <c r="F35" i="18" s="1"/>
  <c r="T18" i="8"/>
  <c r="T19" i="18" s="1"/>
  <c r="T64" i="7"/>
  <c r="T83" i="18" s="1"/>
  <c r="N59" i="7"/>
  <c r="N5" i="18" s="1"/>
  <c r="E62" i="7"/>
  <c r="E56" i="18" s="1"/>
  <c r="P63" i="7"/>
  <c r="P73" i="18" s="1"/>
  <c r="V34" i="9"/>
  <c r="V22" i="18" s="1"/>
  <c r="O61" i="10"/>
  <c r="O4" i="18" s="1"/>
  <c r="N66" i="10"/>
  <c r="N82" i="18" s="1"/>
  <c r="L22" i="11"/>
  <c r="L24" i="18" s="1"/>
  <c r="G178" i="11"/>
  <c r="R65" i="16"/>
  <c r="R14" i="18" s="1"/>
  <c r="R35" i="9"/>
  <c r="R39" i="18" s="1"/>
  <c r="F62" i="10"/>
  <c r="F20" i="18" s="1"/>
  <c r="R66" i="10"/>
  <c r="R82" i="18" s="1"/>
  <c r="P37" i="5"/>
  <c r="P75" i="18" s="1"/>
  <c r="D190" i="5"/>
  <c r="R60" i="7"/>
  <c r="R21" i="18" s="1"/>
  <c r="L129" i="9"/>
  <c r="G62" i="10"/>
  <c r="G20" i="18" s="1"/>
  <c r="R187" i="14"/>
  <c r="G274" i="15"/>
  <c r="I119" i="15"/>
  <c r="I13" i="18" s="1"/>
  <c r="Y66" i="16"/>
  <c r="Y30" i="18" s="1"/>
  <c r="V31" i="6"/>
  <c r="V76" i="18" s="1"/>
  <c r="U20" i="8"/>
  <c r="U53" i="18" s="1"/>
  <c r="J62" i="10"/>
  <c r="J20" i="18" s="1"/>
  <c r="R32" i="14"/>
  <c r="R46" i="18" s="1"/>
  <c r="E189" i="14"/>
  <c r="X272" i="15"/>
  <c r="D68" i="16"/>
  <c r="D66" i="18" s="1"/>
  <c r="O127" i="9"/>
  <c r="F66" i="10"/>
  <c r="F82" i="18" s="1"/>
  <c r="E63" i="10"/>
  <c r="E37" i="18" s="1"/>
  <c r="G68" i="16"/>
  <c r="G66" i="18" s="1"/>
  <c r="U68" i="4"/>
  <c r="U71" i="18" s="1"/>
  <c r="Y38" i="5"/>
  <c r="Y85" i="18" s="1"/>
  <c r="Q190" i="5"/>
  <c r="Y32" i="6"/>
  <c r="Y86" i="18" s="1"/>
  <c r="F63" i="10"/>
  <c r="F37" i="18" s="1"/>
  <c r="K23" i="11"/>
  <c r="K41" i="18" s="1"/>
  <c r="V30" i="14"/>
  <c r="V12" i="18" s="1"/>
  <c r="K69" i="16"/>
  <c r="K77" i="18" s="1"/>
  <c r="W20" i="2"/>
  <c r="W52" i="18" s="1"/>
  <c r="V69" i="4"/>
  <c r="V81" i="18" s="1"/>
  <c r="M188" i="5"/>
  <c r="H61" i="10"/>
  <c r="H4" i="18" s="1"/>
  <c r="V63" i="10"/>
  <c r="V37" i="18" s="1"/>
  <c r="X30" i="14"/>
  <c r="X12" i="18" s="1"/>
  <c r="O154" i="16"/>
  <c r="C176" i="11"/>
  <c r="S38" i="5"/>
  <c r="S85" i="18" s="1"/>
  <c r="V190" i="5"/>
  <c r="U188" i="5"/>
  <c r="T19" i="8"/>
  <c r="T35" i="18" s="1"/>
  <c r="S19" i="8"/>
  <c r="S35" i="18" s="1"/>
  <c r="F38" i="9"/>
  <c r="F84" i="18" s="1"/>
  <c r="Y66" i="10"/>
  <c r="Y82" i="18" s="1"/>
  <c r="U64" i="10"/>
  <c r="U55" i="18" s="1"/>
  <c r="H187" i="14"/>
  <c r="V70" i="16"/>
  <c r="V87" i="18" s="1"/>
  <c r="G38" i="9"/>
  <c r="G84" i="18" s="1"/>
  <c r="X64" i="10"/>
  <c r="X55" i="18" s="1"/>
  <c r="P187" i="14"/>
  <c r="K65" i="10"/>
  <c r="K72" i="18" s="1"/>
  <c r="O65" i="10"/>
  <c r="O72" i="18" s="1"/>
  <c r="K272" i="15"/>
  <c r="E67" i="16"/>
  <c r="E48" i="18" s="1"/>
  <c r="Y66" i="4"/>
  <c r="Y36" i="18" s="1"/>
  <c r="D188" i="5"/>
  <c r="S65" i="10"/>
  <c r="S72" i="18" s="1"/>
  <c r="N20" i="13"/>
  <c r="N45" i="18" s="1"/>
  <c r="R17" i="8"/>
  <c r="R3" i="18" s="1"/>
  <c r="S34" i="9"/>
  <c r="S22" i="18" s="1"/>
  <c r="G65" i="10"/>
  <c r="G72" i="18" s="1"/>
  <c r="C66" i="10"/>
  <c r="K61" i="10"/>
  <c r="K4" i="18" s="1"/>
  <c r="Y63" i="10"/>
  <c r="Y37" i="18" s="1"/>
  <c r="K66" i="10"/>
  <c r="K82" i="18" s="1"/>
  <c r="Q187" i="14"/>
  <c r="M33" i="14"/>
  <c r="M64" i="18" s="1"/>
  <c r="X189" i="14"/>
  <c r="N152" i="16"/>
  <c r="M70" i="16"/>
  <c r="M87" i="18" s="1"/>
  <c r="J154" i="16"/>
  <c r="O65" i="16"/>
  <c r="O14" i="18" s="1"/>
  <c r="R70" i="16"/>
  <c r="R87" i="18" s="1"/>
  <c r="C152" i="16"/>
  <c r="X16" i="3"/>
  <c r="X60" i="18" s="1"/>
  <c r="N5" i="3"/>
  <c r="Q16" i="3"/>
  <c r="Q60" i="18" s="1"/>
  <c r="X20" i="2"/>
  <c r="X52" i="18" s="1"/>
  <c r="Y20" i="2"/>
  <c r="Y52" i="18" s="1"/>
  <c r="B19" i="2"/>
  <c r="B34" i="18" s="1"/>
  <c r="R19" i="2"/>
  <c r="R34" i="18" s="1"/>
  <c r="X13" i="3"/>
  <c r="X9" i="18" s="1"/>
  <c r="O15" i="3"/>
  <c r="O42" i="18" s="1"/>
  <c r="T64" i="4"/>
  <c r="T2" i="18" s="1"/>
  <c r="P66" i="4"/>
  <c r="P36" i="18" s="1"/>
  <c r="L68" i="4"/>
  <c r="L71" i="18" s="1"/>
  <c r="R33" i="5"/>
  <c r="R7" i="18" s="1"/>
  <c r="K35" i="5"/>
  <c r="K40" i="18" s="1"/>
  <c r="N37" i="5"/>
  <c r="N75" i="18" s="1"/>
  <c r="C28" i="6"/>
  <c r="C26" i="18" s="1"/>
  <c r="R31" i="6"/>
  <c r="R76" i="18" s="1"/>
  <c r="R20" i="2"/>
  <c r="R52" i="18" s="1"/>
  <c r="X14" i="3"/>
  <c r="X25" i="18" s="1"/>
  <c r="U64" i="4"/>
  <c r="U2" i="18" s="1"/>
  <c r="T67" i="4"/>
  <c r="T54" i="18" s="1"/>
  <c r="T33" i="5"/>
  <c r="T7" i="18" s="1"/>
  <c r="I36" i="5"/>
  <c r="I58" i="18" s="1"/>
  <c r="L188" i="5"/>
  <c r="Q28" i="6"/>
  <c r="Q26" i="18" s="1"/>
  <c r="F29" i="6"/>
  <c r="F43" i="18" s="1"/>
  <c r="S30" i="6"/>
  <c r="S61" i="18" s="1"/>
  <c r="F31" i="6"/>
  <c r="F76" i="18" s="1"/>
  <c r="G32" i="6"/>
  <c r="G86" i="18" s="1"/>
  <c r="T32" i="6"/>
  <c r="T86" i="18" s="1"/>
  <c r="R64" i="7"/>
  <c r="R83" i="18" s="1"/>
  <c r="J64" i="7"/>
  <c r="J83" i="18" s="1"/>
  <c r="B64" i="7"/>
  <c r="B83" i="18" s="1"/>
  <c r="S63" i="7"/>
  <c r="S73" i="18" s="1"/>
  <c r="K63" i="7"/>
  <c r="K73" i="18" s="1"/>
  <c r="C63" i="7"/>
  <c r="T62" i="7"/>
  <c r="T56" i="18" s="1"/>
  <c r="L62" i="7"/>
  <c r="L56" i="18" s="1"/>
  <c r="D62" i="7"/>
  <c r="D56" i="18" s="1"/>
  <c r="U61" i="7"/>
  <c r="U38" i="18" s="1"/>
  <c r="M61" i="7"/>
  <c r="M38" i="18" s="1"/>
  <c r="E61" i="7"/>
  <c r="E38" i="18" s="1"/>
  <c r="V60" i="7"/>
  <c r="V21" i="18" s="1"/>
  <c r="N60" i="7"/>
  <c r="N21" i="18" s="1"/>
  <c r="F60" i="7"/>
  <c r="F21" i="18" s="1"/>
  <c r="W59" i="7"/>
  <c r="W5" i="18" s="1"/>
  <c r="O59" i="7"/>
  <c r="O5" i="18" s="1"/>
  <c r="X64" i="7"/>
  <c r="X83" i="18" s="1"/>
  <c r="P64" i="7"/>
  <c r="P83" i="18" s="1"/>
  <c r="H64" i="7"/>
  <c r="H83" i="18" s="1"/>
  <c r="Y63" i="7"/>
  <c r="Y73" i="18" s="1"/>
  <c r="Q63" i="7"/>
  <c r="Q73" i="18" s="1"/>
  <c r="I63" i="7"/>
  <c r="I73" i="18" s="1"/>
  <c r="R62" i="7"/>
  <c r="R56" i="18" s="1"/>
  <c r="J62" i="7"/>
  <c r="J56" i="18" s="1"/>
  <c r="B62" i="7"/>
  <c r="B56" i="18" s="1"/>
  <c r="S61" i="7"/>
  <c r="S38" i="18" s="1"/>
  <c r="K61" i="7"/>
  <c r="K38" i="18" s="1"/>
  <c r="C61" i="7"/>
  <c r="T60" i="7"/>
  <c r="T21" i="18" s="1"/>
  <c r="L60" i="7"/>
  <c r="L21" i="18" s="1"/>
  <c r="D60" i="7"/>
  <c r="D21" i="18" s="1"/>
  <c r="U59" i="7"/>
  <c r="U5" i="18" s="1"/>
  <c r="M59" i="7"/>
  <c r="M5" i="18" s="1"/>
  <c r="E59" i="7"/>
  <c r="E5" i="18" s="1"/>
  <c r="U64" i="7"/>
  <c r="U83" i="18" s="1"/>
  <c r="M64" i="7"/>
  <c r="M83" i="18" s="1"/>
  <c r="E64" i="7"/>
  <c r="E83" i="18" s="1"/>
  <c r="V63" i="7"/>
  <c r="V73" i="18" s="1"/>
  <c r="N63" i="7"/>
  <c r="N73" i="18" s="1"/>
  <c r="F63" i="7"/>
  <c r="F73" i="18" s="1"/>
  <c r="W62" i="7"/>
  <c r="W56" i="18" s="1"/>
  <c r="O62" i="7"/>
  <c r="O56" i="18" s="1"/>
  <c r="G62" i="7"/>
  <c r="G56" i="18" s="1"/>
  <c r="X61" i="7"/>
  <c r="X38" i="18" s="1"/>
  <c r="P61" i="7"/>
  <c r="P38" i="18" s="1"/>
  <c r="H61" i="7"/>
  <c r="H38" i="18" s="1"/>
  <c r="Y60" i="7"/>
  <c r="Y21" i="18" s="1"/>
  <c r="Q60" i="7"/>
  <c r="Q21" i="18" s="1"/>
  <c r="I60" i="7"/>
  <c r="I21" i="18" s="1"/>
  <c r="R59" i="7"/>
  <c r="R5" i="18" s="1"/>
  <c r="J59" i="7"/>
  <c r="J5" i="18" s="1"/>
  <c r="B59" i="7"/>
  <c r="B5" i="18" s="1"/>
  <c r="O64" i="7"/>
  <c r="O83" i="18" s="1"/>
  <c r="C64" i="7"/>
  <c r="O63" i="7"/>
  <c r="O73" i="18" s="1"/>
  <c r="B63" i="7"/>
  <c r="B73" i="18" s="1"/>
  <c r="N62" i="7"/>
  <c r="N56" i="18" s="1"/>
  <c r="N61" i="7"/>
  <c r="N38" i="18" s="1"/>
  <c r="M60" i="7"/>
  <c r="M21" i="18" s="1"/>
  <c r="Y59" i="7"/>
  <c r="Y5" i="18" s="1"/>
  <c r="L59" i="7"/>
  <c r="L5" i="18" s="1"/>
  <c r="N64" i="7"/>
  <c r="N83" i="18" s="1"/>
  <c r="M63" i="7"/>
  <c r="M73" i="18" s="1"/>
  <c r="Y62" i="7"/>
  <c r="Y56" i="18" s="1"/>
  <c r="M62" i="7"/>
  <c r="M56" i="18" s="1"/>
  <c r="Y61" i="7"/>
  <c r="Y38" i="18" s="1"/>
  <c r="L61" i="7"/>
  <c r="L38" i="18" s="1"/>
  <c r="X60" i="7"/>
  <c r="X21" i="18" s="1"/>
  <c r="K60" i="7"/>
  <c r="K21" i="18" s="1"/>
  <c r="X59" i="7"/>
  <c r="X5" i="18" s="1"/>
  <c r="K59" i="7"/>
  <c r="K5" i="18" s="1"/>
  <c r="Y64" i="7"/>
  <c r="Y83" i="18" s="1"/>
  <c r="L64" i="7"/>
  <c r="L83" i="18" s="1"/>
  <c r="X63" i="7"/>
  <c r="X73" i="18" s="1"/>
  <c r="L63" i="7"/>
  <c r="L73" i="18" s="1"/>
  <c r="X62" i="7"/>
  <c r="X56" i="18" s="1"/>
  <c r="K62" i="7"/>
  <c r="K56" i="18" s="1"/>
  <c r="W61" i="7"/>
  <c r="W38" i="18" s="1"/>
  <c r="J61" i="7"/>
  <c r="J38" i="18" s="1"/>
  <c r="W60" i="7"/>
  <c r="W21" i="18" s="1"/>
  <c r="J60" i="7"/>
  <c r="J21" i="18" s="1"/>
  <c r="V59" i="7"/>
  <c r="V5" i="18" s="1"/>
  <c r="I59" i="7"/>
  <c r="I5" i="18" s="1"/>
  <c r="W64" i="7"/>
  <c r="W83" i="18" s="1"/>
  <c r="K64" i="7"/>
  <c r="K83" i="18" s="1"/>
  <c r="W63" i="7"/>
  <c r="W73" i="18" s="1"/>
  <c r="J63" i="7"/>
  <c r="J73" i="18" s="1"/>
  <c r="V62" i="7"/>
  <c r="V56" i="18" s="1"/>
  <c r="I62" i="7"/>
  <c r="I56" i="18" s="1"/>
  <c r="V61" i="7"/>
  <c r="V38" i="18" s="1"/>
  <c r="I61" i="7"/>
  <c r="I38" i="18" s="1"/>
  <c r="U60" i="7"/>
  <c r="U21" i="18" s="1"/>
  <c r="H60" i="7"/>
  <c r="H21" i="18" s="1"/>
  <c r="T59" i="7"/>
  <c r="T5" i="18" s="1"/>
  <c r="H59" i="7"/>
  <c r="H5" i="18" s="1"/>
  <c r="V64" i="7"/>
  <c r="V83" i="18" s="1"/>
  <c r="I64" i="7"/>
  <c r="I83" i="18" s="1"/>
  <c r="U63" i="7"/>
  <c r="U73" i="18" s="1"/>
  <c r="H63" i="7"/>
  <c r="H73" i="18" s="1"/>
  <c r="U62" i="7"/>
  <c r="U56" i="18" s="1"/>
  <c r="H62" i="7"/>
  <c r="H56" i="18" s="1"/>
  <c r="T61" i="7"/>
  <c r="T38" i="18" s="1"/>
  <c r="G61" i="7"/>
  <c r="G38" i="18" s="1"/>
  <c r="S60" i="7"/>
  <c r="S21" i="18" s="1"/>
  <c r="G60" i="7"/>
  <c r="G21" i="18" s="1"/>
  <c r="S59" i="7"/>
  <c r="S5" i="18" s="1"/>
  <c r="G59" i="7"/>
  <c r="G5" i="18" s="1"/>
  <c r="P59" i="7"/>
  <c r="P5" i="18" s="1"/>
  <c r="B61" i="7"/>
  <c r="B38" i="18" s="1"/>
  <c r="F62" i="7"/>
  <c r="F56" i="18" s="1"/>
  <c r="R63" i="7"/>
  <c r="R73" i="18" s="1"/>
  <c r="S21" i="12"/>
  <c r="S11" i="18" s="1"/>
  <c r="D19" i="2"/>
  <c r="D34" i="18" s="1"/>
  <c r="L19" i="2"/>
  <c r="L34" i="18" s="1"/>
  <c r="T19" i="2"/>
  <c r="T34" i="18" s="1"/>
  <c r="C20" i="2"/>
  <c r="C52" i="18" s="1"/>
  <c r="K20" i="2"/>
  <c r="K52" i="18" s="1"/>
  <c r="S20" i="2"/>
  <c r="S52" i="18" s="1"/>
  <c r="B13" i="3"/>
  <c r="J13" i="3"/>
  <c r="J9" i="18" s="1"/>
  <c r="R13" i="3"/>
  <c r="R9" i="18" s="1"/>
  <c r="I14" i="3"/>
  <c r="I25" i="18" s="1"/>
  <c r="Q14" i="3"/>
  <c r="Q25" i="18" s="1"/>
  <c r="Y14" i="3"/>
  <c r="Y25" i="18" s="1"/>
  <c r="I15" i="3"/>
  <c r="I42" i="18" s="1"/>
  <c r="R15" i="3"/>
  <c r="R42" i="18" s="1"/>
  <c r="B16" i="3"/>
  <c r="K16" i="3"/>
  <c r="K60" i="18" s="1"/>
  <c r="T16" i="3"/>
  <c r="T60" i="18" s="1"/>
  <c r="D64" i="4"/>
  <c r="D2" i="18" s="1"/>
  <c r="M64" i="4"/>
  <c r="M2" i="18" s="1"/>
  <c r="W64" i="4"/>
  <c r="W2" i="18" s="1"/>
  <c r="G65" i="4"/>
  <c r="G18" i="18" s="1"/>
  <c r="P65" i="4"/>
  <c r="P18" i="18" s="1"/>
  <c r="Y65" i="4"/>
  <c r="Y18" i="18" s="1"/>
  <c r="I66" i="4"/>
  <c r="I36" i="18" s="1"/>
  <c r="R66" i="4"/>
  <c r="R36" i="18" s="1"/>
  <c r="B67" i="4"/>
  <c r="B54" i="18" s="1"/>
  <c r="L67" i="4"/>
  <c r="L54" i="18" s="1"/>
  <c r="U67" i="4"/>
  <c r="U54" i="18" s="1"/>
  <c r="E68" i="4"/>
  <c r="E71" i="18" s="1"/>
  <c r="N68" i="4"/>
  <c r="N71" i="18" s="1"/>
  <c r="W68" i="4"/>
  <c r="W71" i="18" s="1"/>
  <c r="G69" i="4"/>
  <c r="G81" i="18" s="1"/>
  <c r="P69" i="4"/>
  <c r="P81" i="18" s="1"/>
  <c r="S190" i="5"/>
  <c r="K190" i="5"/>
  <c r="C190" i="5"/>
  <c r="X190" i="5"/>
  <c r="O190" i="5"/>
  <c r="G190" i="5"/>
  <c r="J33" i="5"/>
  <c r="J7" i="18" s="1"/>
  <c r="U33" i="5"/>
  <c r="U7" i="18" s="1"/>
  <c r="G34" i="5"/>
  <c r="G23" i="18" s="1"/>
  <c r="Q34" i="5"/>
  <c r="Q23" i="18" s="1"/>
  <c r="C35" i="5"/>
  <c r="C40" i="18" s="1"/>
  <c r="N35" i="5"/>
  <c r="N40" i="18" s="1"/>
  <c r="X35" i="5"/>
  <c r="X40" i="18" s="1"/>
  <c r="J36" i="5"/>
  <c r="J58" i="18" s="1"/>
  <c r="U36" i="5"/>
  <c r="U58" i="18" s="1"/>
  <c r="F37" i="5"/>
  <c r="F75" i="18" s="1"/>
  <c r="Q37" i="5"/>
  <c r="Q75" i="18" s="1"/>
  <c r="C38" i="5"/>
  <c r="C85" i="18" s="1"/>
  <c r="M38" i="5"/>
  <c r="M85" i="18" s="1"/>
  <c r="X38" i="5"/>
  <c r="X85" i="18" s="1"/>
  <c r="B188" i="5"/>
  <c r="E190" i="5"/>
  <c r="P190" i="5"/>
  <c r="F27" i="6"/>
  <c r="F10" i="18" s="1"/>
  <c r="R27" i="6"/>
  <c r="R10" i="18" s="1"/>
  <c r="G28" i="6"/>
  <c r="G26" i="18" s="1"/>
  <c r="S28" i="6"/>
  <c r="S26" i="18" s="1"/>
  <c r="G29" i="6"/>
  <c r="G43" i="18" s="1"/>
  <c r="T29" i="6"/>
  <c r="T43" i="18" s="1"/>
  <c r="G30" i="6"/>
  <c r="G61" i="18" s="1"/>
  <c r="U30" i="6"/>
  <c r="U61" i="18" s="1"/>
  <c r="H31" i="6"/>
  <c r="H76" i="18" s="1"/>
  <c r="U31" i="6"/>
  <c r="U76" i="18" s="1"/>
  <c r="I32" i="6"/>
  <c r="I86" i="18" s="1"/>
  <c r="U32" i="6"/>
  <c r="U86" i="18" s="1"/>
  <c r="Q59" i="7"/>
  <c r="Q5" i="18" s="1"/>
  <c r="D61" i="7"/>
  <c r="D38" i="18" s="1"/>
  <c r="P62" i="7"/>
  <c r="P56" i="18" s="1"/>
  <c r="T63" i="7"/>
  <c r="T73" i="18" s="1"/>
  <c r="F17" i="8"/>
  <c r="F3" i="18" s="1"/>
  <c r="H19" i="8"/>
  <c r="H35" i="18" s="1"/>
  <c r="Q35" i="9"/>
  <c r="Q39" i="18" s="1"/>
  <c r="T21" i="11"/>
  <c r="T8" i="18" s="1"/>
  <c r="M22" i="12"/>
  <c r="M27" i="18" s="1"/>
  <c r="I20" i="2"/>
  <c r="I52" i="18" s="1"/>
  <c r="G14" i="3"/>
  <c r="G25" i="18" s="1"/>
  <c r="R16" i="3"/>
  <c r="R60" i="18" s="1"/>
  <c r="W65" i="4"/>
  <c r="W18" i="18" s="1"/>
  <c r="C68" i="4"/>
  <c r="W69" i="4"/>
  <c r="W81" i="18" s="1"/>
  <c r="H33" i="5"/>
  <c r="H7" i="18" s="1"/>
  <c r="V35" i="5"/>
  <c r="V40" i="18" s="1"/>
  <c r="Y37" i="5"/>
  <c r="Y75" i="18" s="1"/>
  <c r="M190" i="5"/>
  <c r="B27" i="6"/>
  <c r="B10" i="18" s="1"/>
  <c r="E31" i="6"/>
  <c r="E76" i="18" s="1"/>
  <c r="B20" i="2"/>
  <c r="Y13" i="3"/>
  <c r="Y9" i="18" s="1"/>
  <c r="J16" i="3"/>
  <c r="J60" i="18" s="1"/>
  <c r="C64" i="4"/>
  <c r="X65" i="4"/>
  <c r="X18" i="18" s="1"/>
  <c r="O69" i="4"/>
  <c r="O81" i="18" s="1"/>
  <c r="P34" i="5"/>
  <c r="P23" i="18" s="1"/>
  <c r="E37" i="5"/>
  <c r="E75" i="18" s="1"/>
  <c r="T31" i="6"/>
  <c r="T76" i="18" s="1"/>
  <c r="Q22" i="12"/>
  <c r="Q27" i="18" s="1"/>
  <c r="J19" i="2"/>
  <c r="J34" i="18" s="1"/>
  <c r="H13" i="3"/>
  <c r="H9" i="18" s="1"/>
  <c r="F15" i="3"/>
  <c r="F42" i="18" s="1"/>
  <c r="N65" i="4"/>
  <c r="N18" i="18" s="1"/>
  <c r="R67" i="4"/>
  <c r="R54" i="18" s="1"/>
  <c r="N69" i="4"/>
  <c r="N81" i="18" s="1"/>
  <c r="Y34" i="5"/>
  <c r="Y23" i="18" s="1"/>
  <c r="D37" i="5"/>
  <c r="D75" i="18" s="1"/>
  <c r="B190" i="5"/>
  <c r="P28" i="6"/>
  <c r="P26" i="18" s="1"/>
  <c r="P29" i="6"/>
  <c r="P43" i="18" s="1"/>
  <c r="E32" i="6"/>
  <c r="E86" i="18" s="1"/>
  <c r="S19" i="2"/>
  <c r="S34" i="18" s="1"/>
  <c r="N7" i="3"/>
  <c r="Q13" i="3"/>
  <c r="Q9" i="18" s="1"/>
  <c r="Q15" i="3"/>
  <c r="Q42" i="18" s="1"/>
  <c r="H66" i="4"/>
  <c r="H36" i="18" s="1"/>
  <c r="F69" i="4"/>
  <c r="F81" i="18" s="1"/>
  <c r="E34" i="5"/>
  <c r="E23" i="18" s="1"/>
  <c r="S36" i="5"/>
  <c r="S58" i="18" s="1"/>
  <c r="N190" i="5"/>
  <c r="E28" i="6"/>
  <c r="E26" i="18" s="1"/>
  <c r="M19" i="2"/>
  <c r="M34" i="18" s="1"/>
  <c r="T20" i="2"/>
  <c r="T52" i="18" s="1"/>
  <c r="C13" i="3"/>
  <c r="C9" i="18" s="1"/>
  <c r="R14" i="3"/>
  <c r="R25" i="18" s="1"/>
  <c r="L16" i="3"/>
  <c r="L60" i="18" s="1"/>
  <c r="O64" i="4"/>
  <c r="O2" i="18" s="1"/>
  <c r="Q65" i="4"/>
  <c r="Q18" i="18" s="1"/>
  <c r="D67" i="4"/>
  <c r="D54" i="18" s="1"/>
  <c r="X68" i="4"/>
  <c r="X71" i="18" s="1"/>
  <c r="S34" i="5"/>
  <c r="S23" i="18" s="1"/>
  <c r="K36" i="5"/>
  <c r="K58" i="18" s="1"/>
  <c r="D38" i="5"/>
  <c r="D85" i="18" s="1"/>
  <c r="N188" i="5"/>
  <c r="H28" i="6"/>
  <c r="H26" i="18" s="1"/>
  <c r="I30" i="6"/>
  <c r="I61" i="18" s="1"/>
  <c r="K32" i="6"/>
  <c r="K86" i="18" s="1"/>
  <c r="F61" i="7"/>
  <c r="F38" i="18" s="1"/>
  <c r="F19" i="2"/>
  <c r="F34" i="18" s="1"/>
  <c r="N19" i="2"/>
  <c r="N34" i="18" s="1"/>
  <c r="V19" i="2"/>
  <c r="V34" i="18" s="1"/>
  <c r="E20" i="2"/>
  <c r="E52" i="18" s="1"/>
  <c r="M20" i="2"/>
  <c r="M52" i="18" s="1"/>
  <c r="U20" i="2"/>
  <c r="U52" i="18" s="1"/>
  <c r="D13" i="3"/>
  <c r="D9" i="18" s="1"/>
  <c r="L13" i="3"/>
  <c r="L9" i="18" s="1"/>
  <c r="T13" i="3"/>
  <c r="T9" i="18" s="1"/>
  <c r="C14" i="3"/>
  <c r="C25" i="18" s="1"/>
  <c r="K14" i="3"/>
  <c r="K25" i="18" s="1"/>
  <c r="S14" i="3"/>
  <c r="S25" i="18" s="1"/>
  <c r="B15" i="3"/>
  <c r="K15" i="3"/>
  <c r="K42" i="18" s="1"/>
  <c r="T15" i="3"/>
  <c r="T42" i="18" s="1"/>
  <c r="D16" i="3"/>
  <c r="D60" i="18" s="1"/>
  <c r="M16" i="3"/>
  <c r="M60" i="18" s="1"/>
  <c r="V16" i="3"/>
  <c r="V60" i="18" s="1"/>
  <c r="Y69" i="4"/>
  <c r="Y81" i="18" s="1"/>
  <c r="G64" i="4"/>
  <c r="G2" i="18" s="1"/>
  <c r="P64" i="4"/>
  <c r="P2" i="18" s="1"/>
  <c r="Y64" i="4"/>
  <c r="Y2" i="18" s="1"/>
  <c r="I65" i="4"/>
  <c r="I18" i="18" s="1"/>
  <c r="R65" i="4"/>
  <c r="R18" i="18" s="1"/>
  <c r="B66" i="4"/>
  <c r="B36" i="18" s="1"/>
  <c r="K66" i="4"/>
  <c r="K36" i="18" s="1"/>
  <c r="U66" i="4"/>
  <c r="U36" i="18" s="1"/>
  <c r="E67" i="4"/>
  <c r="E54" i="18" s="1"/>
  <c r="N67" i="4"/>
  <c r="N54" i="18" s="1"/>
  <c r="W67" i="4"/>
  <c r="W54" i="18" s="1"/>
  <c r="G68" i="4"/>
  <c r="G71" i="18" s="1"/>
  <c r="P68" i="4"/>
  <c r="P71" i="18" s="1"/>
  <c r="Y68" i="4"/>
  <c r="Y71" i="18" s="1"/>
  <c r="J69" i="4"/>
  <c r="J81" i="18" s="1"/>
  <c r="S69" i="4"/>
  <c r="S81" i="18" s="1"/>
  <c r="X188" i="5"/>
  <c r="O188" i="5"/>
  <c r="G188" i="5"/>
  <c r="S188" i="5"/>
  <c r="K188" i="5"/>
  <c r="C188" i="5"/>
  <c r="B33" i="5"/>
  <c r="M33" i="5"/>
  <c r="M7" i="18" s="1"/>
  <c r="X33" i="5"/>
  <c r="X7" i="18" s="1"/>
  <c r="I34" i="5"/>
  <c r="I23" i="18" s="1"/>
  <c r="T34" i="5"/>
  <c r="T23" i="18" s="1"/>
  <c r="F35" i="5"/>
  <c r="F40" i="18" s="1"/>
  <c r="P35" i="5"/>
  <c r="P40" i="18" s="1"/>
  <c r="B36" i="5"/>
  <c r="M36" i="5"/>
  <c r="M58" i="18" s="1"/>
  <c r="W36" i="5"/>
  <c r="W58" i="18" s="1"/>
  <c r="I37" i="5"/>
  <c r="I75" i="18" s="1"/>
  <c r="T37" i="5"/>
  <c r="T75" i="18" s="1"/>
  <c r="E38" i="5"/>
  <c r="E85" i="18" s="1"/>
  <c r="P38" i="5"/>
  <c r="P85" i="18" s="1"/>
  <c r="E188" i="5"/>
  <c r="P188" i="5"/>
  <c r="H190" i="5"/>
  <c r="R190" i="5"/>
  <c r="I27" i="6"/>
  <c r="I10" i="18" s="1"/>
  <c r="V27" i="6"/>
  <c r="V10" i="18" s="1"/>
  <c r="I28" i="6"/>
  <c r="I26" i="18" s="1"/>
  <c r="W28" i="6"/>
  <c r="W26" i="18" s="1"/>
  <c r="J29" i="6"/>
  <c r="J43" i="18" s="1"/>
  <c r="W29" i="6"/>
  <c r="W43" i="18" s="1"/>
  <c r="K30" i="6"/>
  <c r="K61" i="18" s="1"/>
  <c r="W30" i="6"/>
  <c r="W61" i="18" s="1"/>
  <c r="L31" i="6"/>
  <c r="L76" i="18" s="1"/>
  <c r="X31" i="6"/>
  <c r="X76" i="18" s="1"/>
  <c r="L32" i="6"/>
  <c r="L86" i="18" s="1"/>
  <c r="C60" i="7"/>
  <c r="O61" i="7"/>
  <c r="O38" i="18" s="1"/>
  <c r="S62" i="7"/>
  <c r="S56" i="18" s="1"/>
  <c r="F64" i="7"/>
  <c r="F83" i="18" s="1"/>
  <c r="S17" i="8"/>
  <c r="S3" i="18" s="1"/>
  <c r="C33" i="9"/>
  <c r="O22" i="11"/>
  <c r="O24" i="18" s="1"/>
  <c r="I23" i="12"/>
  <c r="I44" i="18" s="1"/>
  <c r="Q21" i="13"/>
  <c r="Q63" i="18" s="1"/>
  <c r="K20" i="13"/>
  <c r="K45" i="18" s="1"/>
  <c r="Q20" i="2"/>
  <c r="Q52" i="18" s="1"/>
  <c r="P13" i="3"/>
  <c r="P9" i="18" s="1"/>
  <c r="Y15" i="3"/>
  <c r="Y42" i="18" s="1"/>
  <c r="K64" i="4"/>
  <c r="K2" i="18" s="1"/>
  <c r="G66" i="4"/>
  <c r="G36" i="18" s="1"/>
  <c r="I67" i="4"/>
  <c r="I54" i="18" s="1"/>
  <c r="E69" i="4"/>
  <c r="E81" i="18" s="1"/>
  <c r="D34" i="5"/>
  <c r="D23" i="18" s="1"/>
  <c r="G36" i="5"/>
  <c r="G58" i="18" s="1"/>
  <c r="K38" i="5"/>
  <c r="K85" i="18" s="1"/>
  <c r="J188" i="5"/>
  <c r="Q30" i="6"/>
  <c r="Q61" i="18" s="1"/>
  <c r="C82" i="18"/>
  <c r="K19" i="2"/>
  <c r="K34" i="18" s="1"/>
  <c r="I13" i="3"/>
  <c r="I9" i="18" s="1"/>
  <c r="P14" i="3"/>
  <c r="P25" i="18" s="1"/>
  <c r="S16" i="3"/>
  <c r="S60" i="18" s="1"/>
  <c r="L64" i="4"/>
  <c r="L2" i="18" s="1"/>
  <c r="Q66" i="4"/>
  <c r="Q36" i="18" s="1"/>
  <c r="D68" i="4"/>
  <c r="D71" i="18" s="1"/>
  <c r="X69" i="4"/>
  <c r="X81" i="18" s="1"/>
  <c r="L35" i="5"/>
  <c r="L40" i="18" s="1"/>
  <c r="L38" i="5"/>
  <c r="L85" i="18" s="1"/>
  <c r="V188" i="5"/>
  <c r="Q27" i="6"/>
  <c r="Q10" i="18" s="1"/>
  <c r="F30" i="6"/>
  <c r="F61" i="18" s="1"/>
  <c r="E19" i="2"/>
  <c r="E34" i="18" s="1"/>
  <c r="L20" i="2"/>
  <c r="L52" i="18" s="1"/>
  <c r="K13" i="3"/>
  <c r="K9" i="18" s="1"/>
  <c r="J14" i="3"/>
  <c r="J25" i="18" s="1"/>
  <c r="C16" i="3"/>
  <c r="C60" i="18" s="1"/>
  <c r="E64" i="4"/>
  <c r="E2" i="18" s="1"/>
  <c r="X64" i="4"/>
  <c r="X2" i="18" s="1"/>
  <c r="J66" i="4"/>
  <c r="J36" i="18" s="1"/>
  <c r="M67" i="4"/>
  <c r="M54" i="18" s="1"/>
  <c r="F68" i="4"/>
  <c r="F71" i="18" s="1"/>
  <c r="H69" i="4"/>
  <c r="H81" i="18" s="1"/>
  <c r="L33" i="5"/>
  <c r="L7" i="18" s="1"/>
  <c r="H34" i="5"/>
  <c r="H23" i="18" s="1"/>
  <c r="O35" i="5"/>
  <c r="O40" i="18" s="1"/>
  <c r="H37" i="5"/>
  <c r="H75" i="18" s="1"/>
  <c r="O38" i="5"/>
  <c r="O85" i="18" s="1"/>
  <c r="F190" i="5"/>
  <c r="H27" i="6"/>
  <c r="H10" i="18" s="1"/>
  <c r="U28" i="6"/>
  <c r="U26" i="18" s="1"/>
  <c r="V29" i="6"/>
  <c r="V43" i="18" s="1"/>
  <c r="J31" i="6"/>
  <c r="J76" i="18" s="1"/>
  <c r="W32" i="6"/>
  <c r="W86" i="18" s="1"/>
  <c r="B60" i="7"/>
  <c r="B21" i="18" s="1"/>
  <c r="D64" i="7"/>
  <c r="D83" i="18" s="1"/>
  <c r="G19" i="2"/>
  <c r="G34" i="18" s="1"/>
  <c r="O19" i="2"/>
  <c r="O34" i="18" s="1"/>
  <c r="W19" i="2"/>
  <c r="W34" i="18" s="1"/>
  <c r="F20" i="2"/>
  <c r="F52" i="18" s="1"/>
  <c r="N20" i="2"/>
  <c r="N52" i="18" s="1"/>
  <c r="V20" i="2"/>
  <c r="V52" i="18" s="1"/>
  <c r="E13" i="3"/>
  <c r="E9" i="18" s="1"/>
  <c r="M13" i="3"/>
  <c r="M9" i="18" s="1"/>
  <c r="U13" i="3"/>
  <c r="U9" i="18" s="1"/>
  <c r="D14" i="3"/>
  <c r="D25" i="18" s="1"/>
  <c r="L14" i="3"/>
  <c r="L25" i="18" s="1"/>
  <c r="T14" i="3"/>
  <c r="T25" i="18" s="1"/>
  <c r="C15" i="3"/>
  <c r="C42" i="18" s="1"/>
  <c r="L15" i="3"/>
  <c r="L42" i="18" s="1"/>
  <c r="U15" i="3"/>
  <c r="U42" i="18" s="1"/>
  <c r="E16" i="3"/>
  <c r="E60" i="18" s="1"/>
  <c r="N16" i="3"/>
  <c r="N60" i="18" s="1"/>
  <c r="H64" i="4"/>
  <c r="H2" i="18" s="1"/>
  <c r="Q64" i="4"/>
  <c r="Q2" i="18" s="1"/>
  <c r="J65" i="4"/>
  <c r="J18" i="18" s="1"/>
  <c r="S65" i="4"/>
  <c r="S18" i="18" s="1"/>
  <c r="C66" i="4"/>
  <c r="M66" i="4"/>
  <c r="M36" i="18" s="1"/>
  <c r="V66" i="4"/>
  <c r="V36" i="18" s="1"/>
  <c r="F67" i="4"/>
  <c r="F54" i="18" s="1"/>
  <c r="O67" i="4"/>
  <c r="O54" i="18" s="1"/>
  <c r="X67" i="4"/>
  <c r="X54" i="18" s="1"/>
  <c r="H68" i="4"/>
  <c r="H71" i="18" s="1"/>
  <c r="Q68" i="4"/>
  <c r="Q71" i="18" s="1"/>
  <c r="B69" i="4"/>
  <c r="B81" i="18" s="1"/>
  <c r="K69" i="4"/>
  <c r="K81" i="18" s="1"/>
  <c r="T69" i="4"/>
  <c r="T81" i="18" s="1"/>
  <c r="D33" i="5"/>
  <c r="D7" i="18" s="1"/>
  <c r="N33" i="5"/>
  <c r="N7" i="18" s="1"/>
  <c r="Y33" i="5"/>
  <c r="Y7" i="18" s="1"/>
  <c r="K34" i="5"/>
  <c r="K23" i="18" s="1"/>
  <c r="U34" i="5"/>
  <c r="U23" i="18" s="1"/>
  <c r="G35" i="5"/>
  <c r="G40" i="18" s="1"/>
  <c r="R35" i="5"/>
  <c r="R40" i="18" s="1"/>
  <c r="C36" i="5"/>
  <c r="C58" i="18" s="1"/>
  <c r="N36" i="5"/>
  <c r="N58" i="18" s="1"/>
  <c r="Y36" i="5"/>
  <c r="Y58" i="18" s="1"/>
  <c r="J37" i="5"/>
  <c r="J75" i="18" s="1"/>
  <c r="U37" i="5"/>
  <c r="U75" i="18" s="1"/>
  <c r="G38" i="5"/>
  <c r="G85" i="18" s="1"/>
  <c r="Q38" i="5"/>
  <c r="Q85" i="18" s="1"/>
  <c r="F188" i="5"/>
  <c r="Q188" i="5"/>
  <c r="I190" i="5"/>
  <c r="T190" i="5"/>
  <c r="R32" i="6"/>
  <c r="R86" i="18" s="1"/>
  <c r="J32" i="6"/>
  <c r="J86" i="18" s="1"/>
  <c r="B32" i="6"/>
  <c r="B86" i="18" s="1"/>
  <c r="S31" i="6"/>
  <c r="S76" i="18" s="1"/>
  <c r="K31" i="6"/>
  <c r="K76" i="18" s="1"/>
  <c r="C31" i="6"/>
  <c r="C76" i="18" s="1"/>
  <c r="T30" i="6"/>
  <c r="T61" i="18" s="1"/>
  <c r="L30" i="6"/>
  <c r="L61" i="18" s="1"/>
  <c r="D30" i="6"/>
  <c r="U29" i="6"/>
  <c r="U43" i="18" s="1"/>
  <c r="M29" i="6"/>
  <c r="M43" i="18" s="1"/>
  <c r="E29" i="6"/>
  <c r="E43" i="18" s="1"/>
  <c r="V28" i="6"/>
  <c r="V26" i="18" s="1"/>
  <c r="N28" i="6"/>
  <c r="N26" i="18" s="1"/>
  <c r="F28" i="6"/>
  <c r="F26" i="18" s="1"/>
  <c r="W27" i="6"/>
  <c r="W10" i="18" s="1"/>
  <c r="O27" i="6"/>
  <c r="O10" i="18" s="1"/>
  <c r="G27" i="6"/>
  <c r="G10" i="18" s="1"/>
  <c r="N6" i="6"/>
  <c r="X32" i="6"/>
  <c r="X86" i="18" s="1"/>
  <c r="P32" i="6"/>
  <c r="P86" i="18" s="1"/>
  <c r="H32" i="6"/>
  <c r="H86" i="18" s="1"/>
  <c r="Y31" i="6"/>
  <c r="Y76" i="18" s="1"/>
  <c r="Q31" i="6"/>
  <c r="Q76" i="18" s="1"/>
  <c r="I31" i="6"/>
  <c r="I76" i="18" s="1"/>
  <c r="R30" i="6"/>
  <c r="R61" i="18" s="1"/>
  <c r="J30" i="6"/>
  <c r="J61" i="18" s="1"/>
  <c r="B30" i="6"/>
  <c r="B61" i="18" s="1"/>
  <c r="S29" i="6"/>
  <c r="S43" i="18" s="1"/>
  <c r="K29" i="6"/>
  <c r="K43" i="18" s="1"/>
  <c r="C29" i="6"/>
  <c r="C43" i="18" s="1"/>
  <c r="T28" i="6"/>
  <c r="T26" i="18" s="1"/>
  <c r="L28" i="6"/>
  <c r="L26" i="18" s="1"/>
  <c r="D28" i="6"/>
  <c r="U27" i="6"/>
  <c r="U10" i="18" s="1"/>
  <c r="M27" i="6"/>
  <c r="M10" i="18" s="1"/>
  <c r="E27" i="6"/>
  <c r="E10" i="18" s="1"/>
  <c r="V32" i="6"/>
  <c r="V86" i="18" s="1"/>
  <c r="N32" i="6"/>
  <c r="N86" i="18" s="1"/>
  <c r="F32" i="6"/>
  <c r="F86" i="18" s="1"/>
  <c r="W31" i="6"/>
  <c r="W76" i="18" s="1"/>
  <c r="O31" i="6"/>
  <c r="O76" i="18" s="1"/>
  <c r="G31" i="6"/>
  <c r="G76" i="18" s="1"/>
  <c r="X30" i="6"/>
  <c r="X61" i="18" s="1"/>
  <c r="P30" i="6"/>
  <c r="P61" i="18" s="1"/>
  <c r="H30" i="6"/>
  <c r="H61" i="18" s="1"/>
  <c r="Y29" i="6"/>
  <c r="Y43" i="18" s="1"/>
  <c r="Q29" i="6"/>
  <c r="Q43" i="18" s="1"/>
  <c r="I29" i="6"/>
  <c r="I43" i="18" s="1"/>
  <c r="R28" i="6"/>
  <c r="R26" i="18" s="1"/>
  <c r="J28" i="6"/>
  <c r="J26" i="18" s="1"/>
  <c r="B28" i="6"/>
  <c r="B26" i="18" s="1"/>
  <c r="S27" i="6"/>
  <c r="S10" i="18" s="1"/>
  <c r="K27" i="6"/>
  <c r="K10" i="18" s="1"/>
  <c r="C27" i="6"/>
  <c r="C10" i="18" s="1"/>
  <c r="J27" i="6"/>
  <c r="J10" i="18" s="1"/>
  <c r="X27" i="6"/>
  <c r="X10" i="18" s="1"/>
  <c r="K28" i="6"/>
  <c r="K26" i="18" s="1"/>
  <c r="X28" i="6"/>
  <c r="X26" i="18" s="1"/>
  <c r="L29" i="6"/>
  <c r="L43" i="18" s="1"/>
  <c r="X29" i="6"/>
  <c r="X43" i="18" s="1"/>
  <c r="M30" i="6"/>
  <c r="M61" i="18" s="1"/>
  <c r="Y30" i="6"/>
  <c r="Y61" i="18" s="1"/>
  <c r="M31" i="6"/>
  <c r="M76" i="18" s="1"/>
  <c r="M32" i="6"/>
  <c r="M86" i="18" s="1"/>
  <c r="C59" i="7"/>
  <c r="E60" i="7"/>
  <c r="E21" i="18" s="1"/>
  <c r="Q61" i="7"/>
  <c r="Q38" i="18" s="1"/>
  <c r="D63" i="7"/>
  <c r="D73" i="18" s="1"/>
  <c r="G64" i="7"/>
  <c r="G83" i="18" s="1"/>
  <c r="V20" i="8"/>
  <c r="V53" i="18" s="1"/>
  <c r="N20" i="8"/>
  <c r="N53" i="18" s="1"/>
  <c r="F20" i="8"/>
  <c r="F53" i="18" s="1"/>
  <c r="W19" i="8"/>
  <c r="W35" i="18" s="1"/>
  <c r="O19" i="8"/>
  <c r="O35" i="18" s="1"/>
  <c r="G19" i="8"/>
  <c r="G35" i="18" s="1"/>
  <c r="X18" i="8"/>
  <c r="X19" i="18" s="1"/>
  <c r="P18" i="8"/>
  <c r="P19" i="18" s="1"/>
  <c r="H18" i="8"/>
  <c r="H19" i="18" s="1"/>
  <c r="Y17" i="8"/>
  <c r="Y3" i="18" s="1"/>
  <c r="Q17" i="8"/>
  <c r="Q3" i="18" s="1"/>
  <c r="I17" i="8"/>
  <c r="I3" i="18" s="1"/>
  <c r="T20" i="8"/>
  <c r="T53" i="18" s="1"/>
  <c r="L20" i="8"/>
  <c r="L53" i="18" s="1"/>
  <c r="D20" i="8"/>
  <c r="D53" i="18" s="1"/>
  <c r="U19" i="8"/>
  <c r="U35" i="18" s="1"/>
  <c r="M19" i="8"/>
  <c r="M35" i="18" s="1"/>
  <c r="E19" i="8"/>
  <c r="E35" i="18" s="1"/>
  <c r="V18" i="8"/>
  <c r="V19" i="18" s="1"/>
  <c r="N18" i="8"/>
  <c r="N19" i="18" s="1"/>
  <c r="F18" i="8"/>
  <c r="F19" i="18" s="1"/>
  <c r="W17" i="8"/>
  <c r="W3" i="18" s="1"/>
  <c r="O17" i="8"/>
  <c r="O3" i="18" s="1"/>
  <c r="G17" i="8"/>
  <c r="G3" i="18" s="1"/>
  <c r="Y20" i="8"/>
  <c r="Y53" i="18" s="1"/>
  <c r="Q20" i="8"/>
  <c r="Q53" i="18" s="1"/>
  <c r="I20" i="8"/>
  <c r="I53" i="18" s="1"/>
  <c r="R19" i="8"/>
  <c r="R35" i="18" s="1"/>
  <c r="J19" i="8"/>
  <c r="J35" i="18" s="1"/>
  <c r="B19" i="8"/>
  <c r="B35" i="18" s="1"/>
  <c r="S18" i="8"/>
  <c r="S19" i="18" s="1"/>
  <c r="K18" i="8"/>
  <c r="K19" i="18" s="1"/>
  <c r="C18" i="8"/>
  <c r="T17" i="8"/>
  <c r="T3" i="18" s="1"/>
  <c r="L17" i="8"/>
  <c r="L3" i="18" s="1"/>
  <c r="D17" i="8"/>
  <c r="D3" i="18" s="1"/>
  <c r="R20" i="8"/>
  <c r="R53" i="18" s="1"/>
  <c r="E20" i="8"/>
  <c r="E53" i="18" s="1"/>
  <c r="Q19" i="8"/>
  <c r="Q35" i="18" s="1"/>
  <c r="D19" i="8"/>
  <c r="D35" i="18" s="1"/>
  <c r="Q18" i="8"/>
  <c r="Q19" i="18" s="1"/>
  <c r="D18" i="8"/>
  <c r="D19" i="18" s="1"/>
  <c r="P17" i="8"/>
  <c r="P3" i="18" s="1"/>
  <c r="C17" i="8"/>
  <c r="P20" i="8"/>
  <c r="P53" i="18" s="1"/>
  <c r="C20" i="8"/>
  <c r="P19" i="8"/>
  <c r="P35" i="18" s="1"/>
  <c r="C19" i="8"/>
  <c r="O18" i="8"/>
  <c r="O19" i="18" s="1"/>
  <c r="B18" i="8"/>
  <c r="B19" i="18" s="1"/>
  <c r="N17" i="8"/>
  <c r="N3" i="18" s="1"/>
  <c r="B17" i="8"/>
  <c r="B3" i="18" s="1"/>
  <c r="O20" i="8"/>
  <c r="O53" i="18" s="1"/>
  <c r="B20" i="8"/>
  <c r="B53" i="18" s="1"/>
  <c r="N19" i="8"/>
  <c r="N35" i="18" s="1"/>
  <c r="M18" i="8"/>
  <c r="M19" i="18" s="1"/>
  <c r="M17" i="8"/>
  <c r="M3" i="18" s="1"/>
  <c r="M20" i="8"/>
  <c r="M53" i="18" s="1"/>
  <c r="Y19" i="8"/>
  <c r="Y35" i="18" s="1"/>
  <c r="L19" i="8"/>
  <c r="L35" i="18" s="1"/>
  <c r="Y18" i="8"/>
  <c r="Y19" i="18" s="1"/>
  <c r="L18" i="8"/>
  <c r="L19" i="18" s="1"/>
  <c r="X17" i="8"/>
  <c r="X3" i="18" s="1"/>
  <c r="K17" i="8"/>
  <c r="K3" i="18" s="1"/>
  <c r="X20" i="8"/>
  <c r="X53" i="18" s="1"/>
  <c r="K20" i="8"/>
  <c r="K53" i="18" s="1"/>
  <c r="X19" i="8"/>
  <c r="X35" i="18" s="1"/>
  <c r="K19" i="8"/>
  <c r="K35" i="18" s="1"/>
  <c r="W18" i="8"/>
  <c r="W19" i="18" s="1"/>
  <c r="J18" i="8"/>
  <c r="J19" i="18" s="1"/>
  <c r="V17" i="8"/>
  <c r="V3" i="18" s="1"/>
  <c r="J17" i="8"/>
  <c r="J3" i="18" s="1"/>
  <c r="W20" i="8"/>
  <c r="W53" i="18" s="1"/>
  <c r="J20" i="8"/>
  <c r="J53" i="18" s="1"/>
  <c r="V19" i="8"/>
  <c r="V35" i="18" s="1"/>
  <c r="I19" i="8"/>
  <c r="I35" i="18" s="1"/>
  <c r="U18" i="8"/>
  <c r="U19" i="18" s="1"/>
  <c r="I18" i="8"/>
  <c r="I19" i="18" s="1"/>
  <c r="U17" i="8"/>
  <c r="U3" i="18" s="1"/>
  <c r="H17" i="8"/>
  <c r="H3" i="18" s="1"/>
  <c r="E18" i="8"/>
  <c r="E19" i="18" s="1"/>
  <c r="G20" i="8"/>
  <c r="G53" i="18" s="1"/>
  <c r="U38" i="9"/>
  <c r="U84" i="18" s="1"/>
  <c r="M38" i="9"/>
  <c r="M84" i="18" s="1"/>
  <c r="E38" i="9"/>
  <c r="E84" i="18" s="1"/>
  <c r="V37" i="9"/>
  <c r="V74" i="18" s="1"/>
  <c r="N37" i="9"/>
  <c r="N74" i="18" s="1"/>
  <c r="F37" i="9"/>
  <c r="F74" i="18" s="1"/>
  <c r="W36" i="9"/>
  <c r="W57" i="18" s="1"/>
  <c r="O36" i="9"/>
  <c r="O57" i="18" s="1"/>
  <c r="G36" i="9"/>
  <c r="G57" i="18" s="1"/>
  <c r="X35" i="9"/>
  <c r="X39" i="18" s="1"/>
  <c r="P35" i="9"/>
  <c r="P39" i="18" s="1"/>
  <c r="H35" i="9"/>
  <c r="H39" i="18" s="1"/>
  <c r="Y34" i="9"/>
  <c r="Y22" i="18" s="1"/>
  <c r="Q34" i="9"/>
  <c r="Q22" i="18" s="1"/>
  <c r="I34" i="9"/>
  <c r="I22" i="18" s="1"/>
  <c r="R33" i="9"/>
  <c r="R6" i="18" s="1"/>
  <c r="J33" i="9"/>
  <c r="J6" i="18" s="1"/>
  <c r="B33" i="9"/>
  <c r="B6" i="18" s="1"/>
  <c r="T38" i="9"/>
  <c r="T84" i="18" s="1"/>
  <c r="L38" i="9"/>
  <c r="L84" i="18" s="1"/>
  <c r="D38" i="9"/>
  <c r="D84" i="18" s="1"/>
  <c r="U37" i="9"/>
  <c r="U74" i="18" s="1"/>
  <c r="M37" i="9"/>
  <c r="M74" i="18" s="1"/>
  <c r="E37" i="9"/>
  <c r="E74" i="18" s="1"/>
  <c r="V36" i="9"/>
  <c r="V57" i="18" s="1"/>
  <c r="N36" i="9"/>
  <c r="N57" i="18" s="1"/>
  <c r="F36" i="9"/>
  <c r="F57" i="18" s="1"/>
  <c r="W35" i="9"/>
  <c r="W39" i="18" s="1"/>
  <c r="O35" i="9"/>
  <c r="O39" i="18" s="1"/>
  <c r="G35" i="9"/>
  <c r="G39" i="18" s="1"/>
  <c r="X34" i="9"/>
  <c r="X22" i="18" s="1"/>
  <c r="P34" i="9"/>
  <c r="P22" i="18" s="1"/>
  <c r="H34" i="9"/>
  <c r="H22" i="18" s="1"/>
  <c r="Y33" i="9"/>
  <c r="Y6" i="18" s="1"/>
  <c r="Q33" i="9"/>
  <c r="Q6" i="18" s="1"/>
  <c r="I33" i="9"/>
  <c r="I6" i="18" s="1"/>
  <c r="S38" i="9"/>
  <c r="S84" i="18" s="1"/>
  <c r="K38" i="9"/>
  <c r="K84" i="18" s="1"/>
  <c r="C38" i="9"/>
  <c r="T37" i="9"/>
  <c r="T74" i="18" s="1"/>
  <c r="L37" i="9"/>
  <c r="L74" i="18" s="1"/>
  <c r="D37" i="9"/>
  <c r="D74" i="18" s="1"/>
  <c r="U36" i="9"/>
  <c r="U57" i="18" s="1"/>
  <c r="M36" i="9"/>
  <c r="M57" i="18" s="1"/>
  <c r="E36" i="9"/>
  <c r="E57" i="18" s="1"/>
  <c r="V35" i="9"/>
  <c r="V39" i="18" s="1"/>
  <c r="N35" i="9"/>
  <c r="N39" i="18" s="1"/>
  <c r="F35" i="9"/>
  <c r="F39" i="18" s="1"/>
  <c r="W34" i="9"/>
  <c r="W22" i="18" s="1"/>
  <c r="O34" i="9"/>
  <c r="O22" i="18" s="1"/>
  <c r="G34" i="9"/>
  <c r="G22" i="18" s="1"/>
  <c r="X33" i="9"/>
  <c r="X6" i="18" s="1"/>
  <c r="P33" i="9"/>
  <c r="P6" i="18" s="1"/>
  <c r="H33" i="9"/>
  <c r="H6" i="18" s="1"/>
  <c r="Y38" i="9"/>
  <c r="Y84" i="18" s="1"/>
  <c r="Q38" i="9"/>
  <c r="Q84" i="18" s="1"/>
  <c r="I38" i="9"/>
  <c r="I84" i="18" s="1"/>
  <c r="R37" i="9"/>
  <c r="R74" i="18" s="1"/>
  <c r="J37" i="9"/>
  <c r="J74" i="18" s="1"/>
  <c r="B37" i="9"/>
  <c r="B74" i="18" s="1"/>
  <c r="S36" i="9"/>
  <c r="S57" i="18" s="1"/>
  <c r="K36" i="9"/>
  <c r="K57" i="18" s="1"/>
  <c r="C36" i="9"/>
  <c r="T35" i="9"/>
  <c r="T39" i="18" s="1"/>
  <c r="L35" i="9"/>
  <c r="L39" i="18" s="1"/>
  <c r="D35" i="9"/>
  <c r="D39" i="18" s="1"/>
  <c r="U34" i="9"/>
  <c r="U22" i="18" s="1"/>
  <c r="M34" i="9"/>
  <c r="M22" i="18" s="1"/>
  <c r="E34" i="9"/>
  <c r="E22" i="18" s="1"/>
  <c r="V33" i="9"/>
  <c r="V6" i="18" s="1"/>
  <c r="N33" i="9"/>
  <c r="N6" i="18" s="1"/>
  <c r="F33" i="9"/>
  <c r="F6" i="18" s="1"/>
  <c r="X38" i="9"/>
  <c r="X84" i="18" s="1"/>
  <c r="P38" i="9"/>
  <c r="P84" i="18" s="1"/>
  <c r="H38" i="9"/>
  <c r="H84" i="18" s="1"/>
  <c r="Y37" i="9"/>
  <c r="Y74" i="18" s="1"/>
  <c r="Q37" i="9"/>
  <c r="Q74" i="18" s="1"/>
  <c r="I37" i="9"/>
  <c r="I74" i="18" s="1"/>
  <c r="R36" i="9"/>
  <c r="R57" i="18" s="1"/>
  <c r="J36" i="9"/>
  <c r="J57" i="18" s="1"/>
  <c r="B36" i="9"/>
  <c r="B57" i="18" s="1"/>
  <c r="S35" i="9"/>
  <c r="S39" i="18" s="1"/>
  <c r="K35" i="9"/>
  <c r="K39" i="18" s="1"/>
  <c r="C35" i="9"/>
  <c r="T34" i="9"/>
  <c r="T22" i="18" s="1"/>
  <c r="L34" i="9"/>
  <c r="L22" i="18" s="1"/>
  <c r="D34" i="9"/>
  <c r="D22" i="18" s="1"/>
  <c r="U33" i="9"/>
  <c r="U6" i="18" s="1"/>
  <c r="M33" i="9"/>
  <c r="M6" i="18" s="1"/>
  <c r="E33" i="9"/>
  <c r="E6" i="18" s="1"/>
  <c r="W38" i="9"/>
  <c r="W84" i="18" s="1"/>
  <c r="B38" i="9"/>
  <c r="B84" i="18" s="1"/>
  <c r="G37" i="9"/>
  <c r="G74" i="18" s="1"/>
  <c r="I36" i="9"/>
  <c r="I57" i="18" s="1"/>
  <c r="M35" i="9"/>
  <c r="M39" i="18" s="1"/>
  <c r="R34" i="9"/>
  <c r="R22" i="18" s="1"/>
  <c r="T33" i="9"/>
  <c r="T6" i="18" s="1"/>
  <c r="V38" i="9"/>
  <c r="V84" i="18" s="1"/>
  <c r="X37" i="9"/>
  <c r="X74" i="18" s="1"/>
  <c r="C37" i="9"/>
  <c r="H36" i="9"/>
  <c r="H57" i="18" s="1"/>
  <c r="J35" i="9"/>
  <c r="J39" i="18" s="1"/>
  <c r="N34" i="9"/>
  <c r="N22" i="18" s="1"/>
  <c r="S33" i="9"/>
  <c r="S6" i="18" s="1"/>
  <c r="R38" i="9"/>
  <c r="R84" i="18" s="1"/>
  <c r="W37" i="9"/>
  <c r="W74" i="18" s="1"/>
  <c r="Y36" i="9"/>
  <c r="Y57" i="18" s="1"/>
  <c r="D36" i="9"/>
  <c r="D57" i="18" s="1"/>
  <c r="I35" i="9"/>
  <c r="I39" i="18" s="1"/>
  <c r="K34" i="9"/>
  <c r="K22" i="18" s="1"/>
  <c r="O33" i="9"/>
  <c r="O6" i="18" s="1"/>
  <c r="O38" i="9"/>
  <c r="O84" i="18" s="1"/>
  <c r="S37" i="9"/>
  <c r="S74" i="18" s="1"/>
  <c r="X36" i="9"/>
  <c r="X57" i="18" s="1"/>
  <c r="E35" i="9"/>
  <c r="E39" i="18" s="1"/>
  <c r="J34" i="9"/>
  <c r="J22" i="18" s="1"/>
  <c r="L33" i="9"/>
  <c r="L6" i="18" s="1"/>
  <c r="N38" i="9"/>
  <c r="N84" i="18" s="1"/>
  <c r="P37" i="9"/>
  <c r="P74" i="18" s="1"/>
  <c r="T36" i="9"/>
  <c r="T57" i="18" s="1"/>
  <c r="Y35" i="9"/>
  <c r="Y39" i="18" s="1"/>
  <c r="B35" i="9"/>
  <c r="B39" i="18" s="1"/>
  <c r="F34" i="9"/>
  <c r="F22" i="18" s="1"/>
  <c r="K33" i="9"/>
  <c r="K6" i="18" s="1"/>
  <c r="J38" i="9"/>
  <c r="J84" i="18" s="1"/>
  <c r="O37" i="9"/>
  <c r="O74" i="18" s="1"/>
  <c r="Q36" i="9"/>
  <c r="Q57" i="18" s="1"/>
  <c r="U35" i="9"/>
  <c r="U39" i="18" s="1"/>
  <c r="C34" i="9"/>
  <c r="G33" i="9"/>
  <c r="G6" i="18" s="1"/>
  <c r="D33" i="9"/>
  <c r="D6" i="18" s="1"/>
  <c r="P36" i="9"/>
  <c r="P57" i="18" s="1"/>
  <c r="J23" i="11"/>
  <c r="J41" i="18" s="1"/>
  <c r="L23" i="12"/>
  <c r="L44" i="18" s="1"/>
  <c r="O14" i="3"/>
  <c r="O25" i="18" s="1"/>
  <c r="I16" i="3"/>
  <c r="I60" i="18" s="1"/>
  <c r="B64" i="4"/>
  <c r="B2" i="18" s="1"/>
  <c r="D65" i="4"/>
  <c r="D18" i="18" s="1"/>
  <c r="O34" i="5"/>
  <c r="O23" i="18" s="1"/>
  <c r="R36" i="5"/>
  <c r="R58" i="18" s="1"/>
  <c r="U38" i="5"/>
  <c r="U85" i="18" s="1"/>
  <c r="P27" i="6"/>
  <c r="P10" i="18" s="1"/>
  <c r="D29" i="6"/>
  <c r="E30" i="6"/>
  <c r="E61" i="18" s="1"/>
  <c r="S32" i="6"/>
  <c r="S86" i="18" s="1"/>
  <c r="R21" i="12"/>
  <c r="R11" i="18" s="1"/>
  <c r="Y21" i="13"/>
  <c r="Y63" i="18" s="1"/>
  <c r="B21" i="13"/>
  <c r="B63" i="18" s="1"/>
  <c r="F20" i="13"/>
  <c r="F45" i="18" s="1"/>
  <c r="M21" i="13"/>
  <c r="M63" i="18" s="1"/>
  <c r="R20" i="13"/>
  <c r="R45" i="18" s="1"/>
  <c r="C19" i="2"/>
  <c r="C34" i="18" s="1"/>
  <c r="J20" i="2"/>
  <c r="J52" i="18" s="1"/>
  <c r="H14" i="3"/>
  <c r="H25" i="18" s="1"/>
  <c r="G15" i="3"/>
  <c r="G42" i="18" s="1"/>
  <c r="F65" i="4"/>
  <c r="F18" i="18" s="1"/>
  <c r="J67" i="4"/>
  <c r="J54" i="18" s="1"/>
  <c r="M68" i="4"/>
  <c r="M71" i="18" s="1"/>
  <c r="I33" i="5"/>
  <c r="I7" i="18" s="1"/>
  <c r="W35" i="5"/>
  <c r="W40" i="18" s="1"/>
  <c r="W38" i="5"/>
  <c r="W85" i="18" s="1"/>
  <c r="D27" i="6"/>
  <c r="R29" i="6"/>
  <c r="R43" i="18" s="1"/>
  <c r="D20" i="2"/>
  <c r="D52" i="18" s="1"/>
  <c r="S13" i="3"/>
  <c r="S9" i="18" s="1"/>
  <c r="J15" i="3"/>
  <c r="J42" i="18" s="1"/>
  <c r="S15" i="3"/>
  <c r="S42" i="18" s="1"/>
  <c r="U16" i="3"/>
  <c r="U60" i="18" s="1"/>
  <c r="H65" i="4"/>
  <c r="H18" i="18" s="1"/>
  <c r="S66" i="4"/>
  <c r="S36" i="18" s="1"/>
  <c r="V67" i="4"/>
  <c r="V54" i="18" s="1"/>
  <c r="O68" i="4"/>
  <c r="O71" i="18" s="1"/>
  <c r="R69" i="4"/>
  <c r="R81" i="18" s="1"/>
  <c r="V33" i="5"/>
  <c r="V7" i="18" s="1"/>
  <c r="D35" i="5"/>
  <c r="D40" i="18" s="1"/>
  <c r="V36" i="5"/>
  <c r="V58" i="18" s="1"/>
  <c r="R37" i="5"/>
  <c r="R75" i="18" s="1"/>
  <c r="T27" i="6"/>
  <c r="T10" i="18" s="1"/>
  <c r="H29" i="6"/>
  <c r="H43" i="18" s="1"/>
  <c r="V30" i="6"/>
  <c r="V61" i="18" s="1"/>
  <c r="Q62" i="7"/>
  <c r="Q56" i="18" s="1"/>
  <c r="H19" i="2"/>
  <c r="H34" i="18" s="1"/>
  <c r="P19" i="2"/>
  <c r="P34" i="18" s="1"/>
  <c r="X19" i="2"/>
  <c r="X34" i="18" s="1"/>
  <c r="G20" i="2"/>
  <c r="G52" i="18" s="1"/>
  <c r="O20" i="2"/>
  <c r="O52" i="18" s="1"/>
  <c r="W16" i="3"/>
  <c r="W60" i="18" s="1"/>
  <c r="O16" i="3"/>
  <c r="O60" i="18" s="1"/>
  <c r="G16" i="3"/>
  <c r="G60" i="18" s="1"/>
  <c r="X15" i="3"/>
  <c r="X42" i="18" s="1"/>
  <c r="P15" i="3"/>
  <c r="P42" i="18" s="1"/>
  <c r="H15" i="3"/>
  <c r="H42" i="18" s="1"/>
  <c r="F13" i="3"/>
  <c r="F9" i="18" s="1"/>
  <c r="N13" i="3"/>
  <c r="N9" i="18" s="1"/>
  <c r="V13" i="3"/>
  <c r="V9" i="18" s="1"/>
  <c r="E14" i="3"/>
  <c r="E25" i="18" s="1"/>
  <c r="M14" i="3"/>
  <c r="M25" i="18" s="1"/>
  <c r="U14" i="3"/>
  <c r="U25" i="18" s="1"/>
  <c r="D15" i="3"/>
  <c r="D42" i="18" s="1"/>
  <c r="M15" i="3"/>
  <c r="M42" i="18" s="1"/>
  <c r="V15" i="3"/>
  <c r="V42" i="18" s="1"/>
  <c r="F16" i="3"/>
  <c r="F60" i="18" s="1"/>
  <c r="P16" i="3"/>
  <c r="P60" i="18" s="1"/>
  <c r="Y16" i="3"/>
  <c r="Y60" i="18" s="1"/>
  <c r="I64" i="4"/>
  <c r="I2" i="18" s="1"/>
  <c r="R64" i="4"/>
  <c r="R2" i="18" s="1"/>
  <c r="B65" i="4"/>
  <c r="B18" i="18" s="1"/>
  <c r="K65" i="4"/>
  <c r="K18" i="18" s="1"/>
  <c r="T65" i="4"/>
  <c r="T18" i="18" s="1"/>
  <c r="E66" i="4"/>
  <c r="E36" i="18" s="1"/>
  <c r="N66" i="4"/>
  <c r="N36" i="18" s="1"/>
  <c r="W66" i="4"/>
  <c r="W36" i="18" s="1"/>
  <c r="G67" i="4"/>
  <c r="G54" i="18" s="1"/>
  <c r="P67" i="4"/>
  <c r="P54" i="18" s="1"/>
  <c r="Y67" i="4"/>
  <c r="Y54" i="18" s="1"/>
  <c r="I68" i="4"/>
  <c r="I71" i="18" s="1"/>
  <c r="S68" i="4"/>
  <c r="S71" i="18" s="1"/>
  <c r="C69" i="4"/>
  <c r="L69" i="4"/>
  <c r="L81" i="18" s="1"/>
  <c r="U69" i="4"/>
  <c r="U81" i="18" s="1"/>
  <c r="E33" i="5"/>
  <c r="E7" i="18" s="1"/>
  <c r="P33" i="5"/>
  <c r="P7" i="18" s="1"/>
  <c r="L34" i="5"/>
  <c r="L23" i="18" s="1"/>
  <c r="W34" i="5"/>
  <c r="W23" i="18" s="1"/>
  <c r="H35" i="5"/>
  <c r="H40" i="18" s="1"/>
  <c r="S35" i="5"/>
  <c r="S40" i="18" s="1"/>
  <c r="E36" i="5"/>
  <c r="E58" i="18" s="1"/>
  <c r="O36" i="5"/>
  <c r="O58" i="18" s="1"/>
  <c r="L37" i="5"/>
  <c r="L75" i="18" s="1"/>
  <c r="V37" i="5"/>
  <c r="V75" i="18" s="1"/>
  <c r="H38" i="5"/>
  <c r="H85" i="18" s="1"/>
  <c r="H188" i="5"/>
  <c r="R188" i="5"/>
  <c r="J190" i="5"/>
  <c r="U190" i="5"/>
  <c r="L27" i="6"/>
  <c r="L10" i="18" s="1"/>
  <c r="Y27" i="6"/>
  <c r="Y10" i="18" s="1"/>
  <c r="M28" i="6"/>
  <c r="M26" i="18" s="1"/>
  <c r="Y28" i="6"/>
  <c r="Y26" i="18" s="1"/>
  <c r="N29" i="6"/>
  <c r="N43" i="18" s="1"/>
  <c r="N30" i="6"/>
  <c r="N61" i="18" s="1"/>
  <c r="B31" i="6"/>
  <c r="B76" i="18" s="1"/>
  <c r="N31" i="6"/>
  <c r="N76" i="18" s="1"/>
  <c r="C32" i="6"/>
  <c r="C86" i="18" s="1"/>
  <c r="O32" i="6"/>
  <c r="O86" i="18" s="1"/>
  <c r="D59" i="7"/>
  <c r="D5" i="18" s="1"/>
  <c r="O60" i="7"/>
  <c r="O21" i="18" s="1"/>
  <c r="R61" i="7"/>
  <c r="R38" i="18" s="1"/>
  <c r="E63" i="7"/>
  <c r="E73" i="18" s="1"/>
  <c r="Q64" i="7"/>
  <c r="Q83" i="18" s="1"/>
  <c r="G18" i="8"/>
  <c r="G19" i="18" s="1"/>
  <c r="H20" i="8"/>
  <c r="H53" i="18" s="1"/>
  <c r="X127" i="9"/>
  <c r="W33" i="9"/>
  <c r="W6" i="18" s="1"/>
  <c r="H37" i="9"/>
  <c r="H74" i="18" s="1"/>
  <c r="G24" i="12"/>
  <c r="G62" i="18" s="1"/>
  <c r="I21" i="13"/>
  <c r="I63" i="18" s="1"/>
  <c r="W14" i="3"/>
  <c r="W25" i="18" s="1"/>
  <c r="O65" i="4"/>
  <c r="O18" i="18" s="1"/>
  <c r="V68" i="4"/>
  <c r="V71" i="18" s="1"/>
  <c r="B35" i="5"/>
  <c r="U19" i="2"/>
  <c r="U34" i="18" s="1"/>
  <c r="B14" i="3"/>
  <c r="I19" i="2"/>
  <c r="I34" i="18" s="1"/>
  <c r="Q19" i="2"/>
  <c r="Q34" i="18" s="1"/>
  <c r="Y19" i="2"/>
  <c r="Y34" i="18" s="1"/>
  <c r="H20" i="2"/>
  <c r="H52" i="18" s="1"/>
  <c r="P20" i="2"/>
  <c r="P52" i="18" s="1"/>
  <c r="G13" i="3"/>
  <c r="G9" i="18" s="1"/>
  <c r="O13" i="3"/>
  <c r="O9" i="18" s="1"/>
  <c r="W13" i="3"/>
  <c r="W9" i="18" s="1"/>
  <c r="F14" i="3"/>
  <c r="F25" i="18" s="1"/>
  <c r="N14" i="3"/>
  <c r="N25" i="18" s="1"/>
  <c r="V14" i="3"/>
  <c r="V25" i="18" s="1"/>
  <c r="E15" i="3"/>
  <c r="E42" i="18" s="1"/>
  <c r="N15" i="3"/>
  <c r="N42" i="18" s="1"/>
  <c r="W15" i="3"/>
  <c r="W42" i="18" s="1"/>
  <c r="H16" i="3"/>
  <c r="H60" i="18" s="1"/>
  <c r="J64" i="4"/>
  <c r="J2" i="18" s="1"/>
  <c r="S64" i="4"/>
  <c r="S2" i="18" s="1"/>
  <c r="C65" i="4"/>
  <c r="L65" i="4"/>
  <c r="L18" i="18" s="1"/>
  <c r="V65" i="4"/>
  <c r="V18" i="18" s="1"/>
  <c r="F66" i="4"/>
  <c r="F36" i="18" s="1"/>
  <c r="O66" i="4"/>
  <c r="O36" i="18" s="1"/>
  <c r="X66" i="4"/>
  <c r="X36" i="18" s="1"/>
  <c r="H67" i="4"/>
  <c r="H54" i="18" s="1"/>
  <c r="Q67" i="4"/>
  <c r="Q54" i="18" s="1"/>
  <c r="K68" i="4"/>
  <c r="K71" i="18" s="1"/>
  <c r="T68" i="4"/>
  <c r="T71" i="18" s="1"/>
  <c r="D69" i="4"/>
  <c r="D81" i="18" s="1"/>
  <c r="M69" i="4"/>
  <c r="M81" i="18" s="1"/>
  <c r="V38" i="5"/>
  <c r="V85" i="18" s="1"/>
  <c r="N38" i="5"/>
  <c r="N85" i="18" s="1"/>
  <c r="F38" i="5"/>
  <c r="F85" i="18" s="1"/>
  <c r="W37" i="5"/>
  <c r="W75" i="18" s="1"/>
  <c r="O37" i="5"/>
  <c r="O75" i="18" s="1"/>
  <c r="G37" i="5"/>
  <c r="G75" i="18" s="1"/>
  <c r="X36" i="5"/>
  <c r="X58" i="18" s="1"/>
  <c r="P36" i="5"/>
  <c r="P58" i="18" s="1"/>
  <c r="H36" i="5"/>
  <c r="H58" i="18" s="1"/>
  <c r="Y35" i="5"/>
  <c r="Y40" i="18" s="1"/>
  <c r="Q35" i="5"/>
  <c r="Q40" i="18" s="1"/>
  <c r="I35" i="5"/>
  <c r="I40" i="18" s="1"/>
  <c r="R34" i="5"/>
  <c r="R23" i="18" s="1"/>
  <c r="J34" i="5"/>
  <c r="J23" i="18" s="1"/>
  <c r="B34" i="5"/>
  <c r="S33" i="5"/>
  <c r="S7" i="18" s="1"/>
  <c r="K33" i="5"/>
  <c r="K7" i="18" s="1"/>
  <c r="C33" i="5"/>
  <c r="C7" i="18" s="1"/>
  <c r="R38" i="5"/>
  <c r="R85" i="18" s="1"/>
  <c r="J38" i="5"/>
  <c r="J85" i="18" s="1"/>
  <c r="B38" i="5"/>
  <c r="S37" i="5"/>
  <c r="S75" i="18" s="1"/>
  <c r="K37" i="5"/>
  <c r="K75" i="18" s="1"/>
  <c r="C37" i="5"/>
  <c r="C75" i="18" s="1"/>
  <c r="T36" i="5"/>
  <c r="T58" i="18" s="1"/>
  <c r="L36" i="5"/>
  <c r="L58" i="18" s="1"/>
  <c r="D36" i="5"/>
  <c r="D58" i="18" s="1"/>
  <c r="U35" i="5"/>
  <c r="U40" i="18" s="1"/>
  <c r="M35" i="5"/>
  <c r="M40" i="18" s="1"/>
  <c r="E35" i="5"/>
  <c r="E40" i="18" s="1"/>
  <c r="V34" i="5"/>
  <c r="V23" i="18" s="1"/>
  <c r="N34" i="5"/>
  <c r="N23" i="18" s="1"/>
  <c r="F34" i="5"/>
  <c r="F23" i="18" s="1"/>
  <c r="W33" i="5"/>
  <c r="W7" i="18" s="1"/>
  <c r="O33" i="5"/>
  <c r="O7" i="18" s="1"/>
  <c r="G33" i="5"/>
  <c r="G7" i="18" s="1"/>
  <c r="F33" i="5"/>
  <c r="F7" i="18" s="1"/>
  <c r="Q33" i="5"/>
  <c r="Q7" i="18" s="1"/>
  <c r="C34" i="5"/>
  <c r="C23" i="18" s="1"/>
  <c r="M34" i="5"/>
  <c r="M23" i="18" s="1"/>
  <c r="X34" i="5"/>
  <c r="X23" i="18" s="1"/>
  <c r="J35" i="5"/>
  <c r="J40" i="18" s="1"/>
  <c r="T35" i="5"/>
  <c r="T40" i="18" s="1"/>
  <c r="F36" i="5"/>
  <c r="F58" i="18" s="1"/>
  <c r="Q36" i="5"/>
  <c r="Q58" i="18" s="1"/>
  <c r="B37" i="5"/>
  <c r="M37" i="5"/>
  <c r="M75" i="18" s="1"/>
  <c r="X37" i="5"/>
  <c r="X75" i="18" s="1"/>
  <c r="I38" i="5"/>
  <c r="I85" i="18" s="1"/>
  <c r="T38" i="5"/>
  <c r="T85" i="18" s="1"/>
  <c r="I188" i="5"/>
  <c r="T188" i="5"/>
  <c r="L190" i="5"/>
  <c r="N27" i="6"/>
  <c r="N10" i="18" s="1"/>
  <c r="O28" i="6"/>
  <c r="O26" i="18" s="1"/>
  <c r="B29" i="6"/>
  <c r="B43" i="18" s="1"/>
  <c r="O29" i="6"/>
  <c r="O43" i="18" s="1"/>
  <c r="C30" i="6"/>
  <c r="C61" i="18" s="1"/>
  <c r="O30" i="6"/>
  <c r="O61" i="18" s="1"/>
  <c r="D31" i="6"/>
  <c r="P31" i="6"/>
  <c r="P76" i="18" s="1"/>
  <c r="D32" i="6"/>
  <c r="Q32" i="6"/>
  <c r="Q86" i="18" s="1"/>
  <c r="F59" i="7"/>
  <c r="F5" i="18" s="1"/>
  <c r="P60" i="7"/>
  <c r="P21" i="18" s="1"/>
  <c r="C62" i="7"/>
  <c r="G63" i="7"/>
  <c r="G73" i="18" s="1"/>
  <c r="S64" i="7"/>
  <c r="S83" i="18" s="1"/>
  <c r="R18" i="8"/>
  <c r="R19" i="18" s="1"/>
  <c r="S20" i="8"/>
  <c r="S53" i="18" s="1"/>
  <c r="B34" i="9"/>
  <c r="B22" i="18" s="1"/>
  <c r="K37" i="9"/>
  <c r="K74" i="18" s="1"/>
  <c r="P176" i="11"/>
  <c r="H176" i="11"/>
  <c r="U176" i="11"/>
  <c r="M176" i="11"/>
  <c r="E176" i="11"/>
  <c r="V176" i="11"/>
  <c r="B176" i="11"/>
  <c r="S176" i="11"/>
  <c r="R176" i="11"/>
  <c r="N176" i="11"/>
  <c r="K176" i="11"/>
  <c r="J176" i="11"/>
  <c r="W24" i="11"/>
  <c r="W59" i="18" s="1"/>
  <c r="O24" i="11"/>
  <c r="O59" i="18" s="1"/>
  <c r="G24" i="11"/>
  <c r="G59" i="18" s="1"/>
  <c r="X23" i="11"/>
  <c r="X41" i="18" s="1"/>
  <c r="P23" i="11"/>
  <c r="P41" i="18" s="1"/>
  <c r="H23" i="11"/>
  <c r="H41" i="18" s="1"/>
  <c r="Y22" i="11"/>
  <c r="Y24" i="18" s="1"/>
  <c r="Q22" i="11"/>
  <c r="Q24" i="18" s="1"/>
  <c r="I22" i="11"/>
  <c r="I24" i="18" s="1"/>
  <c r="R21" i="11"/>
  <c r="R8" i="18" s="1"/>
  <c r="J21" i="11"/>
  <c r="J8" i="18" s="1"/>
  <c r="B21" i="11"/>
  <c r="B8" i="18" s="1"/>
  <c r="T24" i="11"/>
  <c r="T59" i="18" s="1"/>
  <c r="L24" i="11"/>
  <c r="L59" i="18" s="1"/>
  <c r="D24" i="11"/>
  <c r="D59" i="18" s="1"/>
  <c r="U23" i="11"/>
  <c r="U41" i="18" s="1"/>
  <c r="M23" i="11"/>
  <c r="M41" i="18" s="1"/>
  <c r="E23" i="11"/>
  <c r="E41" i="18" s="1"/>
  <c r="V22" i="11"/>
  <c r="V24" i="18" s="1"/>
  <c r="N22" i="11"/>
  <c r="N24" i="18" s="1"/>
  <c r="F22" i="11"/>
  <c r="F24" i="18" s="1"/>
  <c r="W21" i="11"/>
  <c r="W8" i="18" s="1"/>
  <c r="O21" i="11"/>
  <c r="O8" i="18" s="1"/>
  <c r="G21" i="11"/>
  <c r="G8" i="18" s="1"/>
  <c r="Y24" i="11"/>
  <c r="Y59" i="18" s="1"/>
  <c r="B24" i="11"/>
  <c r="B59" i="18" s="1"/>
  <c r="F23" i="11"/>
  <c r="F41" i="18" s="1"/>
  <c r="K22" i="11"/>
  <c r="K24" i="18" s="1"/>
  <c r="M21" i="11"/>
  <c r="M8" i="18" s="1"/>
  <c r="U24" i="11"/>
  <c r="U59" i="18" s="1"/>
  <c r="C23" i="11"/>
  <c r="G22" i="11"/>
  <c r="G24" i="18" s="1"/>
  <c r="L21" i="11"/>
  <c r="L8" i="18" s="1"/>
  <c r="R24" i="11"/>
  <c r="R59" i="18" s="1"/>
  <c r="V23" i="11"/>
  <c r="V41" i="18" s="1"/>
  <c r="B23" i="11"/>
  <c r="B41" i="18" s="1"/>
  <c r="D22" i="11"/>
  <c r="D24" i="18" s="1"/>
  <c r="H21" i="11"/>
  <c r="H8" i="18" s="1"/>
  <c r="Q24" i="11"/>
  <c r="Q59" i="18" s="1"/>
  <c r="S23" i="11"/>
  <c r="S41" i="18" s="1"/>
  <c r="W22" i="11"/>
  <c r="W24" i="18" s="1"/>
  <c r="C22" i="11"/>
  <c r="E21" i="11"/>
  <c r="E8" i="18" s="1"/>
  <c r="M24" i="11"/>
  <c r="M59" i="18" s="1"/>
  <c r="R23" i="11"/>
  <c r="R41" i="18" s="1"/>
  <c r="T22" i="11"/>
  <c r="T24" i="18" s="1"/>
  <c r="X21" i="11"/>
  <c r="X8" i="18" s="1"/>
  <c r="D21" i="11"/>
  <c r="D8" i="18" s="1"/>
  <c r="J24" i="11"/>
  <c r="J59" i="18" s="1"/>
  <c r="N23" i="11"/>
  <c r="N41" i="18" s="1"/>
  <c r="S22" i="11"/>
  <c r="S24" i="18" s="1"/>
  <c r="U21" i="11"/>
  <c r="U8" i="18" s="1"/>
  <c r="T178" i="11"/>
  <c r="L178" i="11"/>
  <c r="D178" i="11"/>
  <c r="Q178" i="11"/>
  <c r="I178" i="11"/>
  <c r="F178" i="11"/>
  <c r="X178" i="11"/>
  <c r="B178" i="11"/>
  <c r="V178" i="11"/>
  <c r="R178" i="11"/>
  <c r="O178" i="11"/>
  <c r="N178" i="11"/>
  <c r="E24" i="11"/>
  <c r="E59" i="18" s="1"/>
  <c r="H24" i="12"/>
  <c r="H62" i="18" s="1"/>
  <c r="J21" i="13"/>
  <c r="J63" i="18" s="1"/>
  <c r="R129" i="9"/>
  <c r="J129" i="9"/>
  <c r="B129" i="9"/>
  <c r="Q129" i="9"/>
  <c r="I129" i="9"/>
  <c r="P129" i="9"/>
  <c r="H129" i="9"/>
  <c r="V129" i="9"/>
  <c r="N129" i="9"/>
  <c r="F129" i="9"/>
  <c r="U129" i="9"/>
  <c r="M129" i="9"/>
  <c r="E129" i="9"/>
  <c r="K127" i="9"/>
  <c r="O129" i="9"/>
  <c r="X24" i="11"/>
  <c r="X59" i="18" s="1"/>
  <c r="U178" i="11"/>
  <c r="V24" i="12"/>
  <c r="V62" i="18" s="1"/>
  <c r="N24" i="12"/>
  <c r="N62" i="18" s="1"/>
  <c r="F24" i="12"/>
  <c r="F62" i="18" s="1"/>
  <c r="W23" i="12"/>
  <c r="W44" i="18" s="1"/>
  <c r="O23" i="12"/>
  <c r="O44" i="18" s="1"/>
  <c r="G23" i="12"/>
  <c r="G44" i="18" s="1"/>
  <c r="X22" i="12"/>
  <c r="X27" i="18" s="1"/>
  <c r="P22" i="12"/>
  <c r="P27" i="18" s="1"/>
  <c r="H22" i="12"/>
  <c r="H27" i="18" s="1"/>
  <c r="Y21" i="12"/>
  <c r="Y11" i="18" s="1"/>
  <c r="Q21" i="12"/>
  <c r="Q11" i="18" s="1"/>
  <c r="I21" i="12"/>
  <c r="I11" i="18" s="1"/>
  <c r="U24" i="12"/>
  <c r="U62" i="18" s="1"/>
  <c r="M24" i="12"/>
  <c r="M62" i="18" s="1"/>
  <c r="E24" i="12"/>
  <c r="E62" i="18" s="1"/>
  <c r="V23" i="12"/>
  <c r="V44" i="18" s="1"/>
  <c r="N23" i="12"/>
  <c r="N44" i="18" s="1"/>
  <c r="F23" i="12"/>
  <c r="F44" i="18" s="1"/>
  <c r="W22" i="12"/>
  <c r="W27" i="18" s="1"/>
  <c r="O22" i="12"/>
  <c r="O27" i="18" s="1"/>
  <c r="G22" i="12"/>
  <c r="G27" i="18" s="1"/>
  <c r="X21" i="12"/>
  <c r="X11" i="18" s="1"/>
  <c r="P21" i="12"/>
  <c r="P11" i="18" s="1"/>
  <c r="H21" i="12"/>
  <c r="H11" i="18" s="1"/>
  <c r="T24" i="12"/>
  <c r="T62" i="18" s="1"/>
  <c r="L24" i="12"/>
  <c r="L62" i="18" s="1"/>
  <c r="D24" i="12"/>
  <c r="U23" i="12"/>
  <c r="U44" i="18" s="1"/>
  <c r="M23" i="12"/>
  <c r="M44" i="18" s="1"/>
  <c r="E23" i="12"/>
  <c r="E44" i="18" s="1"/>
  <c r="V22" i="12"/>
  <c r="V27" i="18" s="1"/>
  <c r="N22" i="12"/>
  <c r="N27" i="18" s="1"/>
  <c r="F22" i="12"/>
  <c r="F27" i="18" s="1"/>
  <c r="W21" i="12"/>
  <c r="W11" i="18" s="1"/>
  <c r="O21" i="12"/>
  <c r="O11" i="18" s="1"/>
  <c r="G21" i="12"/>
  <c r="G11" i="18" s="1"/>
  <c r="N3" i="12"/>
  <c r="R24" i="12"/>
  <c r="R62" i="18" s="1"/>
  <c r="J24" i="12"/>
  <c r="J62" i="18" s="1"/>
  <c r="B24" i="12"/>
  <c r="B62" i="18" s="1"/>
  <c r="S23" i="12"/>
  <c r="S44" i="18" s="1"/>
  <c r="K23" i="12"/>
  <c r="K44" i="18" s="1"/>
  <c r="C23" i="12"/>
  <c r="C44" i="18" s="1"/>
  <c r="T22" i="12"/>
  <c r="T27" i="18" s="1"/>
  <c r="L22" i="12"/>
  <c r="L27" i="18" s="1"/>
  <c r="D22" i="12"/>
  <c r="U21" i="12"/>
  <c r="U11" i="18" s="1"/>
  <c r="M21" i="12"/>
  <c r="M11" i="18" s="1"/>
  <c r="E21" i="12"/>
  <c r="E11" i="18" s="1"/>
  <c r="Y24" i="12"/>
  <c r="Y62" i="18" s="1"/>
  <c r="Q24" i="12"/>
  <c r="Q62" i="18" s="1"/>
  <c r="I24" i="12"/>
  <c r="I62" i="18" s="1"/>
  <c r="R23" i="12"/>
  <c r="R44" i="18" s="1"/>
  <c r="J23" i="12"/>
  <c r="J44" i="18" s="1"/>
  <c r="B23" i="12"/>
  <c r="B44" i="18" s="1"/>
  <c r="S22" i="12"/>
  <c r="S27" i="18" s="1"/>
  <c r="K22" i="12"/>
  <c r="K27" i="18" s="1"/>
  <c r="C22" i="12"/>
  <c r="C27" i="18" s="1"/>
  <c r="T21" i="12"/>
  <c r="T11" i="18" s="1"/>
  <c r="L21" i="12"/>
  <c r="L11" i="18" s="1"/>
  <c r="D21" i="12"/>
  <c r="B21" i="12"/>
  <c r="B11" i="18" s="1"/>
  <c r="V21" i="12"/>
  <c r="V11" i="18" s="1"/>
  <c r="R22" i="12"/>
  <c r="R27" i="18" s="1"/>
  <c r="P23" i="12"/>
  <c r="P44" i="18" s="1"/>
  <c r="K24" i="12"/>
  <c r="K62" i="18" s="1"/>
  <c r="G31" i="14"/>
  <c r="G28" i="18" s="1"/>
  <c r="S120" i="15"/>
  <c r="S29" i="18" s="1"/>
  <c r="K120" i="15"/>
  <c r="K29" i="18" s="1"/>
  <c r="C120" i="15"/>
  <c r="T119" i="15"/>
  <c r="T13" i="18" s="1"/>
  <c r="L119" i="15"/>
  <c r="L13" i="18" s="1"/>
  <c r="D119" i="15"/>
  <c r="D13" i="18" s="1"/>
  <c r="U118" i="15"/>
  <c r="U65" i="18" s="1"/>
  <c r="M118" i="15"/>
  <c r="M65" i="18" s="1"/>
  <c r="Y120" i="15"/>
  <c r="Y29" i="18" s="1"/>
  <c r="Q120" i="15"/>
  <c r="Q29" i="18" s="1"/>
  <c r="I120" i="15"/>
  <c r="I29" i="18" s="1"/>
  <c r="R119" i="15"/>
  <c r="R13" i="18" s="1"/>
  <c r="J119" i="15"/>
  <c r="J13" i="18" s="1"/>
  <c r="B119" i="15"/>
  <c r="B13" i="18" s="1"/>
  <c r="S118" i="15"/>
  <c r="S65" i="18" s="1"/>
  <c r="K118" i="15"/>
  <c r="K65" i="18" s="1"/>
  <c r="C118" i="15"/>
  <c r="T117" i="15"/>
  <c r="T47" i="18" s="1"/>
  <c r="L117" i="15"/>
  <c r="L47" i="18" s="1"/>
  <c r="D117" i="15"/>
  <c r="D47" i="18" s="1"/>
  <c r="X120" i="15"/>
  <c r="X29" i="18" s="1"/>
  <c r="P120" i="15"/>
  <c r="P29" i="18" s="1"/>
  <c r="H120" i="15"/>
  <c r="H29" i="18" s="1"/>
  <c r="U120" i="15"/>
  <c r="U29" i="18" s="1"/>
  <c r="M120" i="15"/>
  <c r="M29" i="18" s="1"/>
  <c r="E120" i="15"/>
  <c r="E29" i="18" s="1"/>
  <c r="V119" i="15"/>
  <c r="V13" i="18" s="1"/>
  <c r="N119" i="15"/>
  <c r="N13" i="18" s="1"/>
  <c r="F119" i="15"/>
  <c r="F13" i="18" s="1"/>
  <c r="W118" i="15"/>
  <c r="W65" i="18" s="1"/>
  <c r="O118" i="15"/>
  <c r="O65" i="18" s="1"/>
  <c r="G118" i="15"/>
  <c r="G65" i="18" s="1"/>
  <c r="J120" i="15"/>
  <c r="J29" i="18" s="1"/>
  <c r="U119" i="15"/>
  <c r="U13" i="18" s="1"/>
  <c r="H119" i="15"/>
  <c r="H13" i="18" s="1"/>
  <c r="T118" i="15"/>
  <c r="T65" i="18" s="1"/>
  <c r="H118" i="15"/>
  <c r="H65" i="18" s="1"/>
  <c r="W117" i="15"/>
  <c r="W47" i="18" s="1"/>
  <c r="N117" i="15"/>
  <c r="N47" i="18" s="1"/>
  <c r="E117" i="15"/>
  <c r="E47" i="18" s="1"/>
  <c r="W120" i="15"/>
  <c r="W29" i="18" s="1"/>
  <c r="G120" i="15"/>
  <c r="G29" i="18" s="1"/>
  <c r="S119" i="15"/>
  <c r="S13" i="18" s="1"/>
  <c r="G119" i="15"/>
  <c r="G13" i="18" s="1"/>
  <c r="R118" i="15"/>
  <c r="R65" i="18" s="1"/>
  <c r="F118" i="15"/>
  <c r="F65" i="18" s="1"/>
  <c r="V117" i="15"/>
  <c r="V47" i="18" s="1"/>
  <c r="M117" i="15"/>
  <c r="M47" i="18" s="1"/>
  <c r="C117" i="15"/>
  <c r="V120" i="15"/>
  <c r="V29" i="18" s="1"/>
  <c r="F120" i="15"/>
  <c r="F29" i="18" s="1"/>
  <c r="Q119" i="15"/>
  <c r="Q13" i="18" s="1"/>
  <c r="E119" i="15"/>
  <c r="E13" i="18" s="1"/>
  <c r="Q118" i="15"/>
  <c r="Q65" i="18" s="1"/>
  <c r="E118" i="15"/>
  <c r="E65" i="18" s="1"/>
  <c r="U117" i="15"/>
  <c r="U47" i="18" s="1"/>
  <c r="K117" i="15"/>
  <c r="K47" i="18" s="1"/>
  <c r="B117" i="15"/>
  <c r="B47" i="18" s="1"/>
  <c r="T120" i="15"/>
  <c r="T29" i="18" s="1"/>
  <c r="D120" i="15"/>
  <c r="D29" i="18" s="1"/>
  <c r="P119" i="15"/>
  <c r="P13" i="18" s="1"/>
  <c r="C119" i="15"/>
  <c r="P118" i="15"/>
  <c r="P65" i="18" s="1"/>
  <c r="D118" i="15"/>
  <c r="D65" i="18" s="1"/>
  <c r="S117" i="15"/>
  <c r="S47" i="18" s="1"/>
  <c r="J117" i="15"/>
  <c r="J47" i="18" s="1"/>
  <c r="R120" i="15"/>
  <c r="R29" i="18" s="1"/>
  <c r="B120" i="15"/>
  <c r="B29" i="18" s="1"/>
  <c r="O119" i="15"/>
  <c r="O13" i="18" s="1"/>
  <c r="N118" i="15"/>
  <c r="N65" i="18" s="1"/>
  <c r="B118" i="15"/>
  <c r="B65" i="18" s="1"/>
  <c r="R117" i="15"/>
  <c r="R47" i="18" s="1"/>
  <c r="I117" i="15"/>
  <c r="I47" i="18" s="1"/>
  <c r="O120" i="15"/>
  <c r="O29" i="18" s="1"/>
  <c r="Y119" i="15"/>
  <c r="Y13" i="18" s="1"/>
  <c r="M119" i="15"/>
  <c r="M13" i="18" s="1"/>
  <c r="Y118" i="15"/>
  <c r="Y65" i="18" s="1"/>
  <c r="L118" i="15"/>
  <c r="L65" i="18" s="1"/>
  <c r="Q117" i="15"/>
  <c r="Q47" i="18" s="1"/>
  <c r="H117" i="15"/>
  <c r="H47" i="18" s="1"/>
  <c r="P117" i="15"/>
  <c r="P47" i="18" s="1"/>
  <c r="K119" i="15"/>
  <c r="K13" i="18" s="1"/>
  <c r="F64" i="4"/>
  <c r="F2" i="18" s="1"/>
  <c r="N64" i="4"/>
  <c r="N2" i="18" s="1"/>
  <c r="V64" i="4"/>
  <c r="V2" i="18" s="1"/>
  <c r="E65" i="4"/>
  <c r="E18" i="18" s="1"/>
  <c r="M65" i="4"/>
  <c r="M18" i="18" s="1"/>
  <c r="U65" i="4"/>
  <c r="U18" i="18" s="1"/>
  <c r="D66" i="4"/>
  <c r="D36" i="18" s="1"/>
  <c r="L66" i="4"/>
  <c r="L36" i="18" s="1"/>
  <c r="T66" i="4"/>
  <c r="T36" i="18" s="1"/>
  <c r="C67" i="4"/>
  <c r="K67" i="4"/>
  <c r="K54" i="18" s="1"/>
  <c r="S67" i="4"/>
  <c r="S54" i="18" s="1"/>
  <c r="B68" i="4"/>
  <c r="B71" i="18" s="1"/>
  <c r="J68" i="4"/>
  <c r="J71" i="18" s="1"/>
  <c r="R68" i="4"/>
  <c r="R71" i="18" s="1"/>
  <c r="I69" i="4"/>
  <c r="I81" i="18" s="1"/>
  <c r="Q69" i="4"/>
  <c r="Q81" i="18" s="1"/>
  <c r="Q127" i="9"/>
  <c r="S129" i="9"/>
  <c r="P61" i="10"/>
  <c r="P4" i="18" s="1"/>
  <c r="N62" i="10"/>
  <c r="N20" i="18" s="1"/>
  <c r="I63" i="10"/>
  <c r="I37" i="18" s="1"/>
  <c r="E64" i="10"/>
  <c r="E55" i="18" s="1"/>
  <c r="C65" i="10"/>
  <c r="W65" i="10"/>
  <c r="W72" i="18" s="1"/>
  <c r="S66" i="10"/>
  <c r="S82" i="18" s="1"/>
  <c r="C21" i="12"/>
  <c r="C11" i="18" s="1"/>
  <c r="U22" i="12"/>
  <c r="U27" i="18" s="1"/>
  <c r="Q23" i="12"/>
  <c r="Q44" i="18" s="1"/>
  <c r="O24" i="12"/>
  <c r="O62" i="18" s="1"/>
  <c r="S20" i="13"/>
  <c r="S45" i="18" s="1"/>
  <c r="H31" i="14"/>
  <c r="H28" i="18" s="1"/>
  <c r="S32" i="14"/>
  <c r="S46" i="18" s="1"/>
  <c r="F189" i="14"/>
  <c r="X117" i="15"/>
  <c r="X47" i="18" s="1"/>
  <c r="W119" i="15"/>
  <c r="W13" i="18" s="1"/>
  <c r="P127" i="9"/>
  <c r="T129" i="9"/>
  <c r="S61" i="10"/>
  <c r="S4" i="18" s="1"/>
  <c r="O62" i="10"/>
  <c r="O20" i="18" s="1"/>
  <c r="M63" i="10"/>
  <c r="M37" i="18" s="1"/>
  <c r="H64" i="10"/>
  <c r="H55" i="18" s="1"/>
  <c r="D65" i="10"/>
  <c r="D72" i="18" s="1"/>
  <c r="B66" i="10"/>
  <c r="B82" i="18" s="1"/>
  <c r="V66" i="10"/>
  <c r="V82" i="18" s="1"/>
  <c r="F21" i="12"/>
  <c r="F11" i="18" s="1"/>
  <c r="B22" i="12"/>
  <c r="B27" i="18" s="1"/>
  <c r="Y22" i="12"/>
  <c r="Y27" i="18" s="1"/>
  <c r="T23" i="12"/>
  <c r="T44" i="18" s="1"/>
  <c r="P24" i="12"/>
  <c r="P62" i="18" s="1"/>
  <c r="X21" i="13"/>
  <c r="X63" i="18" s="1"/>
  <c r="P21" i="13"/>
  <c r="P63" i="18" s="1"/>
  <c r="H21" i="13"/>
  <c r="H63" i="18" s="1"/>
  <c r="Y20" i="13"/>
  <c r="Y45" i="18" s="1"/>
  <c r="Q20" i="13"/>
  <c r="Q45" i="18" s="1"/>
  <c r="I20" i="13"/>
  <c r="I45" i="18" s="1"/>
  <c r="W21" i="13"/>
  <c r="W63" i="18" s="1"/>
  <c r="O21" i="13"/>
  <c r="O63" i="18" s="1"/>
  <c r="G21" i="13"/>
  <c r="G63" i="18" s="1"/>
  <c r="X20" i="13"/>
  <c r="X45" i="18" s="1"/>
  <c r="P20" i="13"/>
  <c r="P45" i="18" s="1"/>
  <c r="H20" i="13"/>
  <c r="H45" i="18" s="1"/>
  <c r="V21" i="13"/>
  <c r="V63" i="18" s="1"/>
  <c r="N21" i="13"/>
  <c r="N63" i="18" s="1"/>
  <c r="F21" i="13"/>
  <c r="F63" i="18" s="1"/>
  <c r="W20" i="13"/>
  <c r="W45" i="18" s="1"/>
  <c r="O20" i="13"/>
  <c r="O45" i="18" s="1"/>
  <c r="G20" i="13"/>
  <c r="G45" i="18" s="1"/>
  <c r="T21" i="13"/>
  <c r="T63" i="18" s="1"/>
  <c r="L21" i="13"/>
  <c r="L63" i="18" s="1"/>
  <c r="D21" i="13"/>
  <c r="D63" i="18" s="1"/>
  <c r="U20" i="13"/>
  <c r="U45" i="18" s="1"/>
  <c r="M20" i="13"/>
  <c r="M45" i="18" s="1"/>
  <c r="E20" i="13"/>
  <c r="E45" i="18" s="1"/>
  <c r="S21" i="13"/>
  <c r="S63" i="18" s="1"/>
  <c r="K21" i="13"/>
  <c r="K63" i="18" s="1"/>
  <c r="C21" i="13"/>
  <c r="T20" i="13"/>
  <c r="T45" i="18" s="1"/>
  <c r="L20" i="13"/>
  <c r="L45" i="18" s="1"/>
  <c r="D20" i="13"/>
  <c r="D45" i="18" s="1"/>
  <c r="B20" i="13"/>
  <c r="B45" i="18" s="1"/>
  <c r="V20" i="13"/>
  <c r="V45" i="18" s="1"/>
  <c r="R21" i="13"/>
  <c r="R63" i="18" s="1"/>
  <c r="Q33" i="14"/>
  <c r="Q64" i="18" s="1"/>
  <c r="D30" i="14"/>
  <c r="D12" i="18" s="1"/>
  <c r="P31" i="14"/>
  <c r="P28" i="18" s="1"/>
  <c r="B33" i="14"/>
  <c r="B64" i="18" s="1"/>
  <c r="N189" i="14"/>
  <c r="Y117" i="15"/>
  <c r="Y47" i="18" s="1"/>
  <c r="X119" i="15"/>
  <c r="X13" i="18" s="1"/>
  <c r="U127" i="9"/>
  <c r="M127" i="9"/>
  <c r="E127" i="9"/>
  <c r="R127" i="9"/>
  <c r="J127" i="9"/>
  <c r="B127" i="9"/>
  <c r="S127" i="9"/>
  <c r="C129" i="9"/>
  <c r="X129" i="9"/>
  <c r="W61" i="10"/>
  <c r="W4" i="18" s="1"/>
  <c r="R62" i="10"/>
  <c r="R20" i="18" s="1"/>
  <c r="N63" i="10"/>
  <c r="N37" i="18" s="1"/>
  <c r="L64" i="10"/>
  <c r="L55" i="18" s="1"/>
  <c r="J21" i="12"/>
  <c r="J11" i="18" s="1"/>
  <c r="E22" i="12"/>
  <c r="E27" i="18" s="1"/>
  <c r="X23" i="12"/>
  <c r="X44" i="18" s="1"/>
  <c r="S24" i="12"/>
  <c r="S62" i="18" s="1"/>
  <c r="C20" i="13"/>
  <c r="U21" i="13"/>
  <c r="U63" i="18" s="1"/>
  <c r="E30" i="14"/>
  <c r="E12" i="18" s="1"/>
  <c r="Q31" i="14"/>
  <c r="Q28" i="18" s="1"/>
  <c r="C33" i="14"/>
  <c r="I274" i="15"/>
  <c r="I118" i="15"/>
  <c r="I65" i="18" s="1"/>
  <c r="L120" i="15"/>
  <c r="L29" i="18" s="1"/>
  <c r="G272" i="15"/>
  <c r="V127" i="9"/>
  <c r="D129" i="9"/>
  <c r="C61" i="10"/>
  <c r="X61" i="10"/>
  <c r="X4" i="18" s="1"/>
  <c r="V62" i="10"/>
  <c r="V20" i="18" s="1"/>
  <c r="Q63" i="10"/>
  <c r="Q37" i="18" s="1"/>
  <c r="M64" i="10"/>
  <c r="M55" i="18" s="1"/>
  <c r="K21" i="12"/>
  <c r="K11" i="18" s="1"/>
  <c r="I22" i="12"/>
  <c r="I27" i="18" s="1"/>
  <c r="D23" i="12"/>
  <c r="Y23" i="12"/>
  <c r="Y44" i="18" s="1"/>
  <c r="W24" i="12"/>
  <c r="W62" i="18" s="1"/>
  <c r="M30" i="14"/>
  <c r="M12" i="18" s="1"/>
  <c r="Y31" i="14"/>
  <c r="Y28" i="18" s="1"/>
  <c r="K33" i="14"/>
  <c r="K64" i="18" s="1"/>
  <c r="J118" i="15"/>
  <c r="J65" i="18" s="1"/>
  <c r="N120" i="15"/>
  <c r="N29" i="18" s="1"/>
  <c r="D274" i="15"/>
  <c r="C127" i="9"/>
  <c r="G129" i="9"/>
  <c r="Y65" i="10"/>
  <c r="Y72" i="18" s="1"/>
  <c r="Q65" i="10"/>
  <c r="Q72" i="18" s="1"/>
  <c r="I65" i="10"/>
  <c r="I72" i="18" s="1"/>
  <c r="V65" i="10"/>
  <c r="V72" i="18" s="1"/>
  <c r="N65" i="10"/>
  <c r="N72" i="18" s="1"/>
  <c r="F65" i="10"/>
  <c r="F72" i="18" s="1"/>
  <c r="X66" i="10"/>
  <c r="X82" i="18" s="1"/>
  <c r="P66" i="10"/>
  <c r="P82" i="18" s="1"/>
  <c r="H66" i="10"/>
  <c r="H82" i="18" s="1"/>
  <c r="R64" i="10"/>
  <c r="R55" i="18" s="1"/>
  <c r="J64" i="10"/>
  <c r="J55" i="18" s="1"/>
  <c r="B64" i="10"/>
  <c r="B55" i="18" s="1"/>
  <c r="S63" i="10"/>
  <c r="S37" i="18" s="1"/>
  <c r="K63" i="10"/>
  <c r="K37" i="18" s="1"/>
  <c r="C63" i="10"/>
  <c r="T62" i="10"/>
  <c r="T20" i="18" s="1"/>
  <c r="L62" i="10"/>
  <c r="L20" i="18" s="1"/>
  <c r="D62" i="10"/>
  <c r="D20" i="18" s="1"/>
  <c r="U61" i="10"/>
  <c r="U4" i="18" s="1"/>
  <c r="M61" i="10"/>
  <c r="M4" i="18" s="1"/>
  <c r="E61" i="10"/>
  <c r="E4" i="18" s="1"/>
  <c r="U66" i="10"/>
  <c r="U82" i="18" s="1"/>
  <c r="M66" i="10"/>
  <c r="M82" i="18" s="1"/>
  <c r="E66" i="10"/>
  <c r="E82" i="18" s="1"/>
  <c r="W64" i="10"/>
  <c r="W55" i="18" s="1"/>
  <c r="O64" i="10"/>
  <c r="O55" i="18" s="1"/>
  <c r="G64" i="10"/>
  <c r="G55" i="18" s="1"/>
  <c r="X63" i="10"/>
  <c r="X37" i="18" s="1"/>
  <c r="P63" i="10"/>
  <c r="P37" i="18" s="1"/>
  <c r="H63" i="10"/>
  <c r="H37" i="18" s="1"/>
  <c r="Y62" i="10"/>
  <c r="Y20" i="18" s="1"/>
  <c r="Q62" i="10"/>
  <c r="Q20" i="18" s="1"/>
  <c r="I62" i="10"/>
  <c r="I20" i="18" s="1"/>
  <c r="R61" i="10"/>
  <c r="R4" i="18" s="1"/>
  <c r="J61" i="10"/>
  <c r="J4" i="18" s="1"/>
  <c r="B61" i="10"/>
  <c r="B4" i="18" s="1"/>
  <c r="G61" i="10"/>
  <c r="G4" i="18" s="1"/>
  <c r="B62" i="10"/>
  <c r="B20" i="18" s="1"/>
  <c r="W62" i="10"/>
  <c r="W20" i="18" s="1"/>
  <c r="U63" i="10"/>
  <c r="U37" i="18" s="1"/>
  <c r="P64" i="10"/>
  <c r="P55" i="18" s="1"/>
  <c r="L65" i="10"/>
  <c r="L72" i="18" s="1"/>
  <c r="J66" i="10"/>
  <c r="J82" i="18" s="1"/>
  <c r="Q176" i="11"/>
  <c r="S24" i="11"/>
  <c r="S59" i="18" s="1"/>
  <c r="P178" i="11"/>
  <c r="N21" i="12"/>
  <c r="N11" i="18" s="1"/>
  <c r="J22" i="12"/>
  <c r="J27" i="18" s="1"/>
  <c r="H23" i="12"/>
  <c r="H44" i="18" s="1"/>
  <c r="C24" i="12"/>
  <c r="C62" i="18" s="1"/>
  <c r="X24" i="12"/>
  <c r="X62" i="18" s="1"/>
  <c r="J20" i="13"/>
  <c r="J45" i="18" s="1"/>
  <c r="E21" i="13"/>
  <c r="E63" i="18" s="1"/>
  <c r="Q189" i="14"/>
  <c r="I189" i="14"/>
  <c r="V189" i="14"/>
  <c r="M189" i="14"/>
  <c r="D189" i="14"/>
  <c r="U189" i="14"/>
  <c r="L189" i="14"/>
  <c r="C189" i="14"/>
  <c r="T189" i="14"/>
  <c r="K189" i="14"/>
  <c r="B189" i="14"/>
  <c r="S189" i="14"/>
  <c r="J189" i="14"/>
  <c r="R189" i="14"/>
  <c r="H189" i="14"/>
  <c r="P189" i="14"/>
  <c r="G189" i="14"/>
  <c r="N30" i="14"/>
  <c r="N12" i="18" s="1"/>
  <c r="O272" i="15"/>
  <c r="F117" i="15"/>
  <c r="F47" i="18" s="1"/>
  <c r="V118" i="15"/>
  <c r="V65" i="18" s="1"/>
  <c r="I127" i="9"/>
  <c r="I61" i="10"/>
  <c r="I4" i="18" s="1"/>
  <c r="Q61" i="10"/>
  <c r="Q4" i="18" s="1"/>
  <c r="Y61" i="10"/>
  <c r="Y4" i="18" s="1"/>
  <c r="H62" i="10"/>
  <c r="H20" i="18" s="1"/>
  <c r="P62" i="10"/>
  <c r="P20" i="18" s="1"/>
  <c r="X62" i="10"/>
  <c r="X20" i="18" s="1"/>
  <c r="G63" i="10"/>
  <c r="G37" i="18" s="1"/>
  <c r="O63" i="10"/>
  <c r="O37" i="18" s="1"/>
  <c r="W63" i="10"/>
  <c r="W37" i="18" s="1"/>
  <c r="F64" i="10"/>
  <c r="F55" i="18" s="1"/>
  <c r="N64" i="10"/>
  <c r="N55" i="18" s="1"/>
  <c r="V64" i="10"/>
  <c r="V55" i="18" s="1"/>
  <c r="E65" i="10"/>
  <c r="E72" i="18" s="1"/>
  <c r="M65" i="10"/>
  <c r="M72" i="18" s="1"/>
  <c r="U65" i="10"/>
  <c r="U72" i="18" s="1"/>
  <c r="D66" i="10"/>
  <c r="D82" i="18" s="1"/>
  <c r="L66" i="10"/>
  <c r="L82" i="18" s="1"/>
  <c r="T66" i="10"/>
  <c r="T82" i="18" s="1"/>
  <c r="F21" i="11"/>
  <c r="F8" i="18" s="1"/>
  <c r="N21" i="11"/>
  <c r="N8" i="18" s="1"/>
  <c r="V21" i="11"/>
  <c r="V8" i="18" s="1"/>
  <c r="E22" i="11"/>
  <c r="E24" i="18" s="1"/>
  <c r="M22" i="11"/>
  <c r="M24" i="18" s="1"/>
  <c r="U22" i="11"/>
  <c r="U24" i="18" s="1"/>
  <c r="D23" i="11"/>
  <c r="D41" i="18" s="1"/>
  <c r="L23" i="11"/>
  <c r="L41" i="18" s="1"/>
  <c r="T23" i="11"/>
  <c r="T41" i="18" s="1"/>
  <c r="C24" i="11"/>
  <c r="K24" i="11"/>
  <c r="K59" i="18" s="1"/>
  <c r="D176" i="11"/>
  <c r="L176" i="11"/>
  <c r="T176" i="11"/>
  <c r="H178" i="11"/>
  <c r="F30" i="14"/>
  <c r="F12" i="18" s="1"/>
  <c r="P30" i="14"/>
  <c r="P12" i="18" s="1"/>
  <c r="Y30" i="14"/>
  <c r="Y12" i="18" s="1"/>
  <c r="I31" i="14"/>
  <c r="I28" i="18" s="1"/>
  <c r="R31" i="14"/>
  <c r="R28" i="18" s="1"/>
  <c r="B32" i="14"/>
  <c r="B46" i="18" s="1"/>
  <c r="K32" i="14"/>
  <c r="K46" i="18" s="1"/>
  <c r="T32" i="14"/>
  <c r="T46" i="18" s="1"/>
  <c r="E33" i="14"/>
  <c r="E64" i="18" s="1"/>
  <c r="N33" i="14"/>
  <c r="N64" i="18" s="1"/>
  <c r="W33" i="14"/>
  <c r="W64" i="18" s="1"/>
  <c r="I187" i="14"/>
  <c r="W65" i="16"/>
  <c r="W14" i="18" s="1"/>
  <c r="L68" i="16"/>
  <c r="L66" i="18" s="1"/>
  <c r="S69" i="16"/>
  <c r="S77" i="18" s="1"/>
  <c r="F152" i="16"/>
  <c r="X154" i="16"/>
  <c r="U187" i="14"/>
  <c r="M187" i="14"/>
  <c r="E187" i="14"/>
  <c r="H30" i="14"/>
  <c r="H12" i="18" s="1"/>
  <c r="Q30" i="14"/>
  <c r="Q12" i="18" s="1"/>
  <c r="J31" i="14"/>
  <c r="J28" i="18" s="1"/>
  <c r="S31" i="14"/>
  <c r="S28" i="18" s="1"/>
  <c r="C32" i="14"/>
  <c r="L32" i="14"/>
  <c r="L46" i="18" s="1"/>
  <c r="V32" i="14"/>
  <c r="V46" i="18" s="1"/>
  <c r="F33" i="14"/>
  <c r="F64" i="18" s="1"/>
  <c r="O33" i="14"/>
  <c r="O64" i="18" s="1"/>
  <c r="X33" i="14"/>
  <c r="X64" i="18" s="1"/>
  <c r="J187" i="14"/>
  <c r="S187" i="14"/>
  <c r="P274" i="15"/>
  <c r="H274" i="15"/>
  <c r="V274" i="15"/>
  <c r="N274" i="15"/>
  <c r="F274" i="15"/>
  <c r="U274" i="15"/>
  <c r="M274" i="15"/>
  <c r="E274" i="15"/>
  <c r="R274" i="15"/>
  <c r="J274" i="15"/>
  <c r="B274" i="15"/>
  <c r="M272" i="15"/>
  <c r="K274" i="15"/>
  <c r="H67" i="16"/>
  <c r="H48" i="18" s="1"/>
  <c r="O68" i="16"/>
  <c r="O66" i="18" s="1"/>
  <c r="V69" i="16"/>
  <c r="V77" i="18" s="1"/>
  <c r="K152" i="16"/>
  <c r="I30" i="14"/>
  <c r="I12" i="18" s="1"/>
  <c r="R30" i="14"/>
  <c r="R12" i="18" s="1"/>
  <c r="B31" i="14"/>
  <c r="B28" i="18" s="1"/>
  <c r="K31" i="14"/>
  <c r="K28" i="18" s="1"/>
  <c r="T31" i="14"/>
  <c r="T28" i="18" s="1"/>
  <c r="D32" i="14"/>
  <c r="D46" i="18" s="1"/>
  <c r="N32" i="14"/>
  <c r="N46" i="18" s="1"/>
  <c r="W32" i="14"/>
  <c r="W46" i="18" s="1"/>
  <c r="G33" i="14"/>
  <c r="G64" i="18" s="1"/>
  <c r="P33" i="14"/>
  <c r="P64" i="18" s="1"/>
  <c r="Y33" i="14"/>
  <c r="Y64" i="18" s="1"/>
  <c r="B187" i="14"/>
  <c r="K187" i="14"/>
  <c r="T187" i="14"/>
  <c r="L274" i="15"/>
  <c r="F66" i="16"/>
  <c r="F30" i="18" s="1"/>
  <c r="M67" i="16"/>
  <c r="M48" i="18" s="1"/>
  <c r="T68" i="16"/>
  <c r="T66" i="18" s="1"/>
  <c r="B70" i="16"/>
  <c r="B87" i="18" s="1"/>
  <c r="X77" i="17"/>
  <c r="X88" i="18" s="1"/>
  <c r="W77" i="17"/>
  <c r="W88" i="18" s="1"/>
  <c r="V77" i="17"/>
  <c r="V88" i="18" s="1"/>
  <c r="S77" i="17"/>
  <c r="S88" i="18" s="1"/>
  <c r="R77" i="17"/>
  <c r="R88" i="18" s="1"/>
  <c r="J77" i="17"/>
  <c r="J88" i="18" s="1"/>
  <c r="B77" i="17"/>
  <c r="B88" i="18" s="1"/>
  <c r="S76" i="17"/>
  <c r="S78" i="18" s="1"/>
  <c r="K76" i="17"/>
  <c r="K78" i="18" s="1"/>
  <c r="C76" i="17"/>
  <c r="T75" i="17"/>
  <c r="T67" i="18" s="1"/>
  <c r="L75" i="17"/>
  <c r="L67" i="18" s="1"/>
  <c r="D75" i="17"/>
  <c r="D67" i="18" s="1"/>
  <c r="U74" i="17"/>
  <c r="U49" i="18" s="1"/>
  <c r="M74" i="17"/>
  <c r="M49" i="18" s="1"/>
  <c r="E74" i="17"/>
  <c r="E49" i="18" s="1"/>
  <c r="V73" i="17"/>
  <c r="V31" i="18" s="1"/>
  <c r="N73" i="17"/>
  <c r="N31" i="18" s="1"/>
  <c r="F73" i="17"/>
  <c r="F31" i="18" s="1"/>
  <c r="W72" i="17"/>
  <c r="W15" i="18" s="1"/>
  <c r="O72" i="17"/>
  <c r="O15" i="18" s="1"/>
  <c r="G72" i="17"/>
  <c r="G15" i="18" s="1"/>
  <c r="Q77" i="17"/>
  <c r="Q88" i="18" s="1"/>
  <c r="I77" i="17"/>
  <c r="I88" i="18" s="1"/>
  <c r="R76" i="17"/>
  <c r="R78" i="18" s="1"/>
  <c r="J76" i="17"/>
  <c r="J78" i="18" s="1"/>
  <c r="B76" i="17"/>
  <c r="B78" i="18" s="1"/>
  <c r="S75" i="17"/>
  <c r="S67" i="18" s="1"/>
  <c r="K75" i="17"/>
  <c r="K67" i="18" s="1"/>
  <c r="C75" i="17"/>
  <c r="T74" i="17"/>
  <c r="T49" i="18" s="1"/>
  <c r="L74" i="17"/>
  <c r="L49" i="18" s="1"/>
  <c r="D74" i="17"/>
  <c r="D49" i="18" s="1"/>
  <c r="U73" i="17"/>
  <c r="U31" i="18" s="1"/>
  <c r="M73" i="17"/>
  <c r="M31" i="18" s="1"/>
  <c r="E73" i="17"/>
  <c r="E31" i="18" s="1"/>
  <c r="V72" i="17"/>
  <c r="V15" i="18" s="1"/>
  <c r="N72" i="17"/>
  <c r="N15" i="18" s="1"/>
  <c r="F72" i="17"/>
  <c r="F15" i="18" s="1"/>
  <c r="P77" i="17"/>
  <c r="P88" i="18" s="1"/>
  <c r="H77" i="17"/>
  <c r="H88" i="18" s="1"/>
  <c r="Y76" i="17"/>
  <c r="Y78" i="18" s="1"/>
  <c r="Q76" i="17"/>
  <c r="Q78" i="18" s="1"/>
  <c r="I76" i="17"/>
  <c r="I78" i="18" s="1"/>
  <c r="R75" i="17"/>
  <c r="R67" i="18" s="1"/>
  <c r="J75" i="17"/>
  <c r="J67" i="18" s="1"/>
  <c r="B75" i="17"/>
  <c r="B67" i="18" s="1"/>
  <c r="S74" i="17"/>
  <c r="S49" i="18" s="1"/>
  <c r="K74" i="17"/>
  <c r="K49" i="18" s="1"/>
  <c r="C74" i="17"/>
  <c r="T73" i="17"/>
  <c r="T31" i="18" s="1"/>
  <c r="L73" i="17"/>
  <c r="L31" i="18" s="1"/>
  <c r="D73" i="17"/>
  <c r="D31" i="18" s="1"/>
  <c r="U72" i="17"/>
  <c r="U15" i="18" s="1"/>
  <c r="M72" i="17"/>
  <c r="M15" i="18" s="1"/>
  <c r="E72" i="17"/>
  <c r="E15" i="18" s="1"/>
  <c r="O77" i="17"/>
  <c r="O88" i="18" s="1"/>
  <c r="G77" i="17"/>
  <c r="G88" i="18" s="1"/>
  <c r="X76" i="17"/>
  <c r="X78" i="18" s="1"/>
  <c r="P76" i="17"/>
  <c r="P78" i="18" s="1"/>
  <c r="H76" i="17"/>
  <c r="H78" i="18" s="1"/>
  <c r="Y75" i="17"/>
  <c r="Y67" i="18" s="1"/>
  <c r="Q75" i="17"/>
  <c r="Q67" i="18" s="1"/>
  <c r="I75" i="17"/>
  <c r="I67" i="18" s="1"/>
  <c r="R74" i="17"/>
  <c r="R49" i="18" s="1"/>
  <c r="J74" i="17"/>
  <c r="J49" i="18" s="1"/>
  <c r="B74" i="17"/>
  <c r="B49" i="18" s="1"/>
  <c r="S73" i="17"/>
  <c r="S31" i="18" s="1"/>
  <c r="K73" i="17"/>
  <c r="K31" i="18" s="1"/>
  <c r="C73" i="17"/>
  <c r="T72" i="17"/>
  <c r="T15" i="18" s="1"/>
  <c r="L72" i="17"/>
  <c r="L15" i="18" s="1"/>
  <c r="D72" i="17"/>
  <c r="D15" i="18" s="1"/>
  <c r="N77" i="17"/>
  <c r="N88" i="18" s="1"/>
  <c r="F77" i="17"/>
  <c r="F88" i="18" s="1"/>
  <c r="W76" i="17"/>
  <c r="W78" i="18" s="1"/>
  <c r="O76" i="17"/>
  <c r="O78" i="18" s="1"/>
  <c r="G76" i="17"/>
  <c r="G78" i="18" s="1"/>
  <c r="X75" i="17"/>
  <c r="X67" i="18" s="1"/>
  <c r="P75" i="17"/>
  <c r="P67" i="18" s="1"/>
  <c r="H75" i="17"/>
  <c r="H67" i="18" s="1"/>
  <c r="Y74" i="17"/>
  <c r="Y49" i="18" s="1"/>
  <c r="Q74" i="17"/>
  <c r="Q49" i="18" s="1"/>
  <c r="I74" i="17"/>
  <c r="I49" i="18" s="1"/>
  <c r="R73" i="17"/>
  <c r="R31" i="18" s="1"/>
  <c r="J73" i="17"/>
  <c r="J31" i="18" s="1"/>
  <c r="B73" i="17"/>
  <c r="B31" i="18" s="1"/>
  <c r="S72" i="17"/>
  <c r="S15" i="18" s="1"/>
  <c r="K72" i="17"/>
  <c r="K15" i="18" s="1"/>
  <c r="C72" i="17"/>
  <c r="Y77" i="17"/>
  <c r="Y88" i="18" s="1"/>
  <c r="M77" i="17"/>
  <c r="M88" i="18" s="1"/>
  <c r="E77" i="17"/>
  <c r="E88" i="18" s="1"/>
  <c r="V76" i="17"/>
  <c r="V78" i="18" s="1"/>
  <c r="N76" i="17"/>
  <c r="N78" i="18" s="1"/>
  <c r="F76" i="17"/>
  <c r="F78" i="18" s="1"/>
  <c r="W75" i="17"/>
  <c r="W67" i="18" s="1"/>
  <c r="O75" i="17"/>
  <c r="O67" i="18" s="1"/>
  <c r="G75" i="17"/>
  <c r="G67" i="18" s="1"/>
  <c r="X74" i="17"/>
  <c r="X49" i="18" s="1"/>
  <c r="P74" i="17"/>
  <c r="P49" i="18" s="1"/>
  <c r="H74" i="17"/>
  <c r="H49" i="18" s="1"/>
  <c r="Y73" i="17"/>
  <c r="Y31" i="18" s="1"/>
  <c r="Q73" i="17"/>
  <c r="Q31" i="18" s="1"/>
  <c r="I73" i="17"/>
  <c r="I31" i="18" s="1"/>
  <c r="R72" i="17"/>
  <c r="R15" i="18" s="1"/>
  <c r="J72" i="17"/>
  <c r="J15" i="18" s="1"/>
  <c r="B72" i="17"/>
  <c r="B15" i="18" s="1"/>
  <c r="U77" i="17"/>
  <c r="U88" i="18" s="1"/>
  <c r="L77" i="17"/>
  <c r="L88" i="18" s="1"/>
  <c r="D77" i="17"/>
  <c r="D88" i="18" s="1"/>
  <c r="U76" i="17"/>
  <c r="U78" i="18" s="1"/>
  <c r="M76" i="17"/>
  <c r="M78" i="18" s="1"/>
  <c r="E76" i="17"/>
  <c r="E78" i="18" s="1"/>
  <c r="V75" i="17"/>
  <c r="V67" i="18" s="1"/>
  <c r="N75" i="17"/>
  <c r="N67" i="18" s="1"/>
  <c r="F75" i="17"/>
  <c r="F67" i="18" s="1"/>
  <c r="W74" i="17"/>
  <c r="W49" i="18" s="1"/>
  <c r="O74" i="17"/>
  <c r="O49" i="18" s="1"/>
  <c r="G74" i="17"/>
  <c r="G49" i="18" s="1"/>
  <c r="X73" i="17"/>
  <c r="X31" i="18" s="1"/>
  <c r="P73" i="17"/>
  <c r="P31" i="18" s="1"/>
  <c r="H73" i="17"/>
  <c r="H31" i="18" s="1"/>
  <c r="Y72" i="17"/>
  <c r="Y15" i="18" s="1"/>
  <c r="Q72" i="17"/>
  <c r="Q15" i="18" s="1"/>
  <c r="I72" i="17"/>
  <c r="I15" i="18" s="1"/>
  <c r="T77" i="17"/>
  <c r="T88" i="18" s="1"/>
  <c r="K77" i="17"/>
  <c r="K88" i="18" s="1"/>
  <c r="C77" i="17"/>
  <c r="T76" i="17"/>
  <c r="T78" i="18" s="1"/>
  <c r="L76" i="17"/>
  <c r="L78" i="18" s="1"/>
  <c r="D76" i="17"/>
  <c r="D78" i="18" s="1"/>
  <c r="U75" i="17"/>
  <c r="U67" i="18" s="1"/>
  <c r="M75" i="17"/>
  <c r="M67" i="18" s="1"/>
  <c r="E75" i="17"/>
  <c r="E67" i="18" s="1"/>
  <c r="V74" i="17"/>
  <c r="V49" i="18" s="1"/>
  <c r="N74" i="17"/>
  <c r="N49" i="18" s="1"/>
  <c r="F74" i="17"/>
  <c r="F49" i="18" s="1"/>
  <c r="W73" i="17"/>
  <c r="W31" i="18" s="1"/>
  <c r="O73" i="17"/>
  <c r="O31" i="18" s="1"/>
  <c r="G73" i="17"/>
  <c r="G31" i="18" s="1"/>
  <c r="X72" i="17"/>
  <c r="X15" i="18" s="1"/>
  <c r="P72" i="17"/>
  <c r="P15" i="18" s="1"/>
  <c r="H72" i="17"/>
  <c r="H15" i="18" s="1"/>
  <c r="D127" i="9"/>
  <c r="L127" i="9"/>
  <c r="T127" i="9"/>
  <c r="D61" i="10"/>
  <c r="D4" i="18" s="1"/>
  <c r="L61" i="10"/>
  <c r="L4" i="18" s="1"/>
  <c r="T61" i="10"/>
  <c r="T4" i="18" s="1"/>
  <c r="C62" i="10"/>
  <c r="K62" i="10"/>
  <c r="K20" i="18" s="1"/>
  <c r="S62" i="10"/>
  <c r="S20" i="18" s="1"/>
  <c r="B63" i="10"/>
  <c r="B37" i="18" s="1"/>
  <c r="J63" i="10"/>
  <c r="J37" i="18" s="1"/>
  <c r="R63" i="10"/>
  <c r="R37" i="18" s="1"/>
  <c r="I64" i="10"/>
  <c r="I55" i="18" s="1"/>
  <c r="Q64" i="10"/>
  <c r="Q55" i="18" s="1"/>
  <c r="Y64" i="10"/>
  <c r="Y55" i="18" s="1"/>
  <c r="H65" i="10"/>
  <c r="H72" i="18" s="1"/>
  <c r="P65" i="10"/>
  <c r="P72" i="18" s="1"/>
  <c r="X65" i="10"/>
  <c r="X72" i="18" s="1"/>
  <c r="G66" i="10"/>
  <c r="G82" i="18" s="1"/>
  <c r="O66" i="10"/>
  <c r="O82" i="18" s="1"/>
  <c r="W66" i="10"/>
  <c r="W82" i="18" s="1"/>
  <c r="I21" i="11"/>
  <c r="I8" i="18" s="1"/>
  <c r="Q21" i="11"/>
  <c r="Q8" i="18" s="1"/>
  <c r="Y21" i="11"/>
  <c r="Y8" i="18" s="1"/>
  <c r="H22" i="11"/>
  <c r="H24" i="18" s="1"/>
  <c r="P22" i="11"/>
  <c r="P24" i="18" s="1"/>
  <c r="X22" i="11"/>
  <c r="X24" i="18" s="1"/>
  <c r="G23" i="11"/>
  <c r="G41" i="18" s="1"/>
  <c r="O23" i="11"/>
  <c r="O41" i="18" s="1"/>
  <c r="W23" i="11"/>
  <c r="W41" i="18" s="1"/>
  <c r="F24" i="11"/>
  <c r="F59" i="18" s="1"/>
  <c r="N24" i="11"/>
  <c r="N59" i="18" s="1"/>
  <c r="V24" i="11"/>
  <c r="V59" i="18" s="1"/>
  <c r="G176" i="11"/>
  <c r="O176" i="11"/>
  <c r="X176" i="11"/>
  <c r="C178" i="11"/>
  <c r="K178" i="11"/>
  <c r="S178" i="11"/>
  <c r="J30" i="14"/>
  <c r="J12" i="18" s="1"/>
  <c r="S30" i="14"/>
  <c r="S12" i="18" s="1"/>
  <c r="C31" i="14"/>
  <c r="L31" i="14"/>
  <c r="L28" i="18" s="1"/>
  <c r="U31" i="14"/>
  <c r="U28" i="18" s="1"/>
  <c r="F32" i="14"/>
  <c r="F46" i="18" s="1"/>
  <c r="O32" i="14"/>
  <c r="O46" i="18" s="1"/>
  <c r="X32" i="14"/>
  <c r="X46" i="18" s="1"/>
  <c r="H33" i="14"/>
  <c r="H64" i="18" s="1"/>
  <c r="C187" i="14"/>
  <c r="L187" i="14"/>
  <c r="V187" i="14"/>
  <c r="T272" i="15"/>
  <c r="L272" i="15"/>
  <c r="D272" i="15"/>
  <c r="R272" i="15"/>
  <c r="J272" i="15"/>
  <c r="B272" i="15"/>
  <c r="Q272" i="15"/>
  <c r="I272" i="15"/>
  <c r="V272" i="15"/>
  <c r="N272" i="15"/>
  <c r="F272" i="15"/>
  <c r="P272" i="15"/>
  <c r="O274" i="15"/>
  <c r="X152" i="16"/>
  <c r="O152" i="16"/>
  <c r="G152" i="16"/>
  <c r="U152" i="16"/>
  <c r="M152" i="16"/>
  <c r="E152" i="16"/>
  <c r="T152" i="16"/>
  <c r="L152" i="16"/>
  <c r="D152" i="16"/>
  <c r="R152" i="16"/>
  <c r="J152" i="16"/>
  <c r="B152" i="16"/>
  <c r="Q152" i="16"/>
  <c r="I152" i="16"/>
  <c r="P152" i="16"/>
  <c r="H152" i="16"/>
  <c r="B65" i="16"/>
  <c r="B14" i="18" s="1"/>
  <c r="I66" i="16"/>
  <c r="I30" i="18" s="1"/>
  <c r="P67" i="16"/>
  <c r="P48" i="18" s="1"/>
  <c r="W68" i="16"/>
  <c r="W66" i="18" s="1"/>
  <c r="E70" i="16"/>
  <c r="E87" i="18" s="1"/>
  <c r="S152" i="16"/>
  <c r="B154" i="16"/>
  <c r="T33" i="14"/>
  <c r="T64" i="18" s="1"/>
  <c r="L33" i="14"/>
  <c r="L64" i="18" s="1"/>
  <c r="D33" i="14"/>
  <c r="D64" i="18" s="1"/>
  <c r="U32" i="14"/>
  <c r="U46" i="18" s="1"/>
  <c r="M32" i="14"/>
  <c r="M46" i="18" s="1"/>
  <c r="E32" i="14"/>
  <c r="E46" i="18" s="1"/>
  <c r="V31" i="14"/>
  <c r="V28" i="18" s="1"/>
  <c r="N31" i="14"/>
  <c r="N28" i="18" s="1"/>
  <c r="F31" i="14"/>
  <c r="F28" i="18" s="1"/>
  <c r="W30" i="14"/>
  <c r="W12" i="18" s="1"/>
  <c r="O30" i="14"/>
  <c r="O12" i="18" s="1"/>
  <c r="G30" i="14"/>
  <c r="G12" i="18" s="1"/>
  <c r="B30" i="14"/>
  <c r="B12" i="18" s="1"/>
  <c r="K30" i="14"/>
  <c r="K12" i="18" s="1"/>
  <c r="T30" i="14"/>
  <c r="T12" i="18" s="1"/>
  <c r="D31" i="14"/>
  <c r="D28" i="18" s="1"/>
  <c r="M31" i="14"/>
  <c r="M28" i="18" s="1"/>
  <c r="W31" i="14"/>
  <c r="W28" i="18" s="1"/>
  <c r="G32" i="14"/>
  <c r="G46" i="18" s="1"/>
  <c r="P32" i="14"/>
  <c r="P46" i="18" s="1"/>
  <c r="Y32" i="14"/>
  <c r="Y46" i="18" s="1"/>
  <c r="I33" i="14"/>
  <c r="I64" i="18" s="1"/>
  <c r="R33" i="14"/>
  <c r="R64" i="18" s="1"/>
  <c r="D187" i="14"/>
  <c r="N187" i="14"/>
  <c r="X187" i="14"/>
  <c r="C272" i="15"/>
  <c r="S272" i="15"/>
  <c r="Q274" i="15"/>
  <c r="G65" i="16"/>
  <c r="G14" i="18" s="1"/>
  <c r="N66" i="16"/>
  <c r="N30" i="18" s="1"/>
  <c r="U67" i="16"/>
  <c r="U48" i="18" s="1"/>
  <c r="C69" i="16"/>
  <c r="J70" i="16"/>
  <c r="J87" i="18" s="1"/>
  <c r="V152" i="16"/>
  <c r="G154" i="16"/>
  <c r="F127" i="9"/>
  <c r="N127" i="9"/>
  <c r="F61" i="10"/>
  <c r="F4" i="18" s="1"/>
  <c r="N61" i="10"/>
  <c r="N4" i="18" s="1"/>
  <c r="V61" i="10"/>
  <c r="V4" i="18" s="1"/>
  <c r="E62" i="10"/>
  <c r="E20" i="18" s="1"/>
  <c r="M62" i="10"/>
  <c r="M20" i="18" s="1"/>
  <c r="U62" i="10"/>
  <c r="U20" i="18" s="1"/>
  <c r="D63" i="10"/>
  <c r="D37" i="18" s="1"/>
  <c r="L63" i="10"/>
  <c r="L37" i="18" s="1"/>
  <c r="T63" i="10"/>
  <c r="T37" i="18" s="1"/>
  <c r="C64" i="10"/>
  <c r="K64" i="10"/>
  <c r="K55" i="18" s="1"/>
  <c r="S64" i="10"/>
  <c r="S55" i="18" s="1"/>
  <c r="B65" i="10"/>
  <c r="B72" i="18" s="1"/>
  <c r="J65" i="10"/>
  <c r="J72" i="18" s="1"/>
  <c r="R65" i="10"/>
  <c r="R72" i="18" s="1"/>
  <c r="I66" i="10"/>
  <c r="I82" i="18" s="1"/>
  <c r="Q66" i="10"/>
  <c r="Q82" i="18" s="1"/>
  <c r="C21" i="11"/>
  <c r="K21" i="11"/>
  <c r="K8" i="18" s="1"/>
  <c r="S21" i="11"/>
  <c r="S8" i="18" s="1"/>
  <c r="B22" i="11"/>
  <c r="B24" i="18" s="1"/>
  <c r="J22" i="11"/>
  <c r="J24" i="18" s="1"/>
  <c r="R22" i="11"/>
  <c r="R24" i="18" s="1"/>
  <c r="I23" i="11"/>
  <c r="I41" i="18" s="1"/>
  <c r="Q23" i="11"/>
  <c r="Q41" i="18" s="1"/>
  <c r="Y23" i="11"/>
  <c r="Y41" i="18" s="1"/>
  <c r="H24" i="11"/>
  <c r="H59" i="18" s="1"/>
  <c r="P24" i="11"/>
  <c r="P59" i="18" s="1"/>
  <c r="I176" i="11"/>
  <c r="E178" i="11"/>
  <c r="M178" i="11"/>
  <c r="C30" i="14"/>
  <c r="L30" i="14"/>
  <c r="L12" i="18" s="1"/>
  <c r="U30" i="14"/>
  <c r="U12" i="18" s="1"/>
  <c r="E31" i="14"/>
  <c r="E28" i="18" s="1"/>
  <c r="O31" i="14"/>
  <c r="O28" i="18" s="1"/>
  <c r="X31" i="14"/>
  <c r="X28" i="18" s="1"/>
  <c r="H32" i="14"/>
  <c r="H46" i="18" s="1"/>
  <c r="Q32" i="14"/>
  <c r="Q46" i="18" s="1"/>
  <c r="J33" i="14"/>
  <c r="J64" i="18" s="1"/>
  <c r="S33" i="14"/>
  <c r="S64" i="18" s="1"/>
  <c r="F187" i="14"/>
  <c r="O187" i="14"/>
  <c r="E272" i="15"/>
  <c r="U272" i="15"/>
  <c r="C274" i="15"/>
  <c r="S274" i="15"/>
  <c r="S154" i="16"/>
  <c r="J65" i="16"/>
  <c r="J14" i="18" s="1"/>
  <c r="Q66" i="16"/>
  <c r="Q30" i="18" s="1"/>
  <c r="X67" i="16"/>
  <c r="X48" i="18" s="1"/>
  <c r="F69" i="16"/>
  <c r="F77" i="18" s="1"/>
  <c r="D65" i="16"/>
  <c r="D14" i="18" s="1"/>
  <c r="L65" i="16"/>
  <c r="L14" i="18" s="1"/>
  <c r="T65" i="16"/>
  <c r="T14" i="18" s="1"/>
  <c r="C66" i="16"/>
  <c r="K66" i="16"/>
  <c r="K30" i="18" s="1"/>
  <c r="S66" i="16"/>
  <c r="S30" i="18" s="1"/>
  <c r="B67" i="16"/>
  <c r="B48" i="18" s="1"/>
  <c r="J67" i="16"/>
  <c r="J48" i="18" s="1"/>
  <c r="R67" i="16"/>
  <c r="R48" i="18" s="1"/>
  <c r="I68" i="16"/>
  <c r="I66" i="18" s="1"/>
  <c r="Q68" i="16"/>
  <c r="Q66" i="18" s="1"/>
  <c r="Y68" i="16"/>
  <c r="Y66" i="18" s="1"/>
  <c r="H69" i="16"/>
  <c r="H77" i="18" s="1"/>
  <c r="P69" i="16"/>
  <c r="P77" i="18" s="1"/>
  <c r="X69" i="16"/>
  <c r="X77" i="18" s="1"/>
  <c r="G70" i="16"/>
  <c r="G87" i="18" s="1"/>
  <c r="O70" i="16"/>
  <c r="O87" i="18" s="1"/>
  <c r="W70" i="16"/>
  <c r="W87" i="18" s="1"/>
  <c r="D154" i="16"/>
  <c r="L154" i="16"/>
  <c r="T154" i="16"/>
  <c r="E65" i="16"/>
  <c r="E14" i="18" s="1"/>
  <c r="M65" i="16"/>
  <c r="M14" i="18" s="1"/>
  <c r="U65" i="16"/>
  <c r="U14" i="18" s="1"/>
  <c r="D66" i="16"/>
  <c r="D30" i="18" s="1"/>
  <c r="L66" i="16"/>
  <c r="L30" i="18" s="1"/>
  <c r="T66" i="16"/>
  <c r="T30" i="18" s="1"/>
  <c r="C67" i="16"/>
  <c r="K67" i="16"/>
  <c r="K48" i="18" s="1"/>
  <c r="S67" i="16"/>
  <c r="S48" i="18" s="1"/>
  <c r="B68" i="16"/>
  <c r="B66" i="18" s="1"/>
  <c r="J68" i="16"/>
  <c r="J66" i="18" s="1"/>
  <c r="R68" i="16"/>
  <c r="R66" i="18" s="1"/>
  <c r="I69" i="16"/>
  <c r="I77" i="18" s="1"/>
  <c r="Q69" i="16"/>
  <c r="Q77" i="18" s="1"/>
  <c r="Y69" i="16"/>
  <c r="Y77" i="18" s="1"/>
  <c r="H70" i="16"/>
  <c r="H87" i="18" s="1"/>
  <c r="P70" i="16"/>
  <c r="P87" i="18" s="1"/>
  <c r="X70" i="16"/>
  <c r="X87" i="18" s="1"/>
  <c r="E154" i="16"/>
  <c r="M154" i="16"/>
  <c r="U154" i="16"/>
  <c r="F65" i="16"/>
  <c r="F14" i="18" s="1"/>
  <c r="N65" i="16"/>
  <c r="N14" i="18" s="1"/>
  <c r="V65" i="16"/>
  <c r="V14" i="18" s="1"/>
  <c r="E66" i="16"/>
  <c r="E30" i="18" s="1"/>
  <c r="M66" i="16"/>
  <c r="M30" i="18" s="1"/>
  <c r="U66" i="16"/>
  <c r="U30" i="18" s="1"/>
  <c r="D67" i="16"/>
  <c r="D48" i="18" s="1"/>
  <c r="L67" i="16"/>
  <c r="L48" i="18" s="1"/>
  <c r="T67" i="16"/>
  <c r="T48" i="18" s="1"/>
  <c r="C68" i="16"/>
  <c r="K68" i="16"/>
  <c r="K66" i="18" s="1"/>
  <c r="S68" i="16"/>
  <c r="S66" i="18" s="1"/>
  <c r="B69" i="16"/>
  <c r="B77" i="18" s="1"/>
  <c r="J69" i="16"/>
  <c r="J77" i="18" s="1"/>
  <c r="R69" i="16"/>
  <c r="R77" i="18" s="1"/>
  <c r="I70" i="16"/>
  <c r="I87" i="18" s="1"/>
  <c r="Q70" i="16"/>
  <c r="Q87" i="18" s="1"/>
  <c r="Y70" i="16"/>
  <c r="Y87" i="18" s="1"/>
  <c r="F154" i="16"/>
  <c r="N154" i="16"/>
  <c r="V154" i="16"/>
  <c r="H65" i="16"/>
  <c r="H14" i="18" s="1"/>
  <c r="P65" i="16"/>
  <c r="P14" i="18" s="1"/>
  <c r="X65" i="16"/>
  <c r="X14" i="18" s="1"/>
  <c r="G66" i="16"/>
  <c r="G30" i="18" s="1"/>
  <c r="O66" i="16"/>
  <c r="O30" i="18" s="1"/>
  <c r="W66" i="16"/>
  <c r="W30" i="18" s="1"/>
  <c r="F67" i="16"/>
  <c r="F48" i="18" s="1"/>
  <c r="N67" i="16"/>
  <c r="N48" i="18" s="1"/>
  <c r="V67" i="16"/>
  <c r="V48" i="18" s="1"/>
  <c r="E68" i="16"/>
  <c r="E66" i="18" s="1"/>
  <c r="M68" i="16"/>
  <c r="M66" i="18" s="1"/>
  <c r="U68" i="16"/>
  <c r="U66" i="18" s="1"/>
  <c r="D69" i="16"/>
  <c r="D77" i="18" s="1"/>
  <c r="L69" i="16"/>
  <c r="L77" i="18" s="1"/>
  <c r="T69" i="16"/>
  <c r="T77" i="18" s="1"/>
  <c r="C70" i="16"/>
  <c r="K70" i="16"/>
  <c r="K87" i="18" s="1"/>
  <c r="S70" i="16"/>
  <c r="S87" i="18" s="1"/>
  <c r="H154" i="16"/>
  <c r="P154" i="16"/>
  <c r="I65" i="16"/>
  <c r="I14" i="18" s="1"/>
  <c r="Q65" i="16"/>
  <c r="Q14" i="18" s="1"/>
  <c r="Y65" i="16"/>
  <c r="Y14" i="18" s="1"/>
  <c r="H66" i="16"/>
  <c r="H30" i="18" s="1"/>
  <c r="P66" i="16"/>
  <c r="P30" i="18" s="1"/>
  <c r="X66" i="16"/>
  <c r="X30" i="18" s="1"/>
  <c r="G67" i="16"/>
  <c r="G48" i="18" s="1"/>
  <c r="O67" i="16"/>
  <c r="O48" i="18" s="1"/>
  <c r="W67" i="16"/>
  <c r="W48" i="18" s="1"/>
  <c r="F68" i="16"/>
  <c r="F66" i="18" s="1"/>
  <c r="N68" i="16"/>
  <c r="N66" i="18" s="1"/>
  <c r="V68" i="16"/>
  <c r="V66" i="18" s="1"/>
  <c r="E69" i="16"/>
  <c r="E77" i="18" s="1"/>
  <c r="M69" i="16"/>
  <c r="M77" i="18" s="1"/>
  <c r="U69" i="16"/>
  <c r="U77" i="18" s="1"/>
  <c r="D70" i="16"/>
  <c r="D87" i="18" s="1"/>
  <c r="L70" i="16"/>
  <c r="L87" i="18" s="1"/>
  <c r="T70" i="16"/>
  <c r="T87" i="18" s="1"/>
  <c r="I154" i="16"/>
  <c r="Q154" i="16"/>
  <c r="C65" i="16"/>
  <c r="K65" i="16"/>
  <c r="K14" i="18" s="1"/>
  <c r="S65" i="16"/>
  <c r="S14" i="18" s="1"/>
  <c r="B66" i="16"/>
  <c r="B30" i="18" s="1"/>
  <c r="J66" i="16"/>
  <c r="J30" i="18" s="1"/>
  <c r="R66" i="16"/>
  <c r="R30" i="18" s="1"/>
  <c r="I67" i="16"/>
  <c r="I48" i="18" s="1"/>
  <c r="Q67" i="16"/>
  <c r="Q48" i="18" s="1"/>
  <c r="Y67" i="16"/>
  <c r="Y48" i="18" s="1"/>
  <c r="H68" i="16"/>
  <c r="H66" i="18" s="1"/>
  <c r="P68" i="16"/>
  <c r="P66" i="18" s="1"/>
  <c r="X68" i="16"/>
  <c r="X66" i="18" s="1"/>
  <c r="G69" i="16"/>
  <c r="G77" i="18" s="1"/>
  <c r="O69" i="16"/>
  <c r="O77" i="18" s="1"/>
  <c r="W69" i="16"/>
  <c r="W77" i="18" s="1"/>
  <c r="F70" i="16"/>
  <c r="F87" i="18" s="1"/>
  <c r="N70" i="16"/>
  <c r="N87" i="18" s="1"/>
  <c r="C154" i="16"/>
  <c r="K154" i="16"/>
  <c r="U79" i="18" l="1"/>
  <c r="K79" i="18"/>
  <c r="H89" i="18"/>
  <c r="I79" i="18"/>
  <c r="X68" i="18"/>
  <c r="V89" i="18"/>
  <c r="G89" i="18"/>
  <c r="W50" i="18"/>
  <c r="W68" i="18"/>
  <c r="G68" i="18"/>
  <c r="Y68" i="18"/>
  <c r="R50" i="18"/>
  <c r="C18" i="18"/>
  <c r="Z18" i="18" s="1"/>
  <c r="Z65" i="4"/>
  <c r="T32" i="18"/>
  <c r="C22" i="18"/>
  <c r="Z22" i="18" s="1"/>
  <c r="Z34" i="9"/>
  <c r="D61" i="18"/>
  <c r="Z61" i="18" s="1"/>
  <c r="Z30" i="6"/>
  <c r="X89" i="18"/>
  <c r="Q32" i="18"/>
  <c r="C57" i="18"/>
  <c r="Z57" i="18" s="1"/>
  <c r="Z36" i="9"/>
  <c r="C84" i="18"/>
  <c r="Z84" i="18" s="1"/>
  <c r="Z38" i="9"/>
  <c r="C19" i="18"/>
  <c r="Z19" i="18" s="1"/>
  <c r="Z18" i="8"/>
  <c r="G50" i="18"/>
  <c r="E50" i="18"/>
  <c r="K16" i="18"/>
  <c r="C6" i="18"/>
  <c r="Z6" i="18" s="1"/>
  <c r="Z33" i="9"/>
  <c r="G16" i="18"/>
  <c r="E68" i="18"/>
  <c r="X32" i="18"/>
  <c r="I68" i="18"/>
  <c r="N79" i="18"/>
  <c r="P32" i="18"/>
  <c r="S68" i="18"/>
  <c r="C83" i="18"/>
  <c r="Z83" i="18" s="1"/>
  <c r="Z64" i="7"/>
  <c r="F79" i="18"/>
  <c r="M68" i="18"/>
  <c r="C31" i="18"/>
  <c r="Z31" i="18" s="1"/>
  <c r="Z73" i="17"/>
  <c r="D62" i="18"/>
  <c r="Z62" i="18" s="1"/>
  <c r="Z24" i="12"/>
  <c r="C12" i="18"/>
  <c r="Z12" i="18" s="1"/>
  <c r="Z30" i="14"/>
  <c r="C56" i="18"/>
  <c r="Z56" i="18" s="1"/>
  <c r="Z62" i="7"/>
  <c r="U50" i="18"/>
  <c r="R16" i="18"/>
  <c r="H50" i="18"/>
  <c r="M79" i="18"/>
  <c r="C35" i="18"/>
  <c r="Z35" i="18" s="1"/>
  <c r="Z19" i="8"/>
  <c r="T89" i="18"/>
  <c r="L16" i="18"/>
  <c r="S89" i="18"/>
  <c r="Y89" i="18"/>
  <c r="V50" i="18"/>
  <c r="F89" i="18"/>
  <c r="C2" i="18"/>
  <c r="Z64" i="4"/>
  <c r="E79" i="18"/>
  <c r="G32" i="18"/>
  <c r="K68" i="18"/>
  <c r="C73" i="18"/>
  <c r="Z73" i="18" s="1"/>
  <c r="Z63" i="7"/>
  <c r="U16" i="18"/>
  <c r="L79" i="18"/>
  <c r="C87" i="18"/>
  <c r="Z87" i="18" s="1"/>
  <c r="Z70" i="16"/>
  <c r="C77" i="18"/>
  <c r="Z77" i="18" s="1"/>
  <c r="Z69" i="16"/>
  <c r="I89" i="18"/>
  <c r="D11" i="18"/>
  <c r="Z11" i="18" s="1"/>
  <c r="Z21" i="12"/>
  <c r="Z2" i="18"/>
  <c r="Q16" i="18"/>
  <c r="S50" i="18"/>
  <c r="C8" i="18"/>
  <c r="Z8" i="18" s="1"/>
  <c r="Z21" i="11"/>
  <c r="C37" i="18"/>
  <c r="Z37" i="18" s="1"/>
  <c r="Z63" i="10"/>
  <c r="H16" i="18"/>
  <c r="O16" i="18"/>
  <c r="D43" i="18"/>
  <c r="Z29" i="6"/>
  <c r="C48" i="18"/>
  <c r="Z67" i="16"/>
  <c r="C46" i="18"/>
  <c r="Z46" i="18" s="1"/>
  <c r="Z32" i="14"/>
  <c r="M32" i="18"/>
  <c r="C45" i="18"/>
  <c r="Z45" i="18" s="1"/>
  <c r="Z20" i="13"/>
  <c r="Z82" i="18"/>
  <c r="E32" i="18"/>
  <c r="C13" i="18"/>
  <c r="Z13" i="18" s="1"/>
  <c r="Z119" i="15"/>
  <c r="B40" i="18"/>
  <c r="Z40" i="18" s="1"/>
  <c r="Z35" i="5"/>
  <c r="I16" i="18"/>
  <c r="R89" i="18"/>
  <c r="K89" i="18"/>
  <c r="X16" i="18"/>
  <c r="B7" i="18"/>
  <c r="Z7" i="18" s="1"/>
  <c r="Z33" i="5"/>
  <c r="J89" i="18"/>
  <c r="N50" i="18"/>
  <c r="J50" i="18"/>
  <c r="W16" i="18"/>
  <c r="C38" i="18"/>
  <c r="Z38" i="18" s="1"/>
  <c r="Z61" i="7"/>
  <c r="Z19" i="2"/>
  <c r="C64" i="18"/>
  <c r="Z64" i="18" s="1"/>
  <c r="Z33" i="14"/>
  <c r="B85" i="18"/>
  <c r="Z85" i="18" s="1"/>
  <c r="Z38" i="5"/>
  <c r="Q50" i="18"/>
  <c r="H32" i="18"/>
  <c r="Y16" i="18"/>
  <c r="C55" i="18"/>
  <c r="Z55" i="18" s="1"/>
  <c r="Z64" i="10"/>
  <c r="C20" i="18"/>
  <c r="Z20" i="18" s="1"/>
  <c r="Z62" i="10"/>
  <c r="S16" i="18"/>
  <c r="X50" i="18"/>
  <c r="P16" i="18"/>
  <c r="N32" i="18"/>
  <c r="Y32" i="18"/>
  <c r="D44" i="18"/>
  <c r="Z44" i="18" s="1"/>
  <c r="Z23" i="12"/>
  <c r="U32" i="18"/>
  <c r="B25" i="18"/>
  <c r="Z25" i="18" s="1"/>
  <c r="Z14" i="3"/>
  <c r="C66" i="18"/>
  <c r="Z66" i="18" s="1"/>
  <c r="Z68" i="16"/>
  <c r="C63" i="18"/>
  <c r="Z63" i="18" s="1"/>
  <c r="Z21" i="13"/>
  <c r="V16" i="18"/>
  <c r="M89" i="18"/>
  <c r="P68" i="18"/>
  <c r="V79" i="18"/>
  <c r="U89" i="18"/>
  <c r="O79" i="18"/>
  <c r="F32" i="18"/>
  <c r="C74" i="18"/>
  <c r="Z74" i="18" s="1"/>
  <c r="Z37" i="9"/>
  <c r="C39" i="18"/>
  <c r="Z39" i="18" s="1"/>
  <c r="Z35" i="9"/>
  <c r="C53" i="18"/>
  <c r="Z53" i="18" s="1"/>
  <c r="Z20" i="8"/>
  <c r="C36" i="18"/>
  <c r="Z36" i="18" s="1"/>
  <c r="Z66" i="4"/>
  <c r="V68" i="18"/>
  <c r="E16" i="18"/>
  <c r="Q68" i="18"/>
  <c r="B58" i="18"/>
  <c r="Z58" i="18" s="1"/>
  <c r="Z36" i="5"/>
  <c r="Y79" i="18"/>
  <c r="F50" i="18"/>
  <c r="T68" i="18"/>
  <c r="W89" i="18"/>
  <c r="M16" i="18"/>
  <c r="T50" i="18"/>
  <c r="R68" i="18"/>
  <c r="T16" i="18"/>
  <c r="Z34" i="18"/>
  <c r="S79" i="18"/>
  <c r="J68" i="18"/>
  <c r="Z66" i="10"/>
  <c r="U68" i="18"/>
  <c r="C59" i="18"/>
  <c r="Z59" i="18" s="1"/>
  <c r="Z24" i="11"/>
  <c r="C4" i="18"/>
  <c r="Z4" i="18" s="1"/>
  <c r="Z61" i="10"/>
  <c r="R79" i="18"/>
  <c r="C47" i="18"/>
  <c r="Z47" i="18" s="1"/>
  <c r="Z117" i="15"/>
  <c r="C65" i="18"/>
  <c r="Z65" i="18" s="1"/>
  <c r="Z118" i="15"/>
  <c r="I50" i="18"/>
  <c r="K32" i="18"/>
  <c r="O50" i="18"/>
  <c r="B42" i="18"/>
  <c r="Z42" i="18" s="1"/>
  <c r="Z15" i="3"/>
  <c r="O89" i="18"/>
  <c r="B60" i="18"/>
  <c r="Z60" i="18" s="1"/>
  <c r="Z16" i="3"/>
  <c r="J79" i="18"/>
  <c r="C41" i="18"/>
  <c r="Z41" i="18" s="1"/>
  <c r="Z23" i="11"/>
  <c r="P50" i="18"/>
  <c r="C30" i="18"/>
  <c r="Z30" i="18" s="1"/>
  <c r="Z66" i="16"/>
  <c r="C28" i="18"/>
  <c r="Z28" i="18" s="1"/>
  <c r="Z31" i="14"/>
  <c r="Z72" i="17"/>
  <c r="C15" i="18"/>
  <c r="Z15" i="18" s="1"/>
  <c r="C49" i="18"/>
  <c r="Z49" i="18" s="1"/>
  <c r="Z74" i="17"/>
  <c r="C78" i="18"/>
  <c r="Z78" i="18" s="1"/>
  <c r="Z76" i="17"/>
  <c r="C54" i="18"/>
  <c r="Z54" i="18" s="1"/>
  <c r="Z67" i="4"/>
  <c r="N16" i="18"/>
  <c r="B23" i="18"/>
  <c r="Z23" i="18" s="1"/>
  <c r="Z34" i="5"/>
  <c r="V32" i="18"/>
  <c r="H68" i="18"/>
  <c r="O32" i="18"/>
  <c r="L89" i="18"/>
  <c r="Q79" i="18"/>
  <c r="S32" i="18"/>
  <c r="N68" i="18"/>
  <c r="P79" i="18"/>
  <c r="R32" i="18"/>
  <c r="X79" i="18"/>
  <c r="M50" i="18"/>
  <c r="B52" i="18"/>
  <c r="Z20" i="2"/>
  <c r="C71" i="18"/>
  <c r="Z68" i="4"/>
  <c r="L50" i="18"/>
  <c r="Z48" i="18"/>
  <c r="C72" i="18"/>
  <c r="Z72" i="18" s="1"/>
  <c r="Z65" i="10"/>
  <c r="D76" i="18"/>
  <c r="Z76" i="18" s="1"/>
  <c r="Z31" i="6"/>
  <c r="L68" i="18"/>
  <c r="W79" i="18"/>
  <c r="B9" i="18"/>
  <c r="Z9" i="18" s="1"/>
  <c r="Z13" i="3"/>
  <c r="C67" i="18"/>
  <c r="Z67" i="18" s="1"/>
  <c r="Z75" i="17"/>
  <c r="J16" i="18"/>
  <c r="C14" i="18"/>
  <c r="Z14" i="18" s="1"/>
  <c r="Z65" i="16"/>
  <c r="C88" i="18"/>
  <c r="Z88" i="18" s="1"/>
  <c r="Z77" i="17"/>
  <c r="Q89" i="18"/>
  <c r="F16" i="18"/>
  <c r="C29" i="18"/>
  <c r="Z29" i="18" s="1"/>
  <c r="Z120" i="15"/>
  <c r="D27" i="18"/>
  <c r="Z27" i="18" s="1"/>
  <c r="Z22" i="12"/>
  <c r="C24" i="18"/>
  <c r="Z24" i="18" s="1"/>
  <c r="Z22" i="11"/>
  <c r="D86" i="18"/>
  <c r="Z86" i="18" s="1"/>
  <c r="Z32" i="6"/>
  <c r="B75" i="18"/>
  <c r="Z75" i="18" s="1"/>
  <c r="Z37" i="5"/>
  <c r="T79" i="18"/>
  <c r="L32" i="18"/>
  <c r="Y50" i="18"/>
  <c r="C81" i="18"/>
  <c r="Z69" i="4"/>
  <c r="O68" i="18"/>
  <c r="D10" i="18"/>
  <c r="Z27" i="6"/>
  <c r="C3" i="18"/>
  <c r="Z3" i="18" s="1"/>
  <c r="Z17" i="8"/>
  <c r="C5" i="18"/>
  <c r="Z5" i="18" s="1"/>
  <c r="Z59" i="7"/>
  <c r="D26" i="18"/>
  <c r="Z26" i="18" s="1"/>
  <c r="Z28" i="6"/>
  <c r="H79" i="18"/>
  <c r="J32" i="18"/>
  <c r="F68" i="18"/>
  <c r="K50" i="18"/>
  <c r="E89" i="18"/>
  <c r="C21" i="18"/>
  <c r="Z21" i="18" s="1"/>
  <c r="Z60" i="7"/>
  <c r="G79" i="18"/>
  <c r="I32" i="18"/>
  <c r="N89" i="18"/>
  <c r="W32" i="18"/>
  <c r="P89" i="18"/>
  <c r="D50" i="18" l="1"/>
  <c r="Z43" i="18"/>
  <c r="D79" i="18"/>
  <c r="D32" i="18"/>
  <c r="D68" i="18"/>
  <c r="D16" i="18"/>
  <c r="D89" i="18"/>
  <c r="B89" i="18"/>
  <c r="B16" i="18"/>
  <c r="C79" i="18"/>
  <c r="C16" i="18"/>
  <c r="B68" i="18"/>
  <c r="Z52" i="18"/>
  <c r="C50" i="18"/>
  <c r="C68" i="18"/>
  <c r="C32" i="18"/>
  <c r="B32" i="18"/>
  <c r="Z10" i="18"/>
  <c r="C89" i="18"/>
  <c r="Z71" i="18"/>
  <c r="B50" i="18"/>
  <c r="B79" i="18"/>
  <c r="Z81" i="18"/>
</calcChain>
</file>

<file path=xl/sharedStrings.xml><?xml version="1.0" encoding="utf-8"?>
<sst xmlns="http://schemas.openxmlformats.org/spreadsheetml/2006/main" count="2758" uniqueCount="600">
  <si>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</si>
  <si>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</si>
  <si>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</si>
  <si>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</si>
  <si>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</si>
  <si>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</si>
  <si>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</si>
  <si>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</si>
  <si>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</si>
  <si>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Zachary Buchanan</t>
  </si>
  <si>
    <t>BFS</t>
  </si>
  <si>
    <t>M</t>
  </si>
  <si>
    <t>Dev</t>
  </si>
  <si>
    <t>DEV BOYS</t>
  </si>
  <si>
    <t>Archangel Gabriel</t>
  </si>
  <si>
    <t>AGS</t>
  </si>
  <si>
    <t>Jackson Carroll</t>
  </si>
  <si>
    <t>Ave Maria Academy</t>
  </si>
  <si>
    <t>AMA</t>
  </si>
  <si>
    <t>Luke Dieckmann</t>
  </si>
  <si>
    <t>Butler Catholic School</t>
  </si>
  <si>
    <t>BCS</t>
  </si>
  <si>
    <t>Daniel Flynn</t>
  </si>
  <si>
    <t>Blessed Francis Seelos Academy</t>
  </si>
  <si>
    <t>Luke Green</t>
  </si>
  <si>
    <t>Blessed Trinity Academy</t>
  </si>
  <si>
    <t>BTA</t>
  </si>
  <si>
    <t>Aiden Gurney</t>
  </si>
  <si>
    <t>Christ the Divine Teacher Academy</t>
  </si>
  <si>
    <t>CDT</t>
  </si>
  <si>
    <t>Salvatore Holloway</t>
  </si>
  <si>
    <t>Divine Mercy Academy</t>
  </si>
  <si>
    <t>DMA</t>
  </si>
  <si>
    <t>Vincent Mannerino</t>
  </si>
  <si>
    <t>Guardian Angel Academy</t>
  </si>
  <si>
    <t>GAA</t>
  </si>
  <si>
    <t>Danny McCabe</t>
  </si>
  <si>
    <t>DEV</t>
  </si>
  <si>
    <t>St. Gregory</t>
  </si>
  <si>
    <t>GRE</t>
  </si>
  <si>
    <t>David Montes</t>
  </si>
  <si>
    <t>Holy Family School</t>
  </si>
  <si>
    <t>HFS</t>
  </si>
  <si>
    <t>Luke Moritz</t>
  </si>
  <si>
    <t>St. James</t>
  </si>
  <si>
    <t>SJS</t>
  </si>
  <si>
    <t>Reid Patterson</t>
  </si>
  <si>
    <t>JFK Catholic</t>
  </si>
  <si>
    <t>JFK</t>
  </si>
  <si>
    <t>Caleb Radzvin</t>
  </si>
  <si>
    <t>St. Kilian Parish School</t>
  </si>
  <si>
    <t>KIL</t>
  </si>
  <si>
    <t>Declan Ries</t>
  </si>
  <si>
    <t>Holy Cross Academy</t>
  </si>
  <si>
    <t>HCA</t>
  </si>
  <si>
    <t>Bennett Solarczyk</t>
  </si>
  <si>
    <t>Mother of Mercy</t>
  </si>
  <si>
    <t>MMA</t>
  </si>
  <si>
    <t>Dane Stemmler</t>
  </si>
  <si>
    <t>Mother of Sorrows School</t>
  </si>
  <si>
    <t>MOSS</t>
  </si>
  <si>
    <t>Clayton Walter</t>
  </si>
  <si>
    <t>Mary Queen of Apostles</t>
  </si>
  <si>
    <t>MQA</t>
  </si>
  <si>
    <t>Isaac White</t>
  </si>
  <si>
    <t>Northside Catholic Assumption</t>
  </si>
  <si>
    <t>NCA</t>
  </si>
  <si>
    <t>Lauren Bishop</t>
  </si>
  <si>
    <t>F</t>
  </si>
  <si>
    <t>DEV GIRLS</t>
  </si>
  <si>
    <t>Our Lady of Fatima</t>
  </si>
  <si>
    <t>OLF</t>
  </si>
  <si>
    <t>Talyah Cira</t>
  </si>
  <si>
    <t>South Hills Catholic Academy</t>
  </si>
  <si>
    <t>SHCA</t>
  </si>
  <si>
    <t>Claire Feczko</t>
  </si>
  <si>
    <t>Saints Peter and Paul</t>
  </si>
  <si>
    <t>SSPP</t>
  </si>
  <si>
    <t>Ava Feigel</t>
  </si>
  <si>
    <t>St. Louise de Marillac</t>
  </si>
  <si>
    <t>STL</t>
  </si>
  <si>
    <t>Madelyn Feigel</t>
  </si>
  <si>
    <t>Aquinas Academy Greensburg</t>
  </si>
  <si>
    <t>AAG</t>
  </si>
  <si>
    <t>Scarlet Gallagher</t>
  </si>
  <si>
    <t>Kendall Green</t>
  </si>
  <si>
    <t>Monica Isacco</t>
  </si>
  <si>
    <t>Dylan Kane</t>
  </si>
  <si>
    <t>Cecelia Luffy</t>
  </si>
  <si>
    <t>Maggie Miller</t>
  </si>
  <si>
    <t>jadyn risdon</t>
  </si>
  <si>
    <t>Benjamin Buchanan</t>
  </si>
  <si>
    <t>JV</t>
  </si>
  <si>
    <t>JV BOYS</t>
  </si>
  <si>
    <t>Jacob Feigel</t>
  </si>
  <si>
    <t>Declan Flynn</t>
  </si>
  <si>
    <t>Drew Frederick</t>
  </si>
  <si>
    <t>Liam Greene</t>
  </si>
  <si>
    <t>Cole Miller</t>
  </si>
  <si>
    <t>Leo Nasiadka</t>
  </si>
  <si>
    <t>Liam Patterson</t>
  </si>
  <si>
    <t>Michael Ramaley</t>
  </si>
  <si>
    <t>Jack Ries</t>
  </si>
  <si>
    <t>Theodore Schoedel</t>
  </si>
  <si>
    <t>Liam Straub</t>
  </si>
  <si>
    <t>Bradley Tiche</t>
  </si>
  <si>
    <t>Molly Begley</t>
  </si>
  <si>
    <t>JV GIRLS</t>
  </si>
  <si>
    <t>Mirabella Davison</t>
  </si>
  <si>
    <t>Paulina Hornug</t>
  </si>
  <si>
    <t>Autumn Jaras</t>
  </si>
  <si>
    <t>Charlie Kane</t>
  </si>
  <si>
    <t>Alaina Kelly</t>
  </si>
  <si>
    <t>Arianna Lheureau</t>
  </si>
  <si>
    <t>Sage Liberati</t>
  </si>
  <si>
    <t>Ella Notte</t>
  </si>
  <si>
    <t>Bridie Straub</t>
  </si>
  <si>
    <t>Blake Brenckle</t>
  </si>
  <si>
    <t>Varsity</t>
  </si>
  <si>
    <t>VARSITY BOYS</t>
  </si>
  <si>
    <t>Daniel Butler</t>
  </si>
  <si>
    <t>Hudson Feeney</t>
  </si>
  <si>
    <t>Kolten Kumer</t>
  </si>
  <si>
    <t>Charlie Martin</t>
  </si>
  <si>
    <t>Victor Montes</t>
  </si>
  <si>
    <t>Mason Moritz</t>
  </si>
  <si>
    <t>Enzo Pecoraro</t>
  </si>
  <si>
    <t>Wes Sachar</t>
  </si>
  <si>
    <t>Parker Skrastins</t>
  </si>
  <si>
    <t>Isaiah Thomas</t>
  </si>
  <si>
    <t>Eric Wheeler</t>
  </si>
  <si>
    <t>Avery Arendosh</t>
  </si>
  <si>
    <t>VARSITY GIRLS</t>
  </si>
  <si>
    <t>Magdalene Carroll</t>
  </si>
  <si>
    <t>Olivia Chimenti</t>
  </si>
  <si>
    <t>Elaina Davis</t>
  </si>
  <si>
    <t>Avery Evancho</t>
  </si>
  <si>
    <t>Elena Farrah</t>
  </si>
  <si>
    <t>Katelyn Jacobs</t>
  </si>
  <si>
    <t>Daniella Julian</t>
  </si>
  <si>
    <t>Morgan Kane</t>
  </si>
  <si>
    <t>Claire Karsman</t>
  </si>
  <si>
    <t>Allie Kiley</t>
  </si>
  <si>
    <t>Tessa Liberati</t>
  </si>
  <si>
    <t>Kaitlyn Lindenfelser</t>
  </si>
  <si>
    <t>Jocelyn Miller</t>
  </si>
  <si>
    <t>Katie Miller</t>
  </si>
  <si>
    <t>Lexie Miller</t>
  </si>
  <si>
    <t>Sarah Mlecko</t>
  </si>
  <si>
    <t>Kate Mulzet</t>
  </si>
  <si>
    <t>Alexandria Polivka</t>
  </si>
  <si>
    <t>Evelyn Schoedel</t>
  </si>
  <si>
    <t>Ella Schweikert</t>
  </si>
  <si>
    <t>Emma Schweikert</t>
  </si>
  <si>
    <t>Alexandra Wagner</t>
  </si>
  <si>
    <t>Connor Buckley</t>
  </si>
  <si>
    <t>Lukas Buechel</t>
  </si>
  <si>
    <t>James Buehler</t>
  </si>
  <si>
    <t>Matthew Capan</t>
  </si>
  <si>
    <t>Maddox Carr</t>
  </si>
  <si>
    <t>Charlie Cimorelli</t>
  </si>
  <si>
    <t>Ro Clemente</t>
  </si>
  <si>
    <t>Nathan Collins</t>
  </si>
  <si>
    <t>Ben Dawes</t>
  </si>
  <si>
    <t>Reijin DeCuir</t>
  </si>
  <si>
    <t>Dominick DePuglia</t>
  </si>
  <si>
    <t>Dax Hawkins</t>
  </si>
  <si>
    <t>Ian Heller</t>
  </si>
  <si>
    <t>Henry Hershock</t>
  </si>
  <si>
    <t>Aiden Jakiel</t>
  </si>
  <si>
    <t>Ryan Jost</t>
  </si>
  <si>
    <t>Henry Koerner</t>
  </si>
  <si>
    <t>Logan Luttringer</t>
  </si>
  <si>
    <t>Colin Mcnamara</t>
  </si>
  <si>
    <t>Ryan McQuiggan</t>
  </si>
  <si>
    <t>Tino Menardi</t>
  </si>
  <si>
    <t>TJ Menardi</t>
  </si>
  <si>
    <t>Matthew Milner</t>
  </si>
  <si>
    <t>Sidney Naguit</t>
  </si>
  <si>
    <t>Donovan ORourke</t>
  </si>
  <si>
    <t>Rocco Pisarcik</t>
  </si>
  <si>
    <t>Stevie Porter</t>
  </si>
  <si>
    <t>George Raftis</t>
  </si>
  <si>
    <t>Mick Rice</t>
  </si>
  <si>
    <t>Riggsby Rice</t>
  </si>
  <si>
    <t>Angelo Rosato</t>
  </si>
  <si>
    <t>Rocco Rosi</t>
  </si>
  <si>
    <t>Santino Rosi</t>
  </si>
  <si>
    <t>Enzo Salsi</t>
  </si>
  <si>
    <t>Braxton Schilling</t>
  </si>
  <si>
    <t>Daniel Seibel</t>
  </si>
  <si>
    <t>Maxwell Spitale</t>
  </si>
  <si>
    <t>Sajan Stshleyp</t>
  </si>
  <si>
    <t>Nolan Tatko</t>
  </si>
  <si>
    <t>Hunter Thompson</t>
  </si>
  <si>
    <t>Miles Thompson</t>
  </si>
  <si>
    <t>James Toth</t>
  </si>
  <si>
    <t>Christopher Valotta</t>
  </si>
  <si>
    <t>Charles (Charlie) Wells V.</t>
  </si>
  <si>
    <t>Bennett Willman</t>
  </si>
  <si>
    <t>Samuel Zyra</t>
  </si>
  <si>
    <t>Rory Barone</t>
  </si>
  <si>
    <t>Verena Belldina</t>
  </si>
  <si>
    <t>Charlotte Bennett</t>
  </si>
  <si>
    <t>Layla Bobeck</t>
  </si>
  <si>
    <t>Vivian Buckley</t>
  </si>
  <si>
    <t>Blakely Carr</t>
  </si>
  <si>
    <t>Evelyn Chambers</t>
  </si>
  <si>
    <t>Jaelyn Cherok</t>
  </si>
  <si>
    <t>Jamie Cherok</t>
  </si>
  <si>
    <t>Mary Joy Christman</t>
  </si>
  <si>
    <t>Ella Courtad</t>
  </si>
  <si>
    <t>Cecelia Dunkovich</t>
  </si>
  <si>
    <t>Violet Eckenrode</t>
  </si>
  <si>
    <t>Hannah Friday</t>
  </si>
  <si>
    <t>Katherine Fuchs</t>
  </si>
  <si>
    <t>Gemma Gambridge</t>
  </si>
  <si>
    <t>Gemma Hricisak</t>
  </si>
  <si>
    <t>Kayla Jost</t>
  </si>
  <si>
    <t>Clementine Jutca</t>
  </si>
  <si>
    <t>Ava Laughner</t>
  </si>
  <si>
    <t>Jojo Little</t>
  </si>
  <si>
    <t>Rebecca Lovett</t>
  </si>
  <si>
    <t>Veronica Lovett</t>
  </si>
  <si>
    <t>Grace Madl</t>
  </si>
  <si>
    <t>Lorelei Manges</t>
  </si>
  <si>
    <t>Evelyn McLean</t>
  </si>
  <si>
    <t>Abby McNamara</t>
  </si>
  <si>
    <t>Ahna McQuiggan</t>
  </si>
  <si>
    <t>Cora Medva</t>
  </si>
  <si>
    <t>Marlowe Mering</t>
  </si>
  <si>
    <t>Everly Mitzen</t>
  </si>
  <si>
    <t>Carlyn Morgan</t>
  </si>
  <si>
    <t>Havey Morgan</t>
  </si>
  <si>
    <t>Rooney Nystrom</t>
  </si>
  <si>
    <t>Sloane Orourke</t>
  </si>
  <si>
    <t>Harper Pajer</t>
  </si>
  <si>
    <t>Hayley Pajer</t>
  </si>
  <si>
    <t>Bella Peabody</t>
  </si>
  <si>
    <t>Charlotte Raftis</t>
  </si>
  <si>
    <t>Madelyn Raftis</t>
  </si>
  <si>
    <t>Valentina Rosato</t>
  </si>
  <si>
    <t>Caroline Rosi</t>
  </si>
  <si>
    <t>Josie Sakmar</t>
  </si>
  <si>
    <t>Gracelyn Sampson</t>
  </si>
  <si>
    <t>Taliyah Sampson</t>
  </si>
  <si>
    <t>Ivy Sandusky</t>
  </si>
  <si>
    <t>Jeana Schulte</t>
  </si>
  <si>
    <t>Zoraya Siewe</t>
  </si>
  <si>
    <t>Grace Soeder</t>
  </si>
  <si>
    <t>Samantha Soeder</t>
  </si>
  <si>
    <t>Paul Stahley</t>
  </si>
  <si>
    <t>Erin Stewart</t>
  </si>
  <si>
    <t>Sophia Swalley</t>
  </si>
  <si>
    <t>Ava Valotta</t>
  </si>
  <si>
    <t>Elena Vukela</t>
  </si>
  <si>
    <t>Stella Webb</t>
  </si>
  <si>
    <t>Makenna Willman</t>
  </si>
  <si>
    <t>Gianna Zumerling</t>
  </si>
  <si>
    <t>Jackson Bobeck</t>
  </si>
  <si>
    <t>Jack Eismont</t>
  </si>
  <si>
    <t>Liam Ginsburg</t>
  </si>
  <si>
    <t>Jake Kaufmann</t>
  </si>
  <si>
    <t>Tyler Lukasewicz</t>
  </si>
  <si>
    <t>Monty Mering</t>
  </si>
  <si>
    <t>Cole Molinaro</t>
  </si>
  <si>
    <t>Camden Morgan</t>
  </si>
  <si>
    <t>Graham Piner</t>
  </si>
  <si>
    <t>Jaxon Ray</t>
  </si>
  <si>
    <t>Gunnar Selden</t>
  </si>
  <si>
    <t>Ethan Tatko</t>
  </si>
  <si>
    <t>Andrew Toth</t>
  </si>
  <si>
    <t>Ava Collins</t>
  </si>
  <si>
    <t>Reesa Conboy</t>
  </si>
  <si>
    <t>Olivia Eckenrode</t>
  </si>
  <si>
    <t>Ava Hladek</t>
  </si>
  <si>
    <t>Enza Hoffrage</t>
  </si>
  <si>
    <t>Kaiza Kaiser</t>
  </si>
  <si>
    <t>Piper Kollar</t>
  </si>
  <si>
    <t>Ellie McNamara</t>
  </si>
  <si>
    <t>Keira McQuiggan</t>
  </si>
  <si>
    <t>Olivia Naguit</t>
  </si>
  <si>
    <t>Nicole Paschke</t>
  </si>
  <si>
    <t>Roxie Rice</t>
  </si>
  <si>
    <t>Tessa Salsi</t>
  </si>
  <si>
    <t>Madison Thompson</t>
  </si>
  <si>
    <t>Anna Valotta</t>
  </si>
  <si>
    <t>Bailey Barone</t>
  </si>
  <si>
    <t>Ilya Belldina</t>
  </si>
  <si>
    <t>Giovanni Bellicini</t>
  </si>
  <si>
    <t>Will Dawrs</t>
  </si>
  <si>
    <t>Elijah Eckenrode</t>
  </si>
  <si>
    <t>John Gaglia</t>
  </si>
  <si>
    <t>Gabe Gizzi</t>
  </si>
  <si>
    <t>David Hricisak III</t>
  </si>
  <si>
    <t>Jackson Kollar</t>
  </si>
  <si>
    <t>Ian Maentz</t>
  </si>
  <si>
    <t>Tyler Milner</t>
  </si>
  <si>
    <t>Samuel Mozes</t>
  </si>
  <si>
    <t>Gabe Peretin</t>
  </si>
  <si>
    <t>Michael Peters</t>
  </si>
  <si>
    <t>Nicholas Ravella</t>
  </si>
  <si>
    <t>Matteo Sciullo</t>
  </si>
  <si>
    <t>Jacob Sutfin</t>
  </si>
  <si>
    <t>Liam Timney</t>
  </si>
  <si>
    <t>Olivia Barnett</t>
  </si>
  <si>
    <t>Talia Conboy</t>
  </si>
  <si>
    <t>Keira Duckett</t>
  </si>
  <si>
    <t>Rachel Friday</t>
  </si>
  <si>
    <t>Greta Gompers</t>
  </si>
  <si>
    <t>Claire Heller</t>
  </si>
  <si>
    <t>Busy Hoffrage</t>
  </si>
  <si>
    <t>Anelica Kaiser</t>
  </si>
  <si>
    <t>Jayla Kendall</t>
  </si>
  <si>
    <t>Sienna LaMolinare</t>
  </si>
  <si>
    <t>Kennedy McNally</t>
  </si>
  <si>
    <t>Josie Muscatello</t>
  </si>
  <si>
    <t>Angelina Petraglia</t>
  </si>
  <si>
    <t>Ava Porter</t>
  </si>
  <si>
    <t>Dagen Sutfin</t>
  </si>
  <si>
    <t>Harper Timney</t>
  </si>
  <si>
    <t>Emma Valotta</t>
  </si>
  <si>
    <t>100H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</si>
  <si>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</si>
  <si>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</si>
  <si>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</si>
  <si>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</si>
  <si>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</si>
  <si>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</si>
  <si>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</si>
  <si>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</si>
  <si>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</si>
  <si>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</si>
  <si>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</si>
  <si>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</si>
  <si>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</si>
  <si>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</si>
  <si>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</si>
  <si>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</si>
  <si>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</si>
  <si>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</si>
  <si>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</si>
  <si>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</si>
  <si>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</si>
  <si>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</si>
  <si>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</si>
  <si>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</si>
  <si>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</si>
  <si>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</si>
  <si>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</si>
  <si>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</si>
  <si>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</si>
  <si>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</si>
  <si>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</si>
  <si>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</si>
  <si>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</si>
  <si>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</si>
  <si>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</si>
  <si>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</si>
  <si>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</si>
  <si>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</si>
  <si>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</si>
  <si>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</si>
  <si>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</si>
  <si>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</si>
  <si>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</si>
  <si>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</si>
  <si>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</si>
  <si>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</si>
  <si>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</si>
  <si>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</si>
  <si>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</si>
  <si>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</si>
  <si>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</si>
  <si>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</si>
  <si>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</si>
  <si>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</si>
  <si>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</si>
  <si>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</si>
  <si>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</si>
  <si>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</si>
  <si>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</si>
  <si>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</si>
  <si>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</si>
  <si>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</si>
  <si>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</si>
  <si>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</si>
  <si>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</si>
  <si>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</si>
  <si>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</si>
  <si>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</si>
  <si>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</si>
  <si>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</si>
  <si>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</si>
  <si>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</si>
  <si>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</si>
  <si>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</si>
  <si>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</si>
  <si>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</si>
  <si>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</si>
  <si>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</si>
  <si>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</si>
  <si>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</si>
  <si>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</si>
  <si>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</si>
  <si>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</si>
  <si>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</si>
  <si>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</si>
  <si>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</si>
  <si>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</si>
  <si>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</si>
  <si>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</si>
  <si>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</si>
  <si>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</si>
  <si>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</si>
  <si>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</si>
  <si>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</si>
  <si>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</si>
  <si>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</si>
  <si>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</si>
  <si>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</si>
  <si>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</si>
  <si>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</si>
  <si>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</si>
  <si>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</si>
  <si>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</si>
  <si>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</si>
  <si>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</si>
  <si>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</si>
  <si>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</si>
  <si>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</si>
  <si>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</si>
  <si>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</si>
  <si>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</si>
  <si>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</si>
  <si>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</si>
  <si>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</si>
  <si>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</si>
  <si>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</si>
  <si>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</si>
  <si>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</si>
  <si>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</si>
  <si>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</si>
  <si>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</si>
  <si>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</si>
  <si>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</si>
  <si>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</si>
  <si>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</si>
  <si>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</si>
  <si>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</si>
  <si>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</si>
  <si>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</si>
  <si>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</si>
  <si>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</si>
  <si>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</si>
  <si>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</si>
  <si>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</si>
  <si>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</si>
  <si>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</si>
  <si>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</si>
  <si>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</si>
  <si>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STT</t>
  </si>
  <si>
    <t>DEV 100 G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</si>
  <si>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</si>
  <si>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</si>
  <si>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</si>
  <si>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</si>
  <si>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</si>
  <si>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</si>
  <si>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</si>
  <si>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</si>
  <si>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</si>
  <si>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</si>
  <si>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</si>
  <si>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</si>
  <si>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</si>
  <si>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</si>
  <si>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</si>
  <si>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 Long Jump B</t>
  </si>
  <si>
    <t>TOTAL DEV BOYS</t>
  </si>
  <si>
    <t>11.37.14</t>
  </si>
  <si>
    <t>12.16.38</t>
  </si>
  <si>
    <t>13.03.84</t>
  </si>
  <si>
    <t>14.23.05</t>
  </si>
  <si>
    <t>6.02.86</t>
  </si>
  <si>
    <t>6.20.14</t>
  </si>
  <si>
    <t>6.40.92</t>
  </si>
  <si>
    <t>6.52.98</t>
  </si>
  <si>
    <t>6.54.53</t>
  </si>
  <si>
    <t>7.03.43</t>
  </si>
  <si>
    <t>7.14.48</t>
  </si>
  <si>
    <t>7.21.06</t>
  </si>
  <si>
    <t>7.23.41</t>
  </si>
  <si>
    <t>7.34.93</t>
  </si>
  <si>
    <t>7.42.94</t>
  </si>
  <si>
    <t>5.24.06</t>
  </si>
  <si>
    <t>5.50.95</t>
  </si>
  <si>
    <t>6.03.11</t>
  </si>
  <si>
    <t>6.07.87</t>
  </si>
  <si>
    <t>6.08.98</t>
  </si>
  <si>
    <t>6.27.42</t>
  </si>
  <si>
    <t>6.37.99</t>
  </si>
  <si>
    <t>6.45.66</t>
  </si>
  <si>
    <t>6.55.17</t>
  </si>
  <si>
    <t>7.01.44</t>
  </si>
  <si>
    <t>7.20.66</t>
  </si>
  <si>
    <t>7.31.94</t>
  </si>
  <si>
    <t>1.08.90</t>
  </si>
  <si>
    <t>1.10.45</t>
  </si>
  <si>
    <t>1.11.16</t>
  </si>
  <si>
    <t>1.13.30</t>
  </si>
  <si>
    <t>1.17.10</t>
  </si>
  <si>
    <t>1.15.85</t>
  </si>
  <si>
    <t>1.02.17</t>
  </si>
  <si>
    <t>1.13.98</t>
  </si>
  <si>
    <t>1.00.52</t>
  </si>
  <si>
    <t>1.06.80</t>
  </si>
  <si>
    <t>x</t>
  </si>
  <si>
    <t>1.29.86</t>
  </si>
  <si>
    <t>1.33.76</t>
  </si>
  <si>
    <t>1.37.55</t>
  </si>
  <si>
    <t>1.32.68</t>
  </si>
  <si>
    <t>1.34.29</t>
  </si>
  <si>
    <t>1.46.81</t>
  </si>
  <si>
    <t>1.52.92</t>
  </si>
  <si>
    <t>1.57.50</t>
  </si>
  <si>
    <t>1.20.69</t>
  </si>
  <si>
    <t>1.23.67</t>
  </si>
  <si>
    <t>1.25.09</t>
  </si>
  <si>
    <t>1.28.50</t>
  </si>
  <si>
    <t>1.12.00</t>
  </si>
  <si>
    <t>1.16.57</t>
  </si>
  <si>
    <t>1.20.22</t>
  </si>
  <si>
    <t>1.22.08</t>
  </si>
  <si>
    <t>1.28.24</t>
  </si>
  <si>
    <t>1.08.84</t>
  </si>
  <si>
    <t>1.20.54</t>
  </si>
  <si>
    <t>1.24.03</t>
  </si>
  <si>
    <t>1.27.80</t>
  </si>
  <si>
    <t>1.35.65</t>
  </si>
  <si>
    <t>1.39.31</t>
  </si>
  <si>
    <t>1.52.25</t>
  </si>
  <si>
    <t>1.07.44</t>
  </si>
  <si>
    <t>1.10.23</t>
  </si>
  <si>
    <t>1.23.73</t>
  </si>
  <si>
    <t>1.14.17</t>
  </si>
  <si>
    <t>1.14.80</t>
  </si>
  <si>
    <t>1.19.75</t>
  </si>
  <si>
    <t>1.24.38</t>
  </si>
  <si>
    <t>1.05.41</t>
  </si>
  <si>
    <t>1.07.94</t>
  </si>
  <si>
    <t>1.08.68</t>
  </si>
  <si>
    <t>1.09.78</t>
  </si>
  <si>
    <t>1.11.79</t>
  </si>
  <si>
    <t>3.33.89</t>
  </si>
  <si>
    <t>1.17.00</t>
  </si>
  <si>
    <t>1.22.04</t>
  </si>
  <si>
    <t>1.37.13</t>
  </si>
  <si>
    <t>2.56.03</t>
  </si>
  <si>
    <t>2.56.61</t>
  </si>
  <si>
    <t>3.06.97</t>
  </si>
  <si>
    <t>3.12.40</t>
  </si>
  <si>
    <t>3.15.59</t>
  </si>
  <si>
    <t>3.19.20</t>
  </si>
  <si>
    <t>3.21.00</t>
  </si>
  <si>
    <t>3.23.68</t>
  </si>
  <si>
    <t>3.34.88</t>
  </si>
  <si>
    <t>3.38.10</t>
  </si>
  <si>
    <t>2.45.80</t>
  </si>
  <si>
    <t>3.09.20</t>
  </si>
  <si>
    <t>3.09.67</t>
  </si>
  <si>
    <t>3.13.71</t>
  </si>
  <si>
    <t>3.45.82</t>
  </si>
  <si>
    <t>3.59.71</t>
  </si>
  <si>
    <t>4.10.19</t>
  </si>
  <si>
    <t>2.40.82</t>
  </si>
  <si>
    <t>2.48.41</t>
  </si>
  <si>
    <t>2.49.68</t>
  </si>
  <si>
    <t>3.03.94</t>
  </si>
  <si>
    <t>3.11.38</t>
  </si>
  <si>
    <t>3.51.36</t>
  </si>
  <si>
    <t>11.31.33</t>
  </si>
  <si>
    <t>12.42.22</t>
  </si>
  <si>
    <t>12.45.92</t>
  </si>
  <si>
    <t>12.50.45</t>
  </si>
  <si>
    <t>13.51.69</t>
  </si>
  <si>
    <t>14.25.14</t>
  </si>
  <si>
    <t>15.04.13</t>
  </si>
  <si>
    <t>15.06.78</t>
  </si>
  <si>
    <t>16.07.19</t>
  </si>
  <si>
    <t>16.43.82</t>
  </si>
  <si>
    <t>5.03.78</t>
  </si>
  <si>
    <t>5.06.35</t>
  </si>
  <si>
    <t>5.13.77</t>
  </si>
  <si>
    <t>5.20.73</t>
  </si>
  <si>
    <t>5.41.19</t>
  </si>
  <si>
    <t>5.58.70</t>
  </si>
  <si>
    <t>6.10.14</t>
  </si>
  <si>
    <t>6.17.10</t>
  </si>
  <si>
    <t>listed as 329…wrong number.  If anyone is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</si>
</sst>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28" x14ac:knownFonts="1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9"/>
      <color theme="1"/>
      <name val="Arial"/>
    </font>
    <font>
      <sz val="9"/>
      <color rgb="FF434343"/>
      <name val="Arial"/>
    </font>
    <font>
      <sz val="10"/>
      <color theme="1"/>
      <name val="Arial"/>
    </font>
    <font>
      <b/>
      <sz val="11"/>
      <color theme="1"/>
      <name val="Calibri"/>
    </font>
    <font>
      <b/>
      <sz val="9"/>
      <color theme="1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8F9FA"/>
        <bgColor rgb="FFF8F9FA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4" fillId="0" borderId="5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5" borderId="1" xfId="0" applyFont="1" applyFill="1" applyBorder="1"/>
    <xf numFmtId="0" fontId="2" fillId="5" borderId="1" xfId="0" applyFont="1" applyFill="1" applyBorder="1"/>
    <xf numFmtId="0" fontId="7" fillId="6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8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right"/>
    </xf>
    <xf numFmtId="43" fontId="9" fillId="8" borderId="1" xfId="0" applyNumberFormat="1" applyFont="1" applyFill="1" applyBorder="1" applyAlignment="1">
      <alignment horizontal="left"/>
    </xf>
    <xf numFmtId="0" fontId="9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8" borderId="4" xfId="0" applyFont="1" applyFill="1" applyBorder="1"/>
    <xf numFmtId="0" fontId="7" fillId="8" borderId="4" xfId="0" applyFont="1" applyFill="1" applyBorder="1"/>
    <xf numFmtId="0" fontId="7" fillId="8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right"/>
    </xf>
    <xf numFmtId="0" fontId="2" fillId="8" borderId="4" xfId="0" applyFont="1" applyFill="1" applyBorder="1"/>
    <xf numFmtId="0" fontId="9" fillId="8" borderId="4" xfId="0" applyFont="1" applyFill="1" applyBorder="1"/>
    <xf numFmtId="0" fontId="9" fillId="8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" fillId="9" borderId="4" xfId="0" applyFont="1" applyFill="1" applyBorder="1"/>
    <xf numFmtId="0" fontId="12" fillId="9" borderId="4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14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right"/>
    </xf>
    <xf numFmtId="0" fontId="15" fillId="9" borderId="1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7" fillId="9" borderId="4" xfId="0" applyFont="1" applyFill="1" applyBorder="1"/>
    <xf numFmtId="0" fontId="7" fillId="9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8" borderId="1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8" fillId="8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" fillId="9" borderId="10" xfId="0" applyFont="1" applyFill="1" applyBorder="1"/>
    <xf numFmtId="0" fontId="19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10" borderId="1" xfId="0" applyFont="1" applyFill="1" applyBorder="1"/>
    <xf numFmtId="0" fontId="19" fillId="9" borderId="1" xfId="0" applyFont="1" applyFill="1" applyBorder="1" applyAlignment="1">
      <alignment horizontal="left"/>
    </xf>
    <xf numFmtId="164" fontId="21" fillId="9" borderId="1" xfId="0" applyNumberFormat="1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" fillId="8" borderId="1" xfId="0" applyFont="1" applyFill="1" applyBorder="1" applyAlignment="1">
      <alignment horizontal="left"/>
    </xf>
    <xf numFmtId="0" fontId="7" fillId="8" borderId="11" xfId="0" applyFont="1" applyFill="1" applyBorder="1"/>
    <xf numFmtId="0" fontId="7" fillId="8" borderId="12" xfId="0" applyFont="1" applyFill="1" applyBorder="1"/>
    <xf numFmtId="0" fontId="2" fillId="8" borderId="4" xfId="0" applyFont="1" applyFill="1" applyBorder="1" applyAlignment="1">
      <alignment horizontal="right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left"/>
    </xf>
    <xf numFmtId="0" fontId="7" fillId="8" borderId="15" xfId="0" applyFont="1" applyFill="1" applyBorder="1" applyAlignment="1">
      <alignment horizontal="center"/>
    </xf>
    <xf numFmtId="0" fontId="24" fillId="8" borderId="4" xfId="0" applyFont="1" applyFill="1" applyBorder="1"/>
    <xf numFmtId="0" fontId="7" fillId="11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7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0" fontId="7" fillId="8" borderId="19" xfId="0" applyFont="1" applyFill="1" applyBorder="1"/>
    <xf numFmtId="1" fontId="7" fillId="8" borderId="20" xfId="0" applyNumberFormat="1" applyFont="1" applyFill="1" applyBorder="1"/>
    <xf numFmtId="1" fontId="2" fillId="0" borderId="0" xfId="0" applyNumberFormat="1" applyFont="1"/>
    <xf numFmtId="1" fontId="7" fillId="0" borderId="0" xfId="0" applyNumberFormat="1" applyFont="1"/>
    <xf numFmtId="0" fontId="27" fillId="0" borderId="0" xfId="0" applyFont="1"/>
    <xf numFmtId="0" fontId="7" fillId="8" borderId="20" xfId="0" applyFont="1" applyFill="1" applyBorder="1"/>
    <xf numFmtId="0" fontId="9" fillId="8" borderId="1" xfId="0" applyFont="1" applyFill="1" applyBorder="1" applyAlignment="1">
      <alignment horizontal="center"/>
    </xf>
    <xf numFmtId="0" fontId="2" fillId="9" borderId="14" xfId="0" applyFont="1" applyFill="1" applyBorder="1"/>
    <xf numFmtId="0" fontId="12" fillId="9" borderId="14" xfId="0" applyFont="1" applyFill="1" applyBorder="1"/>
    <xf numFmtId="0" fontId="2" fillId="9" borderId="9" xfId="0" applyFont="1" applyFill="1" applyBorder="1" applyAlignment="1">
      <alignment horizontal="right"/>
    </xf>
    <xf numFmtId="43" fontId="9" fillId="8" borderId="1" xfId="0" applyNumberFormat="1" applyFont="1" applyFill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4" xfId="0" applyFont="1" applyBorder="1"/>
    <xf numFmtId="0" fontId="7" fillId="9" borderId="0" xfId="0" applyFont="1" applyFill="1"/>
    <xf numFmtId="0" fontId="2" fillId="0" borderId="8" xfId="0" applyFont="1" applyBorder="1" applyAlignment="1">
      <alignment horizontal="right"/>
    </xf>
    <xf numFmtId="0" fontId="2" fillId="0" borderId="4" xfId="0" applyFont="1" applyBorder="1"/>
    <xf numFmtId="0" fontId="2" fillId="9" borderId="0" xfId="0" applyFont="1" applyFill="1"/>
    <xf numFmtId="0" fontId="7" fillId="9" borderId="14" xfId="0" applyFont="1" applyFill="1" applyBorder="1"/>
    <xf numFmtId="0" fontId="7" fillId="0" borderId="14" xfId="0" applyFont="1" applyBorder="1"/>
    <xf numFmtId="0" fontId="2" fillId="0" borderId="14" xfId="0" applyFont="1" applyBorder="1"/>
    <xf numFmtId="0" fontId="15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/>
    <xf numFmtId="0" fontId="19" fillId="9" borderId="0" xfId="0" applyFont="1" applyFill="1" applyAlignment="1">
      <alignment horizontal="left"/>
    </xf>
    <xf numFmtId="164" fontId="21" fillId="9" borderId="0" xfId="0" applyNumberFormat="1" applyFont="1" applyFill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9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2" borderId="8" xfId="0" applyFont="1" applyFill="1" applyBorder="1" applyAlignment="1">
      <alignment horizontal="center"/>
    </xf>
    <xf numFmtId="0" fontId="2" fillId="12" borderId="1" xfId="0" applyFont="1" applyFill="1" applyBorder="1"/>
    <xf numFmtId="0" fontId="2" fillId="14" borderId="1" xfId="0" applyFont="1" applyFill="1" applyBorder="1"/>
    <xf numFmtId="0" fontId="7" fillId="7" borderId="13" xfId="0" applyFont="1" applyFill="1" applyBorder="1" applyAlignment="1">
      <alignment horizontal="center"/>
    </xf>
    <xf numFmtId="0" fontId="23" fillId="0" borderId="14" xfId="0" applyFont="1" applyBorder="1"/>
    <xf numFmtId="0" fontId="7" fillId="7" borderId="9" xfId="0" applyFont="1" applyFill="1" applyBorder="1" applyAlignment="1">
      <alignment horizontal="center"/>
    </xf>
    <xf numFmtId="0" fontId="23" fillId="0" borderId="16" xfId="0" applyFont="1" applyBorder="1"/>
    <xf numFmtId="0" fontId="26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14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5">
      <c r="A2" s="9">
        <v>1</v>
      </c>
      <c r="B2" s="10" t="s">
        <v>9</v>
      </c>
      <c r="C2" s="11">
        <v>3</v>
      </c>
      <c r="D2" s="11" t="s">
        <v>10</v>
      </c>
      <c r="E2" s="11" t="s">
        <v>11</v>
      </c>
      <c r="F2" s="12" t="s">
        <v>12</v>
      </c>
      <c r="G2" s="13" t="s">
        <v>13</v>
      </c>
      <c r="H2" s="14"/>
      <c r="I2" s="15" t="s">
        <v>14</v>
      </c>
      <c r="J2" s="16" t="s">
        <v>15</v>
      </c>
      <c r="K2" s="5"/>
      <c r="L2" s="6"/>
      <c r="M2" s="7"/>
      <c r="N2" s="8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9">
        <v>2</v>
      </c>
      <c r="B3" s="10" t="s">
        <v>16</v>
      </c>
      <c r="C3" s="11">
        <v>4</v>
      </c>
      <c r="D3" s="11" t="s">
        <v>10</v>
      </c>
      <c r="E3" s="11" t="s">
        <v>11</v>
      </c>
      <c r="F3" s="12" t="s">
        <v>12</v>
      </c>
      <c r="G3" s="13" t="s">
        <v>13</v>
      </c>
      <c r="H3" s="14"/>
      <c r="I3" s="15" t="s">
        <v>17</v>
      </c>
      <c r="J3" s="16" t="s">
        <v>18</v>
      </c>
      <c r="K3" s="5"/>
      <c r="L3" s="6"/>
      <c r="M3" s="7"/>
      <c r="N3" s="8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9">
        <v>3</v>
      </c>
      <c r="B4" s="10" t="s">
        <v>19</v>
      </c>
      <c r="C4" s="11">
        <v>4</v>
      </c>
      <c r="D4" s="11" t="s">
        <v>10</v>
      </c>
      <c r="E4" s="11" t="s">
        <v>11</v>
      </c>
      <c r="F4" s="12" t="s">
        <v>12</v>
      </c>
      <c r="G4" s="13" t="s">
        <v>13</v>
      </c>
      <c r="H4" s="14"/>
      <c r="I4" s="15" t="s">
        <v>20</v>
      </c>
      <c r="J4" s="16" t="s">
        <v>21</v>
      </c>
      <c r="K4" s="5"/>
      <c r="L4" s="6"/>
      <c r="M4" s="7"/>
      <c r="N4" s="8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25">
      <c r="A5" s="9">
        <v>4</v>
      </c>
      <c r="B5" s="10" t="s">
        <v>22</v>
      </c>
      <c r="C5" s="11">
        <v>2</v>
      </c>
      <c r="D5" s="11" t="s">
        <v>10</v>
      </c>
      <c r="E5" s="11" t="s">
        <v>11</v>
      </c>
      <c r="F5" s="12" t="s">
        <v>12</v>
      </c>
      <c r="G5" s="13" t="s">
        <v>13</v>
      </c>
      <c r="H5" s="14"/>
      <c r="I5" s="15" t="s">
        <v>23</v>
      </c>
      <c r="J5" s="16" t="s">
        <v>10</v>
      </c>
      <c r="K5" s="5"/>
      <c r="L5" s="6"/>
      <c r="M5" s="7"/>
      <c r="N5" s="8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5">
      <c r="A6" s="9">
        <v>5</v>
      </c>
      <c r="B6" s="10" t="s">
        <v>24</v>
      </c>
      <c r="C6" s="11">
        <v>4</v>
      </c>
      <c r="D6" s="11" t="s">
        <v>10</v>
      </c>
      <c r="E6" s="11" t="s">
        <v>11</v>
      </c>
      <c r="F6" s="12" t="s">
        <v>12</v>
      </c>
      <c r="G6" s="13" t="s">
        <v>13</v>
      </c>
      <c r="H6" s="14"/>
      <c r="I6" s="15" t="s">
        <v>25</v>
      </c>
      <c r="J6" s="16" t="s">
        <v>26</v>
      </c>
      <c r="K6" s="5"/>
      <c r="L6" s="6"/>
      <c r="M6" s="7"/>
      <c r="N6" s="8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9">
        <v>6</v>
      </c>
      <c r="B7" s="10" t="s">
        <v>27</v>
      </c>
      <c r="C7" s="11">
        <v>3</v>
      </c>
      <c r="D7" s="11" t="s">
        <v>10</v>
      </c>
      <c r="E7" s="11" t="s">
        <v>11</v>
      </c>
      <c r="F7" s="12" t="s">
        <v>12</v>
      </c>
      <c r="G7" s="13" t="s">
        <v>13</v>
      </c>
      <c r="H7" s="14"/>
      <c r="I7" s="15" t="s">
        <v>28</v>
      </c>
      <c r="J7" s="16" t="s">
        <v>29</v>
      </c>
      <c r="K7" s="6"/>
      <c r="L7" s="6"/>
      <c r="M7" s="8"/>
      <c r="N7" s="8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9">
        <v>7</v>
      </c>
      <c r="B8" s="10" t="s">
        <v>30</v>
      </c>
      <c r="C8" s="11">
        <v>4</v>
      </c>
      <c r="D8" s="11" t="s">
        <v>10</v>
      </c>
      <c r="E8" s="11" t="s">
        <v>11</v>
      </c>
      <c r="F8" s="12" t="s">
        <v>12</v>
      </c>
      <c r="G8" s="13" t="s">
        <v>13</v>
      </c>
      <c r="H8" s="14"/>
      <c r="I8" s="15" t="s">
        <v>31</v>
      </c>
      <c r="J8" s="16" t="s">
        <v>32</v>
      </c>
      <c r="K8" s="5"/>
      <c r="L8" s="6"/>
      <c r="M8" s="7"/>
      <c r="N8" s="8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9">
        <v>8</v>
      </c>
      <c r="B9" s="10" t="s">
        <v>33</v>
      </c>
      <c r="C9" s="11">
        <v>3</v>
      </c>
      <c r="D9" s="11" t="s">
        <v>10</v>
      </c>
      <c r="E9" s="11" t="s">
        <v>11</v>
      </c>
      <c r="F9" s="12" t="s">
        <v>12</v>
      </c>
      <c r="G9" s="13" t="s">
        <v>13</v>
      </c>
      <c r="H9" s="14"/>
      <c r="I9" s="15" t="s">
        <v>34</v>
      </c>
      <c r="J9" s="16" t="s">
        <v>35</v>
      </c>
      <c r="K9" s="5"/>
      <c r="L9" s="6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 x14ac:dyDescent="0.25">
      <c r="A10" s="9">
        <v>9</v>
      </c>
      <c r="B10" s="10" t="s">
        <v>36</v>
      </c>
      <c r="C10" s="11">
        <v>4</v>
      </c>
      <c r="D10" s="11" t="s">
        <v>10</v>
      </c>
      <c r="E10" s="11" t="s">
        <v>11</v>
      </c>
      <c r="F10" s="12" t="s">
        <v>37</v>
      </c>
      <c r="G10" s="13" t="s">
        <v>13</v>
      </c>
      <c r="H10" s="14"/>
      <c r="I10" s="15" t="s">
        <v>38</v>
      </c>
      <c r="J10" s="16" t="s">
        <v>39</v>
      </c>
      <c r="K10" s="5"/>
      <c r="L10" s="6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9">
        <v>10</v>
      </c>
      <c r="B11" s="10" t="s">
        <v>40</v>
      </c>
      <c r="C11" s="11">
        <v>2</v>
      </c>
      <c r="D11" s="11" t="s">
        <v>10</v>
      </c>
      <c r="E11" s="11" t="s">
        <v>11</v>
      </c>
      <c r="F11" s="12" t="s">
        <v>12</v>
      </c>
      <c r="G11" s="13" t="s">
        <v>13</v>
      </c>
      <c r="H11" s="14"/>
      <c r="I11" s="15" t="s">
        <v>41</v>
      </c>
      <c r="J11" s="16" t="s">
        <v>42</v>
      </c>
      <c r="K11" s="5"/>
      <c r="L11" s="6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9">
        <v>11</v>
      </c>
      <c r="B12" s="10" t="s">
        <v>43</v>
      </c>
      <c r="C12" s="11">
        <v>2</v>
      </c>
      <c r="D12" s="11" t="s">
        <v>10</v>
      </c>
      <c r="E12" s="11" t="s">
        <v>11</v>
      </c>
      <c r="F12" s="12" t="s">
        <v>12</v>
      </c>
      <c r="G12" s="13" t="s">
        <v>13</v>
      </c>
      <c r="H12" s="14"/>
      <c r="I12" s="17" t="s">
        <v>44</v>
      </c>
      <c r="J12" s="18" t="s">
        <v>45</v>
      </c>
      <c r="K12" s="5"/>
      <c r="L12" s="6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customHeight="1" x14ac:dyDescent="0.25">
      <c r="A13" s="9">
        <v>12</v>
      </c>
      <c r="B13" s="10" t="s">
        <v>46</v>
      </c>
      <c r="C13" s="11">
        <v>4</v>
      </c>
      <c r="D13" s="11" t="s">
        <v>10</v>
      </c>
      <c r="E13" s="11" t="s">
        <v>11</v>
      </c>
      <c r="F13" s="12" t="s">
        <v>12</v>
      </c>
      <c r="G13" s="13" t="s">
        <v>13</v>
      </c>
      <c r="H13" s="14"/>
      <c r="I13" s="15" t="s">
        <v>47</v>
      </c>
      <c r="J13" s="16" t="s">
        <v>48</v>
      </c>
      <c r="K13" s="5"/>
      <c r="L13" s="6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 x14ac:dyDescent="0.25">
      <c r="A14" s="9">
        <v>13</v>
      </c>
      <c r="B14" s="10" t="s">
        <v>49</v>
      </c>
      <c r="C14" s="11">
        <v>4</v>
      </c>
      <c r="D14" s="11" t="s">
        <v>10</v>
      </c>
      <c r="E14" s="11" t="s">
        <v>11</v>
      </c>
      <c r="F14" s="12" t="s">
        <v>12</v>
      </c>
      <c r="G14" s="13" t="s">
        <v>13</v>
      </c>
      <c r="H14" s="14"/>
      <c r="I14" s="15" t="s">
        <v>50</v>
      </c>
      <c r="J14" s="16" t="s">
        <v>51</v>
      </c>
      <c r="K14" s="5"/>
      <c r="L14" s="6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customHeight="1" x14ac:dyDescent="0.25">
      <c r="A15" s="9">
        <v>14</v>
      </c>
      <c r="B15" s="10" t="s">
        <v>52</v>
      </c>
      <c r="C15" s="11">
        <v>4</v>
      </c>
      <c r="D15" s="11" t="s">
        <v>10</v>
      </c>
      <c r="E15" s="11" t="s">
        <v>11</v>
      </c>
      <c r="F15" s="12" t="s">
        <v>12</v>
      </c>
      <c r="G15" s="13" t="s">
        <v>13</v>
      </c>
      <c r="H15" s="14"/>
      <c r="I15" s="17" t="s">
        <v>53</v>
      </c>
      <c r="J15" s="16" t="s">
        <v>54</v>
      </c>
      <c r="K15" s="5"/>
      <c r="L15" s="6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customHeight="1" x14ac:dyDescent="0.25">
      <c r="A16" s="9">
        <v>15</v>
      </c>
      <c r="B16" s="10" t="s">
        <v>55</v>
      </c>
      <c r="C16" s="11">
        <v>4</v>
      </c>
      <c r="D16" s="11" t="s">
        <v>10</v>
      </c>
      <c r="E16" s="11" t="s">
        <v>11</v>
      </c>
      <c r="F16" s="12" t="s">
        <v>12</v>
      </c>
      <c r="G16" s="13" t="s">
        <v>13</v>
      </c>
      <c r="H16" s="14"/>
      <c r="I16" s="15" t="s">
        <v>56</v>
      </c>
      <c r="J16" s="16" t="s">
        <v>57</v>
      </c>
      <c r="K16" s="6"/>
      <c r="L16" s="6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customHeight="1" x14ac:dyDescent="0.25">
      <c r="A17" s="9">
        <v>16</v>
      </c>
      <c r="B17" s="10" t="s">
        <v>58</v>
      </c>
      <c r="C17" s="11">
        <v>3</v>
      </c>
      <c r="D17" s="11" t="s">
        <v>10</v>
      </c>
      <c r="E17" s="11" t="s">
        <v>11</v>
      </c>
      <c r="F17" s="12" t="s">
        <v>12</v>
      </c>
      <c r="G17" s="13" t="s">
        <v>13</v>
      </c>
      <c r="H17" s="14"/>
      <c r="I17" s="15" t="s">
        <v>59</v>
      </c>
      <c r="J17" s="16" t="s">
        <v>60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9">
        <v>17</v>
      </c>
      <c r="B18" s="10" t="s">
        <v>61</v>
      </c>
      <c r="C18" s="11">
        <v>2</v>
      </c>
      <c r="D18" s="11" t="s">
        <v>10</v>
      </c>
      <c r="E18" s="11" t="s">
        <v>11</v>
      </c>
      <c r="F18" s="12" t="s">
        <v>12</v>
      </c>
      <c r="G18" s="13" t="s">
        <v>13</v>
      </c>
      <c r="H18" s="14"/>
      <c r="I18" s="15" t="s">
        <v>62</v>
      </c>
      <c r="J18" s="16" t="s">
        <v>63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 customHeight="1" x14ac:dyDescent="0.25">
      <c r="A19" s="9">
        <v>18</v>
      </c>
      <c r="B19" s="10" t="s">
        <v>64</v>
      </c>
      <c r="C19" s="11">
        <v>4</v>
      </c>
      <c r="D19" s="11" t="s">
        <v>10</v>
      </c>
      <c r="E19" s="11" t="s">
        <v>11</v>
      </c>
      <c r="F19" s="12" t="s">
        <v>12</v>
      </c>
      <c r="G19" s="13" t="s">
        <v>13</v>
      </c>
      <c r="H19" s="14"/>
      <c r="I19" s="15" t="s">
        <v>65</v>
      </c>
      <c r="J19" s="16" t="s">
        <v>66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9">
        <v>19</v>
      </c>
      <c r="B20" s="10" t="s">
        <v>67</v>
      </c>
      <c r="C20" s="11">
        <v>2</v>
      </c>
      <c r="D20" s="11" t="s">
        <v>10</v>
      </c>
      <c r="E20" s="11" t="s">
        <v>68</v>
      </c>
      <c r="F20" s="12" t="s">
        <v>12</v>
      </c>
      <c r="G20" s="13" t="s">
        <v>69</v>
      </c>
      <c r="H20" s="14"/>
      <c r="I20" s="15" t="s">
        <v>70</v>
      </c>
      <c r="J20" s="16" t="s">
        <v>71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9">
        <v>20</v>
      </c>
      <c r="B21" s="10" t="s">
        <v>72</v>
      </c>
      <c r="C21" s="11">
        <v>3</v>
      </c>
      <c r="D21" s="11" t="s">
        <v>10</v>
      </c>
      <c r="E21" s="11" t="s">
        <v>68</v>
      </c>
      <c r="F21" s="12" t="s">
        <v>12</v>
      </c>
      <c r="G21" s="13" t="s">
        <v>69</v>
      </c>
      <c r="H21" s="14"/>
      <c r="I21" s="15" t="s">
        <v>73</v>
      </c>
      <c r="J21" s="16" t="s">
        <v>74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9">
        <v>21</v>
      </c>
      <c r="B22" s="10" t="s">
        <v>75</v>
      </c>
      <c r="C22" s="11">
        <v>4</v>
      </c>
      <c r="D22" s="11" t="s">
        <v>10</v>
      </c>
      <c r="E22" s="11" t="s">
        <v>68</v>
      </c>
      <c r="F22" s="12" t="s">
        <v>12</v>
      </c>
      <c r="G22" s="13" t="s">
        <v>69</v>
      </c>
      <c r="H22" s="14"/>
      <c r="I22" s="19" t="s">
        <v>76</v>
      </c>
      <c r="J22" s="18" t="s">
        <v>77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9">
        <v>89</v>
      </c>
      <c r="B23" s="10" t="s">
        <v>78</v>
      </c>
      <c r="C23" s="11">
        <v>2</v>
      </c>
      <c r="D23" s="11" t="s">
        <v>10</v>
      </c>
      <c r="E23" s="11" t="s">
        <v>68</v>
      </c>
      <c r="F23" s="12" t="s">
        <v>12</v>
      </c>
      <c r="G23" s="13" t="s">
        <v>69</v>
      </c>
      <c r="H23" s="14"/>
      <c r="I23" s="15" t="s">
        <v>79</v>
      </c>
      <c r="J23" s="16" t="s">
        <v>80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9">
        <v>22</v>
      </c>
      <c r="B24" s="10" t="s">
        <v>81</v>
      </c>
      <c r="C24" s="11">
        <v>3</v>
      </c>
      <c r="D24" s="11" t="s">
        <v>10</v>
      </c>
      <c r="E24" s="11" t="s">
        <v>68</v>
      </c>
      <c r="F24" s="12" t="s">
        <v>12</v>
      </c>
      <c r="G24" s="13" t="s">
        <v>69</v>
      </c>
      <c r="H24" s="14"/>
      <c r="I24" s="15" t="s">
        <v>82</v>
      </c>
      <c r="J24" s="16" t="s">
        <v>83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25">
      <c r="A25" s="9">
        <v>23</v>
      </c>
      <c r="B25" s="10" t="s">
        <v>84</v>
      </c>
      <c r="C25" s="11">
        <v>4</v>
      </c>
      <c r="D25" s="11" t="s">
        <v>10</v>
      </c>
      <c r="E25" s="11" t="s">
        <v>68</v>
      </c>
      <c r="F25" s="12" t="s">
        <v>12</v>
      </c>
      <c r="G25" s="13" t="s">
        <v>69</v>
      </c>
      <c r="H25" s="14"/>
      <c r="I25" s="2"/>
      <c r="J25" s="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5" customHeight="1" x14ac:dyDescent="0.25">
      <c r="A26" s="9">
        <v>24</v>
      </c>
      <c r="B26" s="10" t="s">
        <v>85</v>
      </c>
      <c r="C26" s="11">
        <v>3</v>
      </c>
      <c r="D26" s="11" t="s">
        <v>10</v>
      </c>
      <c r="E26" s="11" t="s">
        <v>68</v>
      </c>
      <c r="F26" s="12" t="s">
        <v>12</v>
      </c>
      <c r="G26" s="13" t="s">
        <v>69</v>
      </c>
      <c r="H26" s="14"/>
      <c r="I26" s="2"/>
      <c r="J26" s="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25">
      <c r="A27" s="9">
        <v>25</v>
      </c>
      <c r="B27" s="10" t="s">
        <v>86</v>
      </c>
      <c r="C27" s="11">
        <v>4</v>
      </c>
      <c r="D27" s="11" t="s">
        <v>10</v>
      </c>
      <c r="E27" s="11" t="s">
        <v>68</v>
      </c>
      <c r="F27" s="12" t="s">
        <v>12</v>
      </c>
      <c r="G27" s="13" t="s">
        <v>69</v>
      </c>
      <c r="H27" s="14"/>
      <c r="I27" s="20"/>
      <c r="J27" s="2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5" customHeight="1" x14ac:dyDescent="0.25">
      <c r="A28" s="9">
        <v>26</v>
      </c>
      <c r="B28" s="10" t="s">
        <v>87</v>
      </c>
      <c r="C28" s="11">
        <v>2</v>
      </c>
      <c r="D28" s="11" t="s">
        <v>10</v>
      </c>
      <c r="E28" s="11" t="s">
        <v>68</v>
      </c>
      <c r="F28" s="12" t="s">
        <v>12</v>
      </c>
      <c r="G28" s="13" t="s">
        <v>69</v>
      </c>
      <c r="H28" s="14"/>
      <c r="I28" s="2"/>
      <c r="J28" s="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9">
        <v>27</v>
      </c>
      <c r="B29" s="10" t="s">
        <v>88</v>
      </c>
      <c r="C29" s="11">
        <v>2</v>
      </c>
      <c r="D29" s="11" t="s">
        <v>10</v>
      </c>
      <c r="E29" s="11" t="s">
        <v>68</v>
      </c>
      <c r="F29" s="12" t="s">
        <v>12</v>
      </c>
      <c r="G29" s="13" t="s">
        <v>69</v>
      </c>
      <c r="H29" s="14"/>
      <c r="I29" s="2"/>
      <c r="J29" s="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 x14ac:dyDescent="0.25">
      <c r="A30" s="9">
        <v>28</v>
      </c>
      <c r="B30" s="10" t="s">
        <v>89</v>
      </c>
      <c r="C30" s="11">
        <v>4</v>
      </c>
      <c r="D30" s="11" t="s">
        <v>10</v>
      </c>
      <c r="E30" s="11" t="s">
        <v>68</v>
      </c>
      <c r="F30" s="12" t="s">
        <v>12</v>
      </c>
      <c r="G30" s="13" t="s">
        <v>69</v>
      </c>
      <c r="H30" s="14"/>
      <c r="I30" s="22"/>
      <c r="J30" s="2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.5" customHeight="1" x14ac:dyDescent="0.25">
      <c r="A31" s="9">
        <v>29</v>
      </c>
      <c r="B31" s="10" t="s">
        <v>90</v>
      </c>
      <c r="C31" s="11">
        <v>4</v>
      </c>
      <c r="D31" s="11" t="s">
        <v>10</v>
      </c>
      <c r="E31" s="11" t="s">
        <v>68</v>
      </c>
      <c r="F31" s="12" t="s">
        <v>12</v>
      </c>
      <c r="G31" s="13" t="s">
        <v>69</v>
      </c>
      <c r="H31" s="14"/>
      <c r="I31" s="2"/>
      <c r="J31" s="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5" customHeight="1" x14ac:dyDescent="0.25">
      <c r="A32" s="9">
        <v>30</v>
      </c>
      <c r="B32" s="10" t="s">
        <v>91</v>
      </c>
      <c r="C32" s="11">
        <v>5</v>
      </c>
      <c r="D32" s="11" t="s">
        <v>10</v>
      </c>
      <c r="E32" s="11" t="s">
        <v>11</v>
      </c>
      <c r="F32" s="11" t="s">
        <v>92</v>
      </c>
      <c r="G32" s="13" t="s">
        <v>93</v>
      </c>
      <c r="H32" s="14"/>
      <c r="I32" s="24"/>
      <c r="J32" s="2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5" customHeight="1" x14ac:dyDescent="0.25">
      <c r="A33" s="9">
        <v>31</v>
      </c>
      <c r="B33" s="10" t="s">
        <v>94</v>
      </c>
      <c r="C33" s="11">
        <v>6</v>
      </c>
      <c r="D33" s="11" t="s">
        <v>10</v>
      </c>
      <c r="E33" s="11" t="s">
        <v>11</v>
      </c>
      <c r="F33" s="11" t="s">
        <v>92</v>
      </c>
      <c r="G33" s="13" t="s">
        <v>93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5" customHeight="1" x14ac:dyDescent="0.25">
      <c r="A34" s="9">
        <v>32</v>
      </c>
      <c r="B34" s="10" t="s">
        <v>95</v>
      </c>
      <c r="C34" s="25">
        <v>5</v>
      </c>
      <c r="D34" s="11" t="s">
        <v>10</v>
      </c>
      <c r="E34" s="11" t="s">
        <v>11</v>
      </c>
      <c r="F34" s="25" t="s">
        <v>92</v>
      </c>
      <c r="G34" s="13" t="s">
        <v>93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3.5" customHeight="1" x14ac:dyDescent="0.25">
      <c r="A35" s="9">
        <v>33</v>
      </c>
      <c r="B35" s="10" t="s">
        <v>96</v>
      </c>
      <c r="C35" s="11">
        <v>5</v>
      </c>
      <c r="D35" s="11" t="s">
        <v>10</v>
      </c>
      <c r="E35" s="11" t="s">
        <v>11</v>
      </c>
      <c r="F35" s="11" t="s">
        <v>92</v>
      </c>
      <c r="G35" s="13" t="s">
        <v>93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5" customHeight="1" x14ac:dyDescent="0.25">
      <c r="A36" s="9">
        <v>34</v>
      </c>
      <c r="B36" s="10" t="s">
        <v>97</v>
      </c>
      <c r="C36" s="11">
        <v>6</v>
      </c>
      <c r="D36" s="11" t="s">
        <v>10</v>
      </c>
      <c r="E36" s="11" t="s">
        <v>11</v>
      </c>
      <c r="F36" s="11" t="s">
        <v>92</v>
      </c>
      <c r="G36" s="13" t="s">
        <v>93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5" customHeight="1" x14ac:dyDescent="0.25">
      <c r="A37" s="9">
        <v>35</v>
      </c>
      <c r="B37" s="10" t="s">
        <v>98</v>
      </c>
      <c r="C37" s="11">
        <v>6</v>
      </c>
      <c r="D37" s="11" t="s">
        <v>10</v>
      </c>
      <c r="E37" s="11" t="s">
        <v>11</v>
      </c>
      <c r="F37" s="11" t="s">
        <v>92</v>
      </c>
      <c r="G37" s="13" t="s">
        <v>93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5" customHeight="1" x14ac:dyDescent="0.25">
      <c r="A38" s="9">
        <v>36</v>
      </c>
      <c r="B38" s="10" t="s">
        <v>99</v>
      </c>
      <c r="C38" s="11">
        <v>6</v>
      </c>
      <c r="D38" s="11" t="s">
        <v>10</v>
      </c>
      <c r="E38" s="11" t="s">
        <v>11</v>
      </c>
      <c r="F38" s="11" t="s">
        <v>92</v>
      </c>
      <c r="G38" s="13" t="s">
        <v>93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 x14ac:dyDescent="0.25">
      <c r="A39" s="9">
        <v>37</v>
      </c>
      <c r="B39" s="10" t="s">
        <v>100</v>
      </c>
      <c r="C39" s="11">
        <v>6</v>
      </c>
      <c r="D39" s="11" t="s">
        <v>10</v>
      </c>
      <c r="E39" s="11" t="s">
        <v>11</v>
      </c>
      <c r="F39" s="11" t="s">
        <v>92</v>
      </c>
      <c r="G39" s="13" t="s">
        <v>93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 x14ac:dyDescent="0.25">
      <c r="A40" s="9">
        <v>38</v>
      </c>
      <c r="B40" s="10" t="s">
        <v>101</v>
      </c>
      <c r="C40" s="11">
        <v>5</v>
      </c>
      <c r="D40" s="11" t="s">
        <v>10</v>
      </c>
      <c r="E40" s="11" t="s">
        <v>11</v>
      </c>
      <c r="F40" s="11" t="s">
        <v>92</v>
      </c>
      <c r="G40" s="13" t="s">
        <v>93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25">
      <c r="A41" s="9">
        <v>39</v>
      </c>
      <c r="B41" s="10" t="s">
        <v>102</v>
      </c>
      <c r="C41" s="25">
        <v>6</v>
      </c>
      <c r="D41" s="11" t="s">
        <v>10</v>
      </c>
      <c r="E41" s="11" t="s">
        <v>11</v>
      </c>
      <c r="F41" s="25" t="s">
        <v>92</v>
      </c>
      <c r="G41" s="13" t="s">
        <v>93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.5" customHeight="1" x14ac:dyDescent="0.25">
      <c r="A42" s="9">
        <v>40</v>
      </c>
      <c r="B42" s="10" t="s">
        <v>103</v>
      </c>
      <c r="C42" s="11">
        <v>6</v>
      </c>
      <c r="D42" s="11" t="s">
        <v>10</v>
      </c>
      <c r="E42" s="11" t="s">
        <v>11</v>
      </c>
      <c r="F42" s="11" t="s">
        <v>92</v>
      </c>
      <c r="G42" s="13" t="s">
        <v>93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5" customHeight="1" x14ac:dyDescent="0.25">
      <c r="A43" s="9">
        <v>41</v>
      </c>
      <c r="B43" s="10" t="s">
        <v>104</v>
      </c>
      <c r="C43" s="11">
        <v>6</v>
      </c>
      <c r="D43" s="11" t="s">
        <v>10</v>
      </c>
      <c r="E43" s="11" t="s">
        <v>11</v>
      </c>
      <c r="F43" s="11" t="s">
        <v>92</v>
      </c>
      <c r="G43" s="13" t="s">
        <v>93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5" customHeight="1" x14ac:dyDescent="0.25">
      <c r="A44" s="9">
        <v>42</v>
      </c>
      <c r="B44" s="10" t="s">
        <v>105</v>
      </c>
      <c r="C44" s="11">
        <v>5</v>
      </c>
      <c r="D44" s="11" t="s">
        <v>10</v>
      </c>
      <c r="E44" s="11" t="s">
        <v>11</v>
      </c>
      <c r="F44" s="12" t="s">
        <v>92</v>
      </c>
      <c r="G44" s="13" t="s">
        <v>93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5" customHeight="1" x14ac:dyDescent="0.25">
      <c r="A45" s="9">
        <v>43</v>
      </c>
      <c r="B45" s="10" t="s">
        <v>106</v>
      </c>
      <c r="C45" s="11">
        <v>6</v>
      </c>
      <c r="D45" s="11" t="s">
        <v>10</v>
      </c>
      <c r="E45" s="11" t="s">
        <v>68</v>
      </c>
      <c r="F45" s="11" t="s">
        <v>92</v>
      </c>
      <c r="G45" s="13" t="s">
        <v>107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3.5" customHeight="1" x14ac:dyDescent="0.25">
      <c r="A46" s="9">
        <v>44</v>
      </c>
      <c r="B46" s="10" t="s">
        <v>108</v>
      </c>
      <c r="C46" s="11">
        <v>5</v>
      </c>
      <c r="D46" s="11" t="s">
        <v>10</v>
      </c>
      <c r="E46" s="11" t="s">
        <v>68</v>
      </c>
      <c r="F46" s="11" t="s">
        <v>92</v>
      </c>
      <c r="G46" s="13" t="s">
        <v>107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3.5" customHeight="1" x14ac:dyDescent="0.25">
      <c r="A47" s="9">
        <v>45</v>
      </c>
      <c r="B47" s="10" t="s">
        <v>109</v>
      </c>
      <c r="C47" s="11">
        <v>5</v>
      </c>
      <c r="D47" s="11" t="s">
        <v>10</v>
      </c>
      <c r="E47" s="11" t="s">
        <v>68</v>
      </c>
      <c r="F47" s="11" t="s">
        <v>92</v>
      </c>
      <c r="G47" s="13" t="s">
        <v>107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 x14ac:dyDescent="0.25">
      <c r="A48" s="9">
        <v>46</v>
      </c>
      <c r="B48" s="10" t="s">
        <v>110</v>
      </c>
      <c r="C48" s="11">
        <v>5</v>
      </c>
      <c r="D48" s="11" t="s">
        <v>10</v>
      </c>
      <c r="E48" s="11" t="s">
        <v>68</v>
      </c>
      <c r="F48" s="11" t="s">
        <v>92</v>
      </c>
      <c r="G48" s="13" t="s">
        <v>107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 x14ac:dyDescent="0.25">
      <c r="A49" s="9">
        <v>47</v>
      </c>
      <c r="B49" s="10" t="s">
        <v>111</v>
      </c>
      <c r="C49" s="11">
        <v>5</v>
      </c>
      <c r="D49" s="11" t="s">
        <v>10</v>
      </c>
      <c r="E49" s="11" t="s">
        <v>68</v>
      </c>
      <c r="F49" s="11" t="s">
        <v>92</v>
      </c>
      <c r="G49" s="13" t="s">
        <v>107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5" customHeight="1" x14ac:dyDescent="0.25">
      <c r="A50" s="9">
        <v>48</v>
      </c>
      <c r="B50" s="10" t="s">
        <v>112</v>
      </c>
      <c r="C50" s="11">
        <v>6</v>
      </c>
      <c r="D50" s="11" t="s">
        <v>10</v>
      </c>
      <c r="E50" s="11" t="s">
        <v>68</v>
      </c>
      <c r="F50" s="11" t="s">
        <v>92</v>
      </c>
      <c r="G50" s="13" t="s">
        <v>107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25">
      <c r="A51" s="9">
        <v>49</v>
      </c>
      <c r="B51" s="10" t="s">
        <v>113</v>
      </c>
      <c r="C51" s="11">
        <v>6</v>
      </c>
      <c r="D51" s="11" t="s">
        <v>10</v>
      </c>
      <c r="E51" s="11" t="s">
        <v>68</v>
      </c>
      <c r="F51" s="11" t="s">
        <v>92</v>
      </c>
      <c r="G51" s="13" t="s">
        <v>107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3.5" customHeight="1" x14ac:dyDescent="0.25">
      <c r="A52" s="9">
        <v>50</v>
      </c>
      <c r="B52" s="10" t="s">
        <v>114</v>
      </c>
      <c r="C52" s="11">
        <v>6</v>
      </c>
      <c r="D52" s="11" t="s">
        <v>10</v>
      </c>
      <c r="E52" s="11" t="s">
        <v>68</v>
      </c>
      <c r="F52" s="11" t="s">
        <v>92</v>
      </c>
      <c r="G52" s="13" t="s">
        <v>107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3.5" customHeight="1" x14ac:dyDescent="0.25">
      <c r="A53" s="9">
        <v>51</v>
      </c>
      <c r="B53" s="10" t="s">
        <v>115</v>
      </c>
      <c r="C53" s="11">
        <v>6</v>
      </c>
      <c r="D53" s="11" t="s">
        <v>10</v>
      </c>
      <c r="E53" s="11" t="s">
        <v>68</v>
      </c>
      <c r="F53" s="11" t="s">
        <v>92</v>
      </c>
      <c r="G53" s="13" t="s">
        <v>107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5" customHeight="1" x14ac:dyDescent="0.25">
      <c r="A54" s="9">
        <v>52</v>
      </c>
      <c r="B54" s="10" t="s">
        <v>116</v>
      </c>
      <c r="C54" s="11">
        <v>6</v>
      </c>
      <c r="D54" s="11" t="s">
        <v>10</v>
      </c>
      <c r="E54" s="11" t="s">
        <v>68</v>
      </c>
      <c r="F54" s="11" t="s">
        <v>92</v>
      </c>
      <c r="G54" s="13" t="s">
        <v>107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5" customHeight="1" x14ac:dyDescent="0.25">
      <c r="A55" s="9">
        <v>53</v>
      </c>
      <c r="B55" s="10" t="s">
        <v>117</v>
      </c>
      <c r="C55" s="25">
        <v>8</v>
      </c>
      <c r="D55" s="11" t="s">
        <v>10</v>
      </c>
      <c r="E55" s="11" t="s">
        <v>11</v>
      </c>
      <c r="F55" s="11" t="s">
        <v>118</v>
      </c>
      <c r="G55" s="13" t="s">
        <v>119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3.5" customHeight="1" x14ac:dyDescent="0.25">
      <c r="A56" s="9">
        <v>54</v>
      </c>
      <c r="B56" s="10" t="s">
        <v>120</v>
      </c>
      <c r="C56" s="11">
        <v>8</v>
      </c>
      <c r="D56" s="11" t="s">
        <v>10</v>
      </c>
      <c r="E56" s="11" t="s">
        <v>11</v>
      </c>
      <c r="F56" s="11" t="s">
        <v>118</v>
      </c>
      <c r="G56" s="13" t="s">
        <v>119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3.5" customHeight="1" x14ac:dyDescent="0.25">
      <c r="A57" s="9">
        <v>55</v>
      </c>
      <c r="B57" s="10" t="s">
        <v>121</v>
      </c>
      <c r="C57" s="11">
        <v>7</v>
      </c>
      <c r="D57" s="11" t="s">
        <v>10</v>
      </c>
      <c r="E57" s="11" t="s">
        <v>11</v>
      </c>
      <c r="F57" s="11" t="s">
        <v>118</v>
      </c>
      <c r="G57" s="13" t="s">
        <v>119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5">
      <c r="A58" s="9">
        <v>56</v>
      </c>
      <c r="B58" s="10" t="s">
        <v>122</v>
      </c>
      <c r="C58" s="11">
        <v>7</v>
      </c>
      <c r="D58" s="11" t="s">
        <v>10</v>
      </c>
      <c r="E58" s="11" t="s">
        <v>11</v>
      </c>
      <c r="F58" s="11" t="s">
        <v>118</v>
      </c>
      <c r="G58" s="13" t="s">
        <v>119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 x14ac:dyDescent="0.25">
      <c r="A59" s="9">
        <v>57</v>
      </c>
      <c r="B59" s="10" t="s">
        <v>123</v>
      </c>
      <c r="C59" s="11">
        <v>7</v>
      </c>
      <c r="D59" s="11" t="s">
        <v>10</v>
      </c>
      <c r="E59" s="11" t="s">
        <v>11</v>
      </c>
      <c r="F59" s="11" t="s">
        <v>118</v>
      </c>
      <c r="G59" s="13" t="s">
        <v>119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3.5" customHeight="1" x14ac:dyDescent="0.25">
      <c r="A60" s="9">
        <v>58</v>
      </c>
      <c r="B60" s="10" t="s">
        <v>124</v>
      </c>
      <c r="C60" s="11">
        <v>7</v>
      </c>
      <c r="D60" s="11" t="s">
        <v>10</v>
      </c>
      <c r="E60" s="11" t="s">
        <v>11</v>
      </c>
      <c r="F60" s="11" t="s">
        <v>118</v>
      </c>
      <c r="G60" s="13" t="s">
        <v>119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3.5" customHeight="1" x14ac:dyDescent="0.25">
      <c r="A61" s="9">
        <v>59</v>
      </c>
      <c r="B61" s="10" t="s">
        <v>125</v>
      </c>
      <c r="C61" s="11">
        <v>7</v>
      </c>
      <c r="D61" s="11" t="s">
        <v>10</v>
      </c>
      <c r="E61" s="11" t="s">
        <v>11</v>
      </c>
      <c r="F61" s="11" t="s">
        <v>118</v>
      </c>
      <c r="G61" s="13" t="s">
        <v>119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3.5" customHeight="1" x14ac:dyDescent="0.25">
      <c r="A62" s="9">
        <v>60</v>
      </c>
      <c r="B62" s="10" t="s">
        <v>126</v>
      </c>
      <c r="C62" s="11">
        <v>8</v>
      </c>
      <c r="D62" s="11" t="s">
        <v>10</v>
      </c>
      <c r="E62" s="11" t="s">
        <v>11</v>
      </c>
      <c r="F62" s="11" t="s">
        <v>118</v>
      </c>
      <c r="G62" s="13" t="s">
        <v>119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5" customHeight="1" x14ac:dyDescent="0.25">
      <c r="A63" s="9">
        <v>61</v>
      </c>
      <c r="B63" s="10" t="s">
        <v>127</v>
      </c>
      <c r="C63" s="11">
        <v>8</v>
      </c>
      <c r="D63" s="11" t="s">
        <v>10</v>
      </c>
      <c r="E63" s="11" t="s">
        <v>11</v>
      </c>
      <c r="F63" s="11" t="s">
        <v>118</v>
      </c>
      <c r="G63" s="13" t="s">
        <v>119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5" customHeight="1" x14ac:dyDescent="0.25">
      <c r="A64" s="9">
        <v>62</v>
      </c>
      <c r="B64" s="10" t="s">
        <v>128</v>
      </c>
      <c r="C64" s="11">
        <v>7</v>
      </c>
      <c r="D64" s="11" t="s">
        <v>10</v>
      </c>
      <c r="E64" s="11" t="s">
        <v>11</v>
      </c>
      <c r="F64" s="11" t="s">
        <v>118</v>
      </c>
      <c r="G64" s="13" t="s">
        <v>119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5" customHeight="1" x14ac:dyDescent="0.25">
      <c r="A65" s="9">
        <v>63</v>
      </c>
      <c r="B65" s="10" t="s">
        <v>129</v>
      </c>
      <c r="C65" s="11">
        <v>8</v>
      </c>
      <c r="D65" s="11" t="s">
        <v>10</v>
      </c>
      <c r="E65" s="11" t="s">
        <v>11</v>
      </c>
      <c r="F65" s="11" t="s">
        <v>118</v>
      </c>
      <c r="G65" s="13" t="s">
        <v>119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5">
      <c r="A66" s="9">
        <v>64</v>
      </c>
      <c r="B66" s="10" t="s">
        <v>130</v>
      </c>
      <c r="C66" s="11">
        <v>8</v>
      </c>
      <c r="D66" s="11" t="s">
        <v>10</v>
      </c>
      <c r="E66" s="11" t="s">
        <v>11</v>
      </c>
      <c r="F66" s="11" t="s">
        <v>118</v>
      </c>
      <c r="G66" s="13" t="s">
        <v>119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5">
      <c r="A67" s="9">
        <v>65</v>
      </c>
      <c r="B67" s="10" t="s">
        <v>131</v>
      </c>
      <c r="C67" s="11">
        <v>7</v>
      </c>
      <c r="D67" s="11" t="s">
        <v>10</v>
      </c>
      <c r="E67" s="11" t="s">
        <v>68</v>
      </c>
      <c r="F67" s="11" t="s">
        <v>118</v>
      </c>
      <c r="G67" s="13" t="s">
        <v>132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3.5" customHeight="1" x14ac:dyDescent="0.25">
      <c r="A68" s="9">
        <v>66</v>
      </c>
      <c r="B68" s="10" t="s">
        <v>133</v>
      </c>
      <c r="C68" s="11">
        <v>8</v>
      </c>
      <c r="D68" s="11" t="s">
        <v>10</v>
      </c>
      <c r="E68" s="11" t="s">
        <v>68</v>
      </c>
      <c r="F68" s="11" t="s">
        <v>118</v>
      </c>
      <c r="G68" s="13" t="s">
        <v>132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5" customHeight="1" x14ac:dyDescent="0.25">
      <c r="A69" s="9">
        <v>67</v>
      </c>
      <c r="B69" s="10" t="s">
        <v>134</v>
      </c>
      <c r="C69" s="25">
        <v>8</v>
      </c>
      <c r="D69" s="11" t="s">
        <v>10</v>
      </c>
      <c r="E69" s="11" t="s">
        <v>68</v>
      </c>
      <c r="F69" s="11" t="s">
        <v>118</v>
      </c>
      <c r="G69" s="13" t="s">
        <v>132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3.5" customHeight="1" x14ac:dyDescent="0.25">
      <c r="A70" s="9">
        <v>68</v>
      </c>
      <c r="B70" s="10" t="s">
        <v>135</v>
      </c>
      <c r="C70" s="25">
        <v>8</v>
      </c>
      <c r="D70" s="11" t="s">
        <v>10</v>
      </c>
      <c r="E70" s="11" t="s">
        <v>68</v>
      </c>
      <c r="F70" s="11" t="s">
        <v>118</v>
      </c>
      <c r="G70" s="13" t="s">
        <v>132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3.5" customHeight="1" x14ac:dyDescent="0.25">
      <c r="A71" s="9">
        <v>70</v>
      </c>
      <c r="B71" s="10" t="s">
        <v>136</v>
      </c>
      <c r="C71" s="11">
        <v>8</v>
      </c>
      <c r="D71" s="11" t="s">
        <v>10</v>
      </c>
      <c r="E71" s="11" t="s">
        <v>68</v>
      </c>
      <c r="F71" s="11" t="s">
        <v>118</v>
      </c>
      <c r="G71" s="13" t="s">
        <v>132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3.5" customHeight="1" x14ac:dyDescent="0.25">
      <c r="A72" s="9">
        <v>71</v>
      </c>
      <c r="B72" s="10" t="s">
        <v>137</v>
      </c>
      <c r="C72" s="11">
        <v>8</v>
      </c>
      <c r="D72" s="11" t="s">
        <v>10</v>
      </c>
      <c r="E72" s="11" t="s">
        <v>68</v>
      </c>
      <c r="F72" s="11" t="s">
        <v>118</v>
      </c>
      <c r="G72" s="13" t="s">
        <v>132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 x14ac:dyDescent="0.25">
      <c r="A73" s="9">
        <v>72</v>
      </c>
      <c r="B73" s="10" t="s">
        <v>138</v>
      </c>
      <c r="C73" s="11">
        <v>7</v>
      </c>
      <c r="D73" s="11" t="s">
        <v>10</v>
      </c>
      <c r="E73" s="11" t="s">
        <v>68</v>
      </c>
      <c r="F73" s="11" t="s">
        <v>118</v>
      </c>
      <c r="G73" s="13" t="s">
        <v>132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3.5" customHeight="1" x14ac:dyDescent="0.25">
      <c r="A74" s="9">
        <v>73</v>
      </c>
      <c r="B74" s="10" t="s">
        <v>139</v>
      </c>
      <c r="C74" s="11">
        <v>7</v>
      </c>
      <c r="D74" s="11" t="s">
        <v>10</v>
      </c>
      <c r="E74" s="11" t="s">
        <v>68</v>
      </c>
      <c r="F74" s="11" t="s">
        <v>118</v>
      </c>
      <c r="G74" s="13" t="s">
        <v>132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3.5" customHeight="1" x14ac:dyDescent="0.25">
      <c r="A75" s="9">
        <v>74</v>
      </c>
      <c r="B75" s="10" t="s">
        <v>140</v>
      </c>
      <c r="C75" s="11">
        <v>8</v>
      </c>
      <c r="D75" s="11" t="s">
        <v>10</v>
      </c>
      <c r="E75" s="11" t="s">
        <v>68</v>
      </c>
      <c r="F75" s="11" t="s">
        <v>118</v>
      </c>
      <c r="G75" s="13" t="s">
        <v>132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 x14ac:dyDescent="0.25">
      <c r="A76" s="9">
        <v>75</v>
      </c>
      <c r="B76" s="10" t="s">
        <v>141</v>
      </c>
      <c r="C76" s="11">
        <v>8</v>
      </c>
      <c r="D76" s="11" t="s">
        <v>10</v>
      </c>
      <c r="E76" s="11" t="s">
        <v>68</v>
      </c>
      <c r="F76" s="11" t="s">
        <v>118</v>
      </c>
      <c r="G76" s="13" t="s">
        <v>132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3.5" customHeight="1" x14ac:dyDescent="0.25">
      <c r="A77" s="9">
        <v>76</v>
      </c>
      <c r="B77" s="10" t="s">
        <v>142</v>
      </c>
      <c r="C77" s="11">
        <v>8</v>
      </c>
      <c r="D77" s="11" t="s">
        <v>10</v>
      </c>
      <c r="E77" s="11" t="s">
        <v>68</v>
      </c>
      <c r="F77" s="11" t="s">
        <v>118</v>
      </c>
      <c r="G77" s="13" t="s">
        <v>132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5" customHeight="1" x14ac:dyDescent="0.25">
      <c r="A78" s="9">
        <v>77</v>
      </c>
      <c r="B78" s="10" t="s">
        <v>143</v>
      </c>
      <c r="C78" s="11">
        <v>8</v>
      </c>
      <c r="D78" s="11" t="s">
        <v>10</v>
      </c>
      <c r="E78" s="11" t="s">
        <v>68</v>
      </c>
      <c r="F78" s="11" t="s">
        <v>118</v>
      </c>
      <c r="G78" s="13" t="s">
        <v>132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5" customHeight="1" x14ac:dyDescent="0.25">
      <c r="A79" s="9">
        <v>78</v>
      </c>
      <c r="B79" s="10" t="s">
        <v>144</v>
      </c>
      <c r="C79" s="11">
        <v>7</v>
      </c>
      <c r="D79" s="11" t="s">
        <v>10</v>
      </c>
      <c r="E79" s="11" t="s">
        <v>68</v>
      </c>
      <c r="F79" s="11" t="s">
        <v>118</v>
      </c>
      <c r="G79" s="13" t="s">
        <v>132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5" customHeight="1" x14ac:dyDescent="0.25">
      <c r="A80" s="9">
        <v>79</v>
      </c>
      <c r="B80" s="10" t="s">
        <v>145</v>
      </c>
      <c r="C80" s="11">
        <v>7</v>
      </c>
      <c r="D80" s="11" t="s">
        <v>10</v>
      </c>
      <c r="E80" s="11" t="s">
        <v>68</v>
      </c>
      <c r="F80" s="11" t="s">
        <v>118</v>
      </c>
      <c r="G80" s="13" t="s">
        <v>132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3.5" customHeight="1" x14ac:dyDescent="0.25">
      <c r="A81" s="9">
        <v>80</v>
      </c>
      <c r="B81" s="10" t="s">
        <v>146</v>
      </c>
      <c r="C81" s="11">
        <v>8</v>
      </c>
      <c r="D81" s="11" t="s">
        <v>10</v>
      </c>
      <c r="E81" s="11" t="s">
        <v>68</v>
      </c>
      <c r="F81" s="11" t="s">
        <v>118</v>
      </c>
      <c r="G81" s="13" t="s">
        <v>132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 x14ac:dyDescent="0.25">
      <c r="A82" s="9">
        <v>81</v>
      </c>
      <c r="B82" s="10" t="s">
        <v>147</v>
      </c>
      <c r="C82" s="11">
        <v>7</v>
      </c>
      <c r="D82" s="11" t="s">
        <v>10</v>
      </c>
      <c r="E82" s="11" t="s">
        <v>68</v>
      </c>
      <c r="F82" s="11" t="s">
        <v>118</v>
      </c>
      <c r="G82" s="13" t="s">
        <v>132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3.5" customHeight="1" x14ac:dyDescent="0.25">
      <c r="A83" s="9">
        <v>82</v>
      </c>
      <c r="B83" s="10" t="s">
        <v>148</v>
      </c>
      <c r="C83" s="11">
        <v>8</v>
      </c>
      <c r="D83" s="11" t="s">
        <v>10</v>
      </c>
      <c r="E83" s="11" t="s">
        <v>68</v>
      </c>
      <c r="F83" s="11" t="s">
        <v>118</v>
      </c>
      <c r="G83" s="13" t="s">
        <v>132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3.5" customHeight="1" x14ac:dyDescent="0.25">
      <c r="A84" s="9">
        <v>83</v>
      </c>
      <c r="B84" s="10" t="s">
        <v>149</v>
      </c>
      <c r="C84" s="11">
        <v>8</v>
      </c>
      <c r="D84" s="11" t="s">
        <v>10</v>
      </c>
      <c r="E84" s="11" t="s">
        <v>68</v>
      </c>
      <c r="F84" s="11" t="s">
        <v>118</v>
      </c>
      <c r="G84" s="13" t="s">
        <v>132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3.5" customHeight="1" x14ac:dyDescent="0.25">
      <c r="A85" s="9">
        <v>84</v>
      </c>
      <c r="B85" s="10" t="s">
        <v>150</v>
      </c>
      <c r="C85" s="11">
        <v>7</v>
      </c>
      <c r="D85" s="11" t="s">
        <v>10</v>
      </c>
      <c r="E85" s="11" t="s">
        <v>68</v>
      </c>
      <c r="F85" s="11" t="s">
        <v>118</v>
      </c>
      <c r="G85" s="13" t="s">
        <v>132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5" customHeight="1" x14ac:dyDescent="0.25">
      <c r="A86" s="9">
        <v>85</v>
      </c>
      <c r="B86" s="10" t="s">
        <v>151</v>
      </c>
      <c r="C86" s="11">
        <v>8</v>
      </c>
      <c r="D86" s="11" t="s">
        <v>10</v>
      </c>
      <c r="E86" s="11" t="s">
        <v>68</v>
      </c>
      <c r="F86" s="11" t="s">
        <v>118</v>
      </c>
      <c r="G86" s="13" t="s">
        <v>132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5" customHeight="1" x14ac:dyDescent="0.25">
      <c r="A87" s="9">
        <v>86</v>
      </c>
      <c r="B87" s="10" t="s">
        <v>152</v>
      </c>
      <c r="C87" s="11">
        <v>7</v>
      </c>
      <c r="D87" s="11" t="s">
        <v>10</v>
      </c>
      <c r="E87" s="11" t="s">
        <v>68</v>
      </c>
      <c r="F87" s="11" t="s">
        <v>118</v>
      </c>
      <c r="G87" s="13" t="s">
        <v>132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5" customHeight="1" x14ac:dyDescent="0.25">
      <c r="A88" s="9">
        <v>87</v>
      </c>
      <c r="B88" s="10" t="s">
        <v>153</v>
      </c>
      <c r="C88" s="11">
        <v>8</v>
      </c>
      <c r="D88" s="11" t="s">
        <v>10</v>
      </c>
      <c r="E88" s="11" t="s">
        <v>68</v>
      </c>
      <c r="F88" s="11" t="s">
        <v>118</v>
      </c>
      <c r="G88" s="13" t="s">
        <v>132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5" customHeight="1" x14ac:dyDescent="0.25">
      <c r="A89" s="9">
        <v>88</v>
      </c>
      <c r="B89" s="10" t="s">
        <v>154</v>
      </c>
      <c r="C89" s="11">
        <v>8</v>
      </c>
      <c r="D89" s="11" t="s">
        <v>10</v>
      </c>
      <c r="E89" s="11" t="s">
        <v>68</v>
      </c>
      <c r="F89" s="11" t="s">
        <v>118</v>
      </c>
      <c r="G89" s="13" t="s">
        <v>132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5" customHeight="1" x14ac:dyDescent="0.25">
      <c r="A90" s="9">
        <v>100</v>
      </c>
      <c r="B90" s="10" t="s">
        <v>155</v>
      </c>
      <c r="C90" s="12">
        <v>1</v>
      </c>
      <c r="D90" s="10" t="s">
        <v>80</v>
      </c>
      <c r="E90" s="11" t="s">
        <v>11</v>
      </c>
      <c r="F90" s="12" t="s">
        <v>12</v>
      </c>
      <c r="G90" s="13" t="s">
        <v>13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5" customHeight="1" x14ac:dyDescent="0.25">
      <c r="A91" s="9">
        <v>101</v>
      </c>
      <c r="B91" s="10" t="s">
        <v>156</v>
      </c>
      <c r="C91" s="12">
        <v>1</v>
      </c>
      <c r="D91" s="10" t="s">
        <v>80</v>
      </c>
      <c r="E91" s="11" t="s">
        <v>11</v>
      </c>
      <c r="F91" s="12" t="s">
        <v>12</v>
      </c>
      <c r="G91" s="13" t="s">
        <v>13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5" customHeight="1" x14ac:dyDescent="0.25">
      <c r="A92" s="9">
        <v>102</v>
      </c>
      <c r="B92" s="10" t="s">
        <v>157</v>
      </c>
      <c r="C92" s="10">
        <v>3</v>
      </c>
      <c r="D92" s="10" t="s">
        <v>80</v>
      </c>
      <c r="E92" s="11" t="s">
        <v>11</v>
      </c>
      <c r="F92" s="12" t="s">
        <v>12</v>
      </c>
      <c r="G92" s="13" t="s">
        <v>13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5" customHeight="1" x14ac:dyDescent="0.25">
      <c r="A93" s="9">
        <v>103</v>
      </c>
      <c r="B93" s="10" t="s">
        <v>158</v>
      </c>
      <c r="C93" s="12">
        <v>1</v>
      </c>
      <c r="D93" s="10" t="s">
        <v>80</v>
      </c>
      <c r="E93" s="11" t="s">
        <v>11</v>
      </c>
      <c r="F93" s="12" t="s">
        <v>12</v>
      </c>
      <c r="G93" s="13" t="s">
        <v>13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5" customHeight="1" x14ac:dyDescent="0.25">
      <c r="A94" s="9">
        <v>104</v>
      </c>
      <c r="B94" s="10" t="s">
        <v>159</v>
      </c>
      <c r="C94" s="10">
        <v>2</v>
      </c>
      <c r="D94" s="10" t="s">
        <v>80</v>
      </c>
      <c r="E94" s="11" t="s">
        <v>11</v>
      </c>
      <c r="F94" s="12" t="s">
        <v>12</v>
      </c>
      <c r="G94" s="13" t="s">
        <v>13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5" customHeight="1" x14ac:dyDescent="0.25">
      <c r="A95" s="9">
        <v>105</v>
      </c>
      <c r="B95" s="10" t="s">
        <v>160</v>
      </c>
      <c r="C95" s="10">
        <v>3</v>
      </c>
      <c r="D95" s="10" t="s">
        <v>80</v>
      </c>
      <c r="E95" s="11" t="s">
        <v>11</v>
      </c>
      <c r="F95" s="12" t="s">
        <v>12</v>
      </c>
      <c r="G95" s="13" t="s">
        <v>13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5" customHeight="1" x14ac:dyDescent="0.25">
      <c r="A96" s="9">
        <v>106</v>
      </c>
      <c r="B96" s="10" t="s">
        <v>161</v>
      </c>
      <c r="C96" s="12">
        <v>1</v>
      </c>
      <c r="D96" s="10" t="s">
        <v>80</v>
      </c>
      <c r="E96" s="11" t="s">
        <v>11</v>
      </c>
      <c r="F96" s="12" t="s">
        <v>12</v>
      </c>
      <c r="G96" s="13" t="s">
        <v>13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5" customHeight="1" x14ac:dyDescent="0.25">
      <c r="A97" s="9">
        <v>107</v>
      </c>
      <c r="B97" s="10" t="s">
        <v>162</v>
      </c>
      <c r="C97" s="10">
        <v>4</v>
      </c>
      <c r="D97" s="10" t="s">
        <v>80</v>
      </c>
      <c r="E97" s="11" t="s">
        <v>11</v>
      </c>
      <c r="F97" s="12" t="s">
        <v>12</v>
      </c>
      <c r="G97" s="13" t="s">
        <v>13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5" customHeight="1" x14ac:dyDescent="0.25">
      <c r="A98" s="9">
        <v>108</v>
      </c>
      <c r="B98" s="10" t="s">
        <v>163</v>
      </c>
      <c r="C98" s="12">
        <v>4</v>
      </c>
      <c r="D98" s="10" t="s">
        <v>80</v>
      </c>
      <c r="E98" s="11" t="s">
        <v>11</v>
      </c>
      <c r="F98" s="12" t="s">
        <v>12</v>
      </c>
      <c r="G98" s="13" t="s">
        <v>13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5" customHeight="1" x14ac:dyDescent="0.25">
      <c r="A99" s="9">
        <v>109</v>
      </c>
      <c r="B99" s="10" t="s">
        <v>164</v>
      </c>
      <c r="C99" s="12">
        <v>1</v>
      </c>
      <c r="D99" s="10" t="s">
        <v>80</v>
      </c>
      <c r="E99" s="11" t="s">
        <v>11</v>
      </c>
      <c r="F99" s="12" t="s">
        <v>12</v>
      </c>
      <c r="G99" s="13" t="s">
        <v>13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5" customHeight="1" x14ac:dyDescent="0.25">
      <c r="A100" s="9">
        <v>110</v>
      </c>
      <c r="B100" s="10" t="s">
        <v>165</v>
      </c>
      <c r="C100" s="10">
        <v>1</v>
      </c>
      <c r="D100" s="10" t="s">
        <v>80</v>
      </c>
      <c r="E100" s="11" t="s">
        <v>11</v>
      </c>
      <c r="F100" s="12" t="s">
        <v>12</v>
      </c>
      <c r="G100" s="13" t="s">
        <v>13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5" customHeight="1" x14ac:dyDescent="0.25">
      <c r="A101" s="9">
        <v>111</v>
      </c>
      <c r="B101" s="10" t="s">
        <v>166</v>
      </c>
      <c r="C101" s="12">
        <v>4</v>
      </c>
      <c r="D101" s="10" t="s">
        <v>80</v>
      </c>
      <c r="E101" s="11" t="s">
        <v>11</v>
      </c>
      <c r="F101" s="12" t="s">
        <v>12</v>
      </c>
      <c r="G101" s="13" t="s">
        <v>13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 customHeight="1" x14ac:dyDescent="0.25">
      <c r="A102" s="9">
        <v>112</v>
      </c>
      <c r="B102" s="10" t="s">
        <v>167</v>
      </c>
      <c r="C102" s="10">
        <v>3</v>
      </c>
      <c r="D102" s="10" t="s">
        <v>80</v>
      </c>
      <c r="E102" s="11" t="s">
        <v>11</v>
      </c>
      <c r="F102" s="12" t="s">
        <v>12</v>
      </c>
      <c r="G102" s="13" t="s">
        <v>13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customHeight="1" x14ac:dyDescent="0.25">
      <c r="A103" s="9">
        <v>113</v>
      </c>
      <c r="B103" s="10" t="s">
        <v>168</v>
      </c>
      <c r="C103" s="10">
        <v>2</v>
      </c>
      <c r="D103" s="10" t="s">
        <v>80</v>
      </c>
      <c r="E103" s="11" t="s">
        <v>11</v>
      </c>
      <c r="F103" s="12" t="s">
        <v>12</v>
      </c>
      <c r="G103" s="13" t="s">
        <v>13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 customHeight="1" x14ac:dyDescent="0.25">
      <c r="A104" s="9">
        <v>114</v>
      </c>
      <c r="B104" s="10" t="s">
        <v>169</v>
      </c>
      <c r="C104" s="10">
        <v>3</v>
      </c>
      <c r="D104" s="10" t="s">
        <v>80</v>
      </c>
      <c r="E104" s="11" t="s">
        <v>11</v>
      </c>
      <c r="F104" s="12" t="s">
        <v>12</v>
      </c>
      <c r="G104" s="13" t="s">
        <v>13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 customHeight="1" x14ac:dyDescent="0.25">
      <c r="A105" s="9">
        <v>115</v>
      </c>
      <c r="B105" s="10" t="s">
        <v>170</v>
      </c>
      <c r="C105" s="12">
        <v>2</v>
      </c>
      <c r="D105" s="10" t="s">
        <v>80</v>
      </c>
      <c r="E105" s="11" t="s">
        <v>11</v>
      </c>
      <c r="F105" s="12" t="s">
        <v>12</v>
      </c>
      <c r="G105" s="13" t="s">
        <v>13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 customHeight="1" x14ac:dyDescent="0.25">
      <c r="A106" s="9">
        <v>116</v>
      </c>
      <c r="B106" s="10" t="s">
        <v>171</v>
      </c>
      <c r="C106" s="10">
        <v>4</v>
      </c>
      <c r="D106" s="10" t="s">
        <v>80</v>
      </c>
      <c r="E106" s="11" t="s">
        <v>11</v>
      </c>
      <c r="F106" s="12" t="s">
        <v>12</v>
      </c>
      <c r="G106" s="13" t="s">
        <v>13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customHeight="1" x14ac:dyDescent="0.25">
      <c r="A107" s="9">
        <v>117</v>
      </c>
      <c r="B107" s="10" t="s">
        <v>172</v>
      </c>
      <c r="C107" s="10">
        <v>2</v>
      </c>
      <c r="D107" s="10" t="s">
        <v>80</v>
      </c>
      <c r="E107" s="11" t="s">
        <v>11</v>
      </c>
      <c r="F107" s="12" t="s">
        <v>12</v>
      </c>
      <c r="G107" s="13" t="s">
        <v>13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 customHeight="1" x14ac:dyDescent="0.25">
      <c r="A108" s="9">
        <v>118</v>
      </c>
      <c r="B108" s="10" t="s">
        <v>173</v>
      </c>
      <c r="C108" s="12">
        <v>1</v>
      </c>
      <c r="D108" s="10" t="s">
        <v>80</v>
      </c>
      <c r="E108" s="11" t="s">
        <v>11</v>
      </c>
      <c r="F108" s="12" t="s">
        <v>12</v>
      </c>
      <c r="G108" s="13" t="s">
        <v>13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5" customHeight="1" x14ac:dyDescent="0.25">
      <c r="A109" s="9">
        <v>119</v>
      </c>
      <c r="B109" s="10" t="s">
        <v>174</v>
      </c>
      <c r="C109" s="12">
        <v>4</v>
      </c>
      <c r="D109" s="10" t="s">
        <v>80</v>
      </c>
      <c r="E109" s="11" t="s">
        <v>11</v>
      </c>
      <c r="F109" s="12" t="s">
        <v>12</v>
      </c>
      <c r="G109" s="13" t="s">
        <v>13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5" customHeight="1" x14ac:dyDescent="0.25">
      <c r="A110" s="9">
        <v>120</v>
      </c>
      <c r="B110" s="10" t="s">
        <v>175</v>
      </c>
      <c r="C110" s="10">
        <v>1</v>
      </c>
      <c r="D110" s="10" t="s">
        <v>80</v>
      </c>
      <c r="E110" s="11" t="s">
        <v>11</v>
      </c>
      <c r="F110" s="12" t="s">
        <v>12</v>
      </c>
      <c r="G110" s="13" t="s">
        <v>13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 customHeight="1" x14ac:dyDescent="0.25">
      <c r="A111" s="9">
        <v>121</v>
      </c>
      <c r="B111" s="10" t="s">
        <v>176</v>
      </c>
      <c r="C111" s="12">
        <v>3</v>
      </c>
      <c r="D111" s="10" t="s">
        <v>80</v>
      </c>
      <c r="E111" s="11" t="s">
        <v>11</v>
      </c>
      <c r="F111" s="12" t="s">
        <v>12</v>
      </c>
      <c r="G111" s="13" t="s">
        <v>13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5" customHeight="1" x14ac:dyDescent="0.25">
      <c r="A112" s="9">
        <v>122</v>
      </c>
      <c r="B112" s="10" t="s">
        <v>177</v>
      </c>
      <c r="C112" s="10">
        <v>4</v>
      </c>
      <c r="D112" s="10" t="s">
        <v>80</v>
      </c>
      <c r="E112" s="11" t="s">
        <v>11</v>
      </c>
      <c r="F112" s="12" t="s">
        <v>12</v>
      </c>
      <c r="G112" s="13" t="s">
        <v>13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 customHeight="1" x14ac:dyDescent="0.25">
      <c r="A113" s="9">
        <v>123</v>
      </c>
      <c r="B113" s="10" t="s">
        <v>178</v>
      </c>
      <c r="C113" s="10">
        <v>1</v>
      </c>
      <c r="D113" s="10" t="s">
        <v>80</v>
      </c>
      <c r="E113" s="11" t="s">
        <v>11</v>
      </c>
      <c r="F113" s="12" t="s">
        <v>12</v>
      </c>
      <c r="G113" s="13" t="s">
        <v>13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 customHeight="1" x14ac:dyDescent="0.25">
      <c r="A114" s="9">
        <v>124</v>
      </c>
      <c r="B114" s="10" t="s">
        <v>179</v>
      </c>
      <c r="C114" s="10">
        <v>2</v>
      </c>
      <c r="D114" s="10" t="s">
        <v>80</v>
      </c>
      <c r="E114" s="11" t="s">
        <v>11</v>
      </c>
      <c r="F114" s="12" t="s">
        <v>12</v>
      </c>
      <c r="G114" s="13" t="s">
        <v>13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5" customHeight="1" x14ac:dyDescent="0.25">
      <c r="A115" s="9">
        <v>125</v>
      </c>
      <c r="B115" s="10" t="s">
        <v>180</v>
      </c>
      <c r="C115" s="10">
        <v>1</v>
      </c>
      <c r="D115" s="10" t="s">
        <v>80</v>
      </c>
      <c r="E115" s="11" t="s">
        <v>11</v>
      </c>
      <c r="F115" s="12" t="s">
        <v>12</v>
      </c>
      <c r="G115" s="13" t="s">
        <v>13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5" customHeight="1" x14ac:dyDescent="0.25">
      <c r="A116" s="9">
        <v>126</v>
      </c>
      <c r="B116" s="10" t="s">
        <v>181</v>
      </c>
      <c r="C116" s="12">
        <v>4</v>
      </c>
      <c r="D116" s="10" t="s">
        <v>80</v>
      </c>
      <c r="E116" s="11" t="s">
        <v>11</v>
      </c>
      <c r="F116" s="12" t="s">
        <v>12</v>
      </c>
      <c r="G116" s="13" t="s">
        <v>13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5" customHeight="1" x14ac:dyDescent="0.25">
      <c r="A117" s="9">
        <v>127</v>
      </c>
      <c r="B117" s="10" t="s">
        <v>182</v>
      </c>
      <c r="C117" s="12">
        <v>4</v>
      </c>
      <c r="D117" s="10" t="s">
        <v>80</v>
      </c>
      <c r="E117" s="11" t="s">
        <v>11</v>
      </c>
      <c r="F117" s="12" t="s">
        <v>12</v>
      </c>
      <c r="G117" s="13" t="s">
        <v>13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5" customHeight="1" x14ac:dyDescent="0.25">
      <c r="A118" s="9">
        <v>128</v>
      </c>
      <c r="B118" s="10" t="s">
        <v>183</v>
      </c>
      <c r="C118" s="12">
        <v>3</v>
      </c>
      <c r="D118" s="10" t="s">
        <v>80</v>
      </c>
      <c r="E118" s="11" t="s">
        <v>11</v>
      </c>
      <c r="F118" s="12" t="s">
        <v>12</v>
      </c>
      <c r="G118" s="13" t="s">
        <v>13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5" customHeight="1" x14ac:dyDescent="0.25">
      <c r="A119" s="9">
        <v>129</v>
      </c>
      <c r="B119" s="10" t="s">
        <v>184</v>
      </c>
      <c r="C119" s="10">
        <v>1</v>
      </c>
      <c r="D119" s="10" t="s">
        <v>80</v>
      </c>
      <c r="E119" s="11" t="s">
        <v>11</v>
      </c>
      <c r="F119" s="12" t="s">
        <v>12</v>
      </c>
      <c r="G119" s="13" t="s">
        <v>13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 customHeight="1" x14ac:dyDescent="0.25">
      <c r="A120" s="9">
        <v>130</v>
      </c>
      <c r="B120" s="10" t="s">
        <v>185</v>
      </c>
      <c r="C120" s="10">
        <v>4</v>
      </c>
      <c r="D120" s="10" t="s">
        <v>80</v>
      </c>
      <c r="E120" s="11" t="s">
        <v>11</v>
      </c>
      <c r="F120" s="12" t="s">
        <v>12</v>
      </c>
      <c r="G120" s="13" t="s">
        <v>13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5" customHeight="1" x14ac:dyDescent="0.25">
      <c r="A121" s="9">
        <v>131</v>
      </c>
      <c r="B121" s="10" t="s">
        <v>186</v>
      </c>
      <c r="C121" s="12">
        <v>3</v>
      </c>
      <c r="D121" s="10" t="s">
        <v>80</v>
      </c>
      <c r="E121" s="11" t="s">
        <v>11</v>
      </c>
      <c r="F121" s="12" t="s">
        <v>12</v>
      </c>
      <c r="G121" s="13" t="s">
        <v>13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 customHeight="1" x14ac:dyDescent="0.25">
      <c r="A122" s="9">
        <v>132</v>
      </c>
      <c r="B122" s="10" t="s">
        <v>187</v>
      </c>
      <c r="C122" s="12">
        <v>1</v>
      </c>
      <c r="D122" s="10" t="s">
        <v>80</v>
      </c>
      <c r="E122" s="11" t="s">
        <v>11</v>
      </c>
      <c r="F122" s="12" t="s">
        <v>12</v>
      </c>
      <c r="G122" s="13" t="s">
        <v>13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 customHeight="1" x14ac:dyDescent="0.25">
      <c r="A123" s="9">
        <v>133</v>
      </c>
      <c r="B123" s="10" t="s">
        <v>188</v>
      </c>
      <c r="C123" s="12">
        <v>1</v>
      </c>
      <c r="D123" s="10" t="s">
        <v>80</v>
      </c>
      <c r="E123" s="11" t="s">
        <v>11</v>
      </c>
      <c r="F123" s="12" t="s">
        <v>12</v>
      </c>
      <c r="G123" s="13" t="s">
        <v>13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 customHeight="1" x14ac:dyDescent="0.25">
      <c r="A124" s="9">
        <v>134</v>
      </c>
      <c r="B124" s="10" t="s">
        <v>189</v>
      </c>
      <c r="C124" s="10">
        <v>3</v>
      </c>
      <c r="D124" s="10" t="s">
        <v>80</v>
      </c>
      <c r="E124" s="11" t="s">
        <v>11</v>
      </c>
      <c r="F124" s="12" t="s">
        <v>12</v>
      </c>
      <c r="G124" s="13" t="s">
        <v>13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5" customHeight="1" x14ac:dyDescent="0.25">
      <c r="A125" s="9">
        <v>135</v>
      </c>
      <c r="B125" s="10" t="s">
        <v>190</v>
      </c>
      <c r="C125" s="12">
        <v>4</v>
      </c>
      <c r="D125" s="10" t="s">
        <v>80</v>
      </c>
      <c r="E125" s="11" t="s">
        <v>11</v>
      </c>
      <c r="F125" s="12" t="s">
        <v>12</v>
      </c>
      <c r="G125" s="13" t="s">
        <v>13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5" customHeight="1" x14ac:dyDescent="0.25">
      <c r="A126" s="9">
        <v>136</v>
      </c>
      <c r="B126" s="10" t="s">
        <v>191</v>
      </c>
      <c r="C126" s="12">
        <v>3</v>
      </c>
      <c r="D126" s="10" t="s">
        <v>80</v>
      </c>
      <c r="E126" s="11" t="s">
        <v>11</v>
      </c>
      <c r="F126" s="12" t="s">
        <v>12</v>
      </c>
      <c r="G126" s="13" t="s">
        <v>13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 customHeight="1" x14ac:dyDescent="0.25">
      <c r="A127" s="9">
        <v>137</v>
      </c>
      <c r="B127" s="10" t="s">
        <v>192</v>
      </c>
      <c r="C127" s="10">
        <v>1</v>
      </c>
      <c r="D127" s="10" t="s">
        <v>80</v>
      </c>
      <c r="E127" s="11" t="s">
        <v>11</v>
      </c>
      <c r="F127" s="12" t="s">
        <v>12</v>
      </c>
      <c r="G127" s="13" t="s">
        <v>13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customHeight="1" x14ac:dyDescent="0.25">
      <c r="A128" s="9">
        <v>138</v>
      </c>
      <c r="B128" s="10" t="s">
        <v>193</v>
      </c>
      <c r="C128" s="10">
        <v>1</v>
      </c>
      <c r="D128" s="10" t="s">
        <v>80</v>
      </c>
      <c r="E128" s="11" t="s">
        <v>11</v>
      </c>
      <c r="F128" s="12" t="s">
        <v>12</v>
      </c>
      <c r="G128" s="13" t="s">
        <v>13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 customHeight="1" x14ac:dyDescent="0.25">
      <c r="A129" s="9">
        <v>139</v>
      </c>
      <c r="B129" s="10" t="s">
        <v>194</v>
      </c>
      <c r="C129" s="10">
        <v>4</v>
      </c>
      <c r="D129" s="10" t="s">
        <v>80</v>
      </c>
      <c r="E129" s="11" t="s">
        <v>11</v>
      </c>
      <c r="F129" s="12" t="s">
        <v>12</v>
      </c>
      <c r="G129" s="13" t="s">
        <v>13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 customHeight="1" x14ac:dyDescent="0.25">
      <c r="A130" s="9">
        <v>140</v>
      </c>
      <c r="B130" s="10" t="s">
        <v>195</v>
      </c>
      <c r="C130" s="12">
        <v>1</v>
      </c>
      <c r="D130" s="10" t="s">
        <v>80</v>
      </c>
      <c r="E130" s="11" t="s">
        <v>11</v>
      </c>
      <c r="F130" s="12" t="s">
        <v>12</v>
      </c>
      <c r="G130" s="13" t="s">
        <v>13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5" customHeight="1" x14ac:dyDescent="0.25">
      <c r="A131" s="9">
        <v>141</v>
      </c>
      <c r="B131" s="10" t="s">
        <v>196</v>
      </c>
      <c r="C131" s="12">
        <v>1</v>
      </c>
      <c r="D131" s="10" t="s">
        <v>80</v>
      </c>
      <c r="E131" s="11" t="s">
        <v>11</v>
      </c>
      <c r="F131" s="12" t="s">
        <v>12</v>
      </c>
      <c r="G131" s="13" t="s">
        <v>13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 customHeight="1" x14ac:dyDescent="0.25">
      <c r="A132" s="9">
        <v>142</v>
      </c>
      <c r="B132" s="10" t="s">
        <v>197</v>
      </c>
      <c r="C132" s="12">
        <v>1</v>
      </c>
      <c r="D132" s="10" t="s">
        <v>80</v>
      </c>
      <c r="E132" s="11" t="s">
        <v>11</v>
      </c>
      <c r="F132" s="12" t="s">
        <v>12</v>
      </c>
      <c r="G132" s="13" t="s">
        <v>13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5" customHeight="1" x14ac:dyDescent="0.25">
      <c r="A133" s="9">
        <v>143</v>
      </c>
      <c r="B133" s="10" t="s">
        <v>198</v>
      </c>
      <c r="C133" s="12">
        <v>2</v>
      </c>
      <c r="D133" s="10" t="s">
        <v>80</v>
      </c>
      <c r="E133" s="11" t="s">
        <v>11</v>
      </c>
      <c r="F133" s="12" t="s">
        <v>12</v>
      </c>
      <c r="G133" s="13" t="s">
        <v>13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5" customHeight="1" x14ac:dyDescent="0.25">
      <c r="A134" s="9">
        <v>144</v>
      </c>
      <c r="B134" s="10" t="s">
        <v>199</v>
      </c>
      <c r="C134" s="12">
        <v>3</v>
      </c>
      <c r="D134" s="10" t="s">
        <v>80</v>
      </c>
      <c r="E134" s="11" t="s">
        <v>11</v>
      </c>
      <c r="F134" s="12" t="s">
        <v>12</v>
      </c>
      <c r="G134" s="13" t="s">
        <v>13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5" customHeight="1" x14ac:dyDescent="0.25">
      <c r="A135" s="9">
        <v>145</v>
      </c>
      <c r="B135" s="10" t="s">
        <v>200</v>
      </c>
      <c r="C135" s="12">
        <v>4</v>
      </c>
      <c r="D135" s="10" t="s">
        <v>80</v>
      </c>
      <c r="E135" s="11" t="s">
        <v>11</v>
      </c>
      <c r="F135" s="12" t="s">
        <v>12</v>
      </c>
      <c r="G135" s="13" t="s">
        <v>13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5" customHeight="1" x14ac:dyDescent="0.25">
      <c r="A136" s="9">
        <v>146</v>
      </c>
      <c r="B136" s="10" t="s">
        <v>201</v>
      </c>
      <c r="C136" s="12">
        <v>4</v>
      </c>
      <c r="D136" s="10" t="s">
        <v>80</v>
      </c>
      <c r="E136" s="11" t="s">
        <v>68</v>
      </c>
      <c r="F136" s="12" t="s">
        <v>12</v>
      </c>
      <c r="G136" s="13" t="s">
        <v>69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5" customHeight="1" x14ac:dyDescent="0.25">
      <c r="A137" s="9">
        <v>147</v>
      </c>
      <c r="B137" s="10" t="s">
        <v>202</v>
      </c>
      <c r="C137" s="12">
        <v>4</v>
      </c>
      <c r="D137" s="10" t="s">
        <v>80</v>
      </c>
      <c r="E137" s="11" t="s">
        <v>68</v>
      </c>
      <c r="F137" s="12" t="s">
        <v>12</v>
      </c>
      <c r="G137" s="13" t="s">
        <v>69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5" customHeight="1" x14ac:dyDescent="0.25">
      <c r="A138" s="9">
        <v>148</v>
      </c>
      <c r="B138" s="10" t="s">
        <v>203</v>
      </c>
      <c r="C138" s="11">
        <v>1</v>
      </c>
      <c r="D138" s="11" t="s">
        <v>80</v>
      </c>
      <c r="E138" s="11" t="s">
        <v>68</v>
      </c>
      <c r="F138" s="12" t="s">
        <v>12</v>
      </c>
      <c r="G138" s="13" t="s">
        <v>69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5" customHeight="1" x14ac:dyDescent="0.25">
      <c r="A139" s="9">
        <v>149</v>
      </c>
      <c r="B139" s="10" t="s">
        <v>204</v>
      </c>
      <c r="C139" s="12">
        <v>2</v>
      </c>
      <c r="D139" s="10" t="s">
        <v>80</v>
      </c>
      <c r="E139" s="11" t="s">
        <v>68</v>
      </c>
      <c r="F139" s="12" t="s">
        <v>12</v>
      </c>
      <c r="G139" s="13" t="s">
        <v>69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5" customHeight="1" x14ac:dyDescent="0.25">
      <c r="A140" s="9">
        <v>150</v>
      </c>
      <c r="B140" s="10" t="s">
        <v>205</v>
      </c>
      <c r="C140" s="10">
        <v>2</v>
      </c>
      <c r="D140" s="10" t="s">
        <v>80</v>
      </c>
      <c r="E140" s="11" t="s">
        <v>68</v>
      </c>
      <c r="F140" s="12" t="s">
        <v>12</v>
      </c>
      <c r="G140" s="13" t="s">
        <v>69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5" customHeight="1" x14ac:dyDescent="0.25">
      <c r="A141" s="9">
        <v>151</v>
      </c>
      <c r="B141" s="10" t="s">
        <v>206</v>
      </c>
      <c r="C141" s="10">
        <v>1</v>
      </c>
      <c r="D141" s="10" t="s">
        <v>80</v>
      </c>
      <c r="E141" s="11" t="s">
        <v>68</v>
      </c>
      <c r="F141" s="12" t="s">
        <v>12</v>
      </c>
      <c r="G141" s="13" t="s">
        <v>69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5" customHeight="1" x14ac:dyDescent="0.25">
      <c r="A142" s="9">
        <v>152</v>
      </c>
      <c r="B142" s="10" t="s">
        <v>207</v>
      </c>
      <c r="C142" s="12">
        <v>4</v>
      </c>
      <c r="D142" s="10" t="s">
        <v>80</v>
      </c>
      <c r="E142" s="11" t="s">
        <v>68</v>
      </c>
      <c r="F142" s="12" t="s">
        <v>12</v>
      </c>
      <c r="G142" s="13" t="s">
        <v>69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5" customHeight="1" x14ac:dyDescent="0.25">
      <c r="A143" s="9">
        <v>153</v>
      </c>
      <c r="B143" s="10" t="s">
        <v>208</v>
      </c>
      <c r="C143" s="12">
        <v>3</v>
      </c>
      <c r="D143" s="10" t="s">
        <v>80</v>
      </c>
      <c r="E143" s="11" t="s">
        <v>68</v>
      </c>
      <c r="F143" s="12" t="s">
        <v>12</v>
      </c>
      <c r="G143" s="13" t="s">
        <v>69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5" customHeight="1" x14ac:dyDescent="0.25">
      <c r="A144" s="9">
        <v>154</v>
      </c>
      <c r="B144" s="10" t="s">
        <v>209</v>
      </c>
      <c r="C144" s="10">
        <v>1</v>
      </c>
      <c r="D144" s="10" t="s">
        <v>80</v>
      </c>
      <c r="E144" s="11" t="s">
        <v>68</v>
      </c>
      <c r="F144" s="12" t="s">
        <v>12</v>
      </c>
      <c r="G144" s="13" t="s">
        <v>69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5" customHeight="1" x14ac:dyDescent="0.25">
      <c r="A145" s="9">
        <v>155</v>
      </c>
      <c r="B145" s="10" t="s">
        <v>210</v>
      </c>
      <c r="C145" s="12">
        <v>4</v>
      </c>
      <c r="D145" s="10" t="s">
        <v>80</v>
      </c>
      <c r="E145" s="11" t="s">
        <v>68</v>
      </c>
      <c r="F145" s="12" t="s">
        <v>12</v>
      </c>
      <c r="G145" s="13" t="s">
        <v>69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5" customHeight="1" x14ac:dyDescent="0.25">
      <c r="A146" s="9">
        <v>156</v>
      </c>
      <c r="B146" s="10" t="s">
        <v>211</v>
      </c>
      <c r="C146" s="10">
        <v>2</v>
      </c>
      <c r="D146" s="10" t="s">
        <v>80</v>
      </c>
      <c r="E146" s="11" t="s">
        <v>68</v>
      </c>
      <c r="F146" s="12" t="s">
        <v>12</v>
      </c>
      <c r="G146" s="13" t="s">
        <v>69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5" customHeight="1" x14ac:dyDescent="0.25">
      <c r="A147" s="9">
        <v>157</v>
      </c>
      <c r="B147" s="10" t="s">
        <v>212</v>
      </c>
      <c r="C147" s="12">
        <v>1</v>
      </c>
      <c r="D147" s="10" t="s">
        <v>80</v>
      </c>
      <c r="E147" s="11" t="s">
        <v>68</v>
      </c>
      <c r="F147" s="12" t="s">
        <v>12</v>
      </c>
      <c r="G147" s="13" t="s">
        <v>69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3.5" customHeight="1" x14ac:dyDescent="0.25">
      <c r="A148" s="9">
        <v>158</v>
      </c>
      <c r="B148" s="10" t="s">
        <v>213</v>
      </c>
      <c r="C148" s="10">
        <v>3</v>
      </c>
      <c r="D148" s="10" t="s">
        <v>80</v>
      </c>
      <c r="E148" s="11" t="s">
        <v>68</v>
      </c>
      <c r="F148" s="12" t="s">
        <v>12</v>
      </c>
      <c r="G148" s="13" t="s">
        <v>69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3.5" customHeight="1" x14ac:dyDescent="0.25">
      <c r="A149" s="9">
        <v>159</v>
      </c>
      <c r="B149" s="10" t="s">
        <v>214</v>
      </c>
      <c r="C149" s="10">
        <v>4</v>
      </c>
      <c r="D149" s="10" t="s">
        <v>80</v>
      </c>
      <c r="E149" s="11" t="s">
        <v>68</v>
      </c>
      <c r="F149" s="12" t="s">
        <v>12</v>
      </c>
      <c r="G149" s="13" t="s">
        <v>69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5" customHeight="1" x14ac:dyDescent="0.25">
      <c r="A150" s="9">
        <v>160</v>
      </c>
      <c r="B150" s="10" t="s">
        <v>215</v>
      </c>
      <c r="C150" s="10">
        <v>1</v>
      </c>
      <c r="D150" s="10" t="s">
        <v>80</v>
      </c>
      <c r="E150" s="11" t="s">
        <v>68</v>
      </c>
      <c r="F150" s="12" t="s">
        <v>12</v>
      </c>
      <c r="G150" s="13" t="s">
        <v>69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3.5" customHeight="1" x14ac:dyDescent="0.25">
      <c r="A151" s="9">
        <v>161</v>
      </c>
      <c r="B151" s="10" t="s">
        <v>216</v>
      </c>
      <c r="C151" s="10">
        <v>1</v>
      </c>
      <c r="D151" s="10" t="s">
        <v>80</v>
      </c>
      <c r="E151" s="11" t="s">
        <v>68</v>
      </c>
      <c r="F151" s="12" t="s">
        <v>12</v>
      </c>
      <c r="G151" s="13" t="s">
        <v>69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3.5" customHeight="1" x14ac:dyDescent="0.25">
      <c r="A152" s="9">
        <v>162</v>
      </c>
      <c r="B152" s="10" t="s">
        <v>216</v>
      </c>
      <c r="C152" s="12">
        <v>1</v>
      </c>
      <c r="D152" s="10" t="s">
        <v>80</v>
      </c>
      <c r="E152" s="11" t="s">
        <v>68</v>
      </c>
      <c r="F152" s="12" t="s">
        <v>12</v>
      </c>
      <c r="G152" s="13" t="s">
        <v>69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3.5" customHeight="1" x14ac:dyDescent="0.25">
      <c r="A153" s="9">
        <v>163</v>
      </c>
      <c r="B153" s="10" t="s">
        <v>217</v>
      </c>
      <c r="C153" s="10">
        <v>1</v>
      </c>
      <c r="D153" s="10" t="s">
        <v>80</v>
      </c>
      <c r="E153" s="11" t="s">
        <v>68</v>
      </c>
      <c r="F153" s="12" t="s">
        <v>12</v>
      </c>
      <c r="G153" s="13" t="s">
        <v>69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3.5" customHeight="1" x14ac:dyDescent="0.25">
      <c r="A154" s="9">
        <v>164</v>
      </c>
      <c r="B154" s="10" t="s">
        <v>218</v>
      </c>
      <c r="C154" s="10">
        <v>3</v>
      </c>
      <c r="D154" s="10" t="s">
        <v>80</v>
      </c>
      <c r="E154" s="11" t="s">
        <v>68</v>
      </c>
      <c r="F154" s="12" t="s">
        <v>12</v>
      </c>
      <c r="G154" s="13" t="s">
        <v>69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3.5" customHeight="1" x14ac:dyDescent="0.25">
      <c r="A155" s="9">
        <v>165</v>
      </c>
      <c r="B155" s="10" t="s">
        <v>219</v>
      </c>
      <c r="C155" s="12">
        <v>3</v>
      </c>
      <c r="D155" s="10" t="s">
        <v>80</v>
      </c>
      <c r="E155" s="11" t="s">
        <v>68</v>
      </c>
      <c r="F155" s="12" t="s">
        <v>12</v>
      </c>
      <c r="G155" s="13" t="s">
        <v>69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3.5" customHeight="1" x14ac:dyDescent="0.25">
      <c r="A156" s="9">
        <v>166</v>
      </c>
      <c r="B156" s="10" t="s">
        <v>220</v>
      </c>
      <c r="C156" s="12">
        <v>4</v>
      </c>
      <c r="D156" s="10" t="s">
        <v>80</v>
      </c>
      <c r="E156" s="11" t="s">
        <v>68</v>
      </c>
      <c r="F156" s="12" t="s">
        <v>12</v>
      </c>
      <c r="G156" s="13" t="s">
        <v>69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3.5" customHeight="1" x14ac:dyDescent="0.25">
      <c r="A157" s="9">
        <v>167</v>
      </c>
      <c r="B157" s="10" t="s">
        <v>221</v>
      </c>
      <c r="C157" s="10">
        <v>2</v>
      </c>
      <c r="D157" s="10" t="s">
        <v>80</v>
      </c>
      <c r="E157" s="11" t="s">
        <v>68</v>
      </c>
      <c r="F157" s="12" t="s">
        <v>12</v>
      </c>
      <c r="G157" s="13" t="s">
        <v>69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3.5" customHeight="1" x14ac:dyDescent="0.25">
      <c r="A158" s="9">
        <v>168</v>
      </c>
      <c r="B158" s="10" t="s">
        <v>222</v>
      </c>
      <c r="C158" s="12">
        <v>1</v>
      </c>
      <c r="D158" s="10" t="s">
        <v>80</v>
      </c>
      <c r="E158" s="11" t="s">
        <v>68</v>
      </c>
      <c r="F158" s="12" t="s">
        <v>12</v>
      </c>
      <c r="G158" s="13" t="s">
        <v>69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3.5" customHeight="1" x14ac:dyDescent="0.25">
      <c r="A159" s="9">
        <v>169</v>
      </c>
      <c r="B159" s="10" t="s">
        <v>223</v>
      </c>
      <c r="C159" s="10">
        <v>2</v>
      </c>
      <c r="D159" s="10" t="s">
        <v>80</v>
      </c>
      <c r="E159" s="11" t="s">
        <v>68</v>
      </c>
      <c r="F159" s="12" t="s">
        <v>12</v>
      </c>
      <c r="G159" s="13" t="s">
        <v>69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3.5" customHeight="1" x14ac:dyDescent="0.25">
      <c r="A160" s="9">
        <v>170</v>
      </c>
      <c r="B160" s="10" t="s">
        <v>224</v>
      </c>
      <c r="C160" s="12">
        <v>1</v>
      </c>
      <c r="D160" s="10" t="s">
        <v>80</v>
      </c>
      <c r="E160" s="11" t="s">
        <v>68</v>
      </c>
      <c r="F160" s="12" t="s">
        <v>12</v>
      </c>
      <c r="G160" s="13" t="s">
        <v>69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3.5" customHeight="1" x14ac:dyDescent="0.25">
      <c r="A161" s="9">
        <v>171</v>
      </c>
      <c r="B161" s="10" t="s">
        <v>225</v>
      </c>
      <c r="C161" s="12">
        <v>3</v>
      </c>
      <c r="D161" s="10" t="s">
        <v>80</v>
      </c>
      <c r="E161" s="11" t="s">
        <v>68</v>
      </c>
      <c r="F161" s="12" t="s">
        <v>12</v>
      </c>
      <c r="G161" s="13" t="s">
        <v>69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3.5" customHeight="1" x14ac:dyDescent="0.25">
      <c r="A162" s="9">
        <v>172</v>
      </c>
      <c r="B162" s="10" t="s">
        <v>226</v>
      </c>
      <c r="C162" s="10">
        <v>1</v>
      </c>
      <c r="D162" s="10" t="s">
        <v>80</v>
      </c>
      <c r="E162" s="11" t="s">
        <v>68</v>
      </c>
      <c r="F162" s="12" t="s">
        <v>12</v>
      </c>
      <c r="G162" s="13" t="s">
        <v>69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3.5" customHeight="1" x14ac:dyDescent="0.25">
      <c r="A163" s="9">
        <v>173</v>
      </c>
      <c r="B163" s="10" t="s">
        <v>227</v>
      </c>
      <c r="C163" s="10">
        <v>3</v>
      </c>
      <c r="D163" s="10" t="s">
        <v>80</v>
      </c>
      <c r="E163" s="11" t="s">
        <v>68</v>
      </c>
      <c r="F163" s="12" t="s">
        <v>12</v>
      </c>
      <c r="G163" s="13" t="s">
        <v>69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3.5" customHeight="1" x14ac:dyDescent="0.25">
      <c r="A164" s="9">
        <v>174</v>
      </c>
      <c r="B164" s="10" t="s">
        <v>228</v>
      </c>
      <c r="C164" s="10">
        <v>1</v>
      </c>
      <c r="D164" s="10" t="s">
        <v>80</v>
      </c>
      <c r="E164" s="11" t="s">
        <v>68</v>
      </c>
      <c r="F164" s="12" t="s">
        <v>12</v>
      </c>
      <c r="G164" s="13" t="s">
        <v>69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3.5" customHeight="1" x14ac:dyDescent="0.25">
      <c r="A165" s="9">
        <v>175</v>
      </c>
      <c r="B165" s="10" t="s">
        <v>229</v>
      </c>
      <c r="C165" s="12">
        <v>1</v>
      </c>
      <c r="D165" s="10" t="s">
        <v>80</v>
      </c>
      <c r="E165" s="11" t="s">
        <v>68</v>
      </c>
      <c r="F165" s="12" t="s">
        <v>12</v>
      </c>
      <c r="G165" s="13" t="s">
        <v>69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3.5" customHeight="1" x14ac:dyDescent="0.25">
      <c r="A166" s="9">
        <v>176</v>
      </c>
      <c r="B166" s="10" t="s">
        <v>230</v>
      </c>
      <c r="C166" s="10">
        <v>1</v>
      </c>
      <c r="D166" s="10" t="s">
        <v>80</v>
      </c>
      <c r="E166" s="11" t="s">
        <v>68</v>
      </c>
      <c r="F166" s="12" t="s">
        <v>12</v>
      </c>
      <c r="G166" s="13" t="s">
        <v>69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3.5" customHeight="1" x14ac:dyDescent="0.25">
      <c r="A167" s="9">
        <v>177</v>
      </c>
      <c r="B167" s="10" t="s">
        <v>231</v>
      </c>
      <c r="C167" s="10">
        <v>4</v>
      </c>
      <c r="D167" s="10" t="s">
        <v>80</v>
      </c>
      <c r="E167" s="11" t="s">
        <v>68</v>
      </c>
      <c r="F167" s="12" t="s">
        <v>12</v>
      </c>
      <c r="G167" s="13" t="s">
        <v>69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3.5" customHeight="1" x14ac:dyDescent="0.25">
      <c r="A168" s="9">
        <v>178</v>
      </c>
      <c r="B168" s="10" t="s">
        <v>232</v>
      </c>
      <c r="C168" s="10">
        <v>1</v>
      </c>
      <c r="D168" s="10" t="s">
        <v>80</v>
      </c>
      <c r="E168" s="11" t="s">
        <v>68</v>
      </c>
      <c r="F168" s="12" t="s">
        <v>12</v>
      </c>
      <c r="G168" s="13" t="s">
        <v>69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3.5" customHeight="1" x14ac:dyDescent="0.25">
      <c r="A169" s="9">
        <v>179</v>
      </c>
      <c r="B169" s="10" t="s">
        <v>233</v>
      </c>
      <c r="C169" s="12">
        <v>3</v>
      </c>
      <c r="D169" s="10" t="s">
        <v>80</v>
      </c>
      <c r="E169" s="11" t="s">
        <v>68</v>
      </c>
      <c r="F169" s="12" t="s">
        <v>12</v>
      </c>
      <c r="G169" s="13" t="s">
        <v>69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5">
      <c r="A170" s="9">
        <v>180</v>
      </c>
      <c r="B170" s="10" t="s">
        <v>234</v>
      </c>
      <c r="C170" s="10">
        <v>1</v>
      </c>
      <c r="D170" s="10" t="s">
        <v>80</v>
      </c>
      <c r="E170" s="11" t="s">
        <v>68</v>
      </c>
      <c r="F170" s="12" t="s">
        <v>12</v>
      </c>
      <c r="G170" s="13" t="s">
        <v>69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3.5" customHeight="1" x14ac:dyDescent="0.25">
      <c r="A171" s="9">
        <v>181</v>
      </c>
      <c r="B171" s="10" t="s">
        <v>235</v>
      </c>
      <c r="C171" s="12">
        <v>1</v>
      </c>
      <c r="D171" s="10" t="s">
        <v>80</v>
      </c>
      <c r="E171" s="11" t="s">
        <v>68</v>
      </c>
      <c r="F171" s="12" t="s">
        <v>12</v>
      </c>
      <c r="G171" s="13" t="s">
        <v>69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3.5" customHeight="1" x14ac:dyDescent="0.25">
      <c r="A172" s="9">
        <v>182</v>
      </c>
      <c r="B172" s="10" t="s">
        <v>236</v>
      </c>
      <c r="C172" s="10">
        <v>1</v>
      </c>
      <c r="D172" s="10" t="s">
        <v>80</v>
      </c>
      <c r="E172" s="11" t="s">
        <v>68</v>
      </c>
      <c r="F172" s="12" t="s">
        <v>12</v>
      </c>
      <c r="G172" s="13" t="s">
        <v>69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3.5" customHeight="1" x14ac:dyDescent="0.25">
      <c r="A173" s="9">
        <v>183</v>
      </c>
      <c r="B173" s="10" t="s">
        <v>237</v>
      </c>
      <c r="C173" s="12">
        <v>3</v>
      </c>
      <c r="D173" s="10" t="s">
        <v>80</v>
      </c>
      <c r="E173" s="11" t="s">
        <v>68</v>
      </c>
      <c r="F173" s="12" t="s">
        <v>12</v>
      </c>
      <c r="G173" s="13" t="s">
        <v>69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3.5" customHeight="1" x14ac:dyDescent="0.25">
      <c r="A174" s="9">
        <v>184</v>
      </c>
      <c r="B174" s="10" t="s">
        <v>238</v>
      </c>
      <c r="C174" s="12">
        <v>1</v>
      </c>
      <c r="D174" s="10" t="s">
        <v>80</v>
      </c>
      <c r="E174" s="11" t="s">
        <v>68</v>
      </c>
      <c r="F174" s="12" t="s">
        <v>12</v>
      </c>
      <c r="G174" s="13" t="s">
        <v>69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3.5" customHeight="1" x14ac:dyDescent="0.25">
      <c r="A175" s="9">
        <v>185</v>
      </c>
      <c r="B175" s="10" t="s">
        <v>239</v>
      </c>
      <c r="C175" s="10">
        <v>3</v>
      </c>
      <c r="D175" s="10" t="s">
        <v>80</v>
      </c>
      <c r="E175" s="11" t="s">
        <v>68</v>
      </c>
      <c r="F175" s="12" t="s">
        <v>12</v>
      </c>
      <c r="G175" s="13" t="s">
        <v>69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3.5" customHeight="1" x14ac:dyDescent="0.25">
      <c r="A176" s="9">
        <v>186</v>
      </c>
      <c r="B176" s="10" t="s">
        <v>240</v>
      </c>
      <c r="C176" s="12">
        <v>1</v>
      </c>
      <c r="D176" s="10" t="s">
        <v>80</v>
      </c>
      <c r="E176" s="11" t="s">
        <v>68</v>
      </c>
      <c r="F176" s="12" t="s">
        <v>12</v>
      </c>
      <c r="G176" s="13" t="s">
        <v>69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3.5" customHeight="1" x14ac:dyDescent="0.25">
      <c r="A177" s="9">
        <v>187</v>
      </c>
      <c r="B177" s="10" t="s">
        <v>241</v>
      </c>
      <c r="C177" s="12">
        <v>1</v>
      </c>
      <c r="D177" s="10" t="s">
        <v>80</v>
      </c>
      <c r="E177" s="11" t="s">
        <v>68</v>
      </c>
      <c r="F177" s="12" t="s">
        <v>12</v>
      </c>
      <c r="G177" s="13" t="s">
        <v>69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3.5" customHeight="1" x14ac:dyDescent="0.25">
      <c r="A178" s="9">
        <v>188</v>
      </c>
      <c r="B178" s="10" t="s">
        <v>242</v>
      </c>
      <c r="C178" s="10">
        <v>3</v>
      </c>
      <c r="D178" s="10" t="s">
        <v>80</v>
      </c>
      <c r="E178" s="11" t="s">
        <v>68</v>
      </c>
      <c r="F178" s="12" t="s">
        <v>12</v>
      </c>
      <c r="G178" s="13" t="s">
        <v>69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3.5" customHeight="1" x14ac:dyDescent="0.25">
      <c r="A179" s="9">
        <v>189</v>
      </c>
      <c r="B179" s="10" t="s">
        <v>243</v>
      </c>
      <c r="C179" s="10">
        <v>1</v>
      </c>
      <c r="D179" s="10" t="s">
        <v>80</v>
      </c>
      <c r="E179" s="11" t="s">
        <v>68</v>
      </c>
      <c r="F179" s="12" t="s">
        <v>12</v>
      </c>
      <c r="G179" s="13" t="s">
        <v>69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3.5" customHeight="1" x14ac:dyDescent="0.25">
      <c r="A180" s="9">
        <v>190</v>
      </c>
      <c r="B180" s="10" t="s">
        <v>244</v>
      </c>
      <c r="C180" s="10">
        <v>4</v>
      </c>
      <c r="D180" s="10" t="s">
        <v>80</v>
      </c>
      <c r="E180" s="11" t="s">
        <v>68</v>
      </c>
      <c r="F180" s="12" t="s">
        <v>12</v>
      </c>
      <c r="G180" s="13" t="s">
        <v>69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3.5" customHeight="1" x14ac:dyDescent="0.25">
      <c r="A181" s="9">
        <v>191</v>
      </c>
      <c r="B181" s="10" t="s">
        <v>245</v>
      </c>
      <c r="C181" s="12">
        <v>1</v>
      </c>
      <c r="D181" s="10" t="s">
        <v>80</v>
      </c>
      <c r="E181" s="11" t="s">
        <v>68</v>
      </c>
      <c r="F181" s="12" t="s">
        <v>12</v>
      </c>
      <c r="G181" s="13" t="s">
        <v>69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3.5" customHeight="1" x14ac:dyDescent="0.25">
      <c r="A182" s="9">
        <v>192</v>
      </c>
      <c r="B182" s="10" t="s">
        <v>246</v>
      </c>
      <c r="C182" s="12">
        <v>3</v>
      </c>
      <c r="D182" s="10" t="s">
        <v>80</v>
      </c>
      <c r="E182" s="11" t="s">
        <v>68</v>
      </c>
      <c r="F182" s="12" t="s">
        <v>12</v>
      </c>
      <c r="G182" s="13" t="s">
        <v>69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3.5" customHeight="1" x14ac:dyDescent="0.25">
      <c r="A183" s="9">
        <v>193</v>
      </c>
      <c r="B183" s="10" t="s">
        <v>247</v>
      </c>
      <c r="C183" s="12">
        <v>4</v>
      </c>
      <c r="D183" s="10" t="s">
        <v>80</v>
      </c>
      <c r="E183" s="11" t="s">
        <v>68</v>
      </c>
      <c r="F183" s="12" t="s">
        <v>12</v>
      </c>
      <c r="G183" s="13" t="s">
        <v>69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3.5" customHeight="1" x14ac:dyDescent="0.25">
      <c r="A184" s="9">
        <v>194</v>
      </c>
      <c r="B184" s="10" t="s">
        <v>248</v>
      </c>
      <c r="C184" s="12">
        <v>2</v>
      </c>
      <c r="D184" s="10" t="s">
        <v>80</v>
      </c>
      <c r="E184" s="11" t="s">
        <v>68</v>
      </c>
      <c r="F184" s="12" t="s">
        <v>12</v>
      </c>
      <c r="G184" s="13" t="s">
        <v>69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3.5" customHeight="1" x14ac:dyDescent="0.25">
      <c r="A185" s="9">
        <v>195</v>
      </c>
      <c r="B185" s="10" t="s">
        <v>249</v>
      </c>
      <c r="C185" s="10">
        <v>4</v>
      </c>
      <c r="D185" s="10" t="s">
        <v>80</v>
      </c>
      <c r="E185" s="11" t="s">
        <v>68</v>
      </c>
      <c r="F185" s="12" t="s">
        <v>12</v>
      </c>
      <c r="G185" s="13" t="s">
        <v>69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3.5" customHeight="1" x14ac:dyDescent="0.25">
      <c r="A186" s="9">
        <v>196</v>
      </c>
      <c r="B186" s="10" t="s">
        <v>250</v>
      </c>
      <c r="C186" s="12">
        <v>2</v>
      </c>
      <c r="D186" s="10" t="s">
        <v>80</v>
      </c>
      <c r="E186" s="11" t="s">
        <v>68</v>
      </c>
      <c r="F186" s="12" t="s">
        <v>12</v>
      </c>
      <c r="G186" s="13" t="s">
        <v>69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3.5" customHeight="1" x14ac:dyDescent="0.25">
      <c r="A187" s="9">
        <v>197</v>
      </c>
      <c r="B187" s="10" t="s">
        <v>251</v>
      </c>
      <c r="C187" s="10">
        <v>2</v>
      </c>
      <c r="D187" s="10" t="s">
        <v>80</v>
      </c>
      <c r="E187" s="11" t="s">
        <v>68</v>
      </c>
      <c r="F187" s="12" t="s">
        <v>12</v>
      </c>
      <c r="G187" s="13" t="s">
        <v>69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3.5" customHeight="1" x14ac:dyDescent="0.25">
      <c r="A188" s="9">
        <v>198</v>
      </c>
      <c r="B188" s="10" t="s">
        <v>252</v>
      </c>
      <c r="C188" s="12">
        <v>1</v>
      </c>
      <c r="D188" s="10" t="s">
        <v>80</v>
      </c>
      <c r="E188" s="11" t="s">
        <v>68</v>
      </c>
      <c r="F188" s="12" t="s">
        <v>12</v>
      </c>
      <c r="G188" s="13" t="s">
        <v>69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3.5" customHeight="1" x14ac:dyDescent="0.25">
      <c r="A189" s="9">
        <v>199</v>
      </c>
      <c r="B189" s="10" t="s">
        <v>253</v>
      </c>
      <c r="C189" s="12">
        <v>1</v>
      </c>
      <c r="D189" s="10" t="s">
        <v>80</v>
      </c>
      <c r="E189" s="11" t="s">
        <v>68</v>
      </c>
      <c r="F189" s="12" t="s">
        <v>12</v>
      </c>
      <c r="G189" s="13" t="s">
        <v>69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3.5" customHeight="1" x14ac:dyDescent="0.25">
      <c r="A190" s="9">
        <v>200</v>
      </c>
      <c r="B190" s="10" t="s">
        <v>254</v>
      </c>
      <c r="C190" s="10">
        <v>3</v>
      </c>
      <c r="D190" s="10" t="s">
        <v>80</v>
      </c>
      <c r="E190" s="11" t="s">
        <v>68</v>
      </c>
      <c r="F190" s="12" t="s">
        <v>12</v>
      </c>
      <c r="G190" s="13" t="s">
        <v>69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3.5" customHeight="1" x14ac:dyDescent="0.25">
      <c r="A191" s="9">
        <v>201</v>
      </c>
      <c r="B191" s="10" t="s">
        <v>255</v>
      </c>
      <c r="C191" s="12">
        <v>1</v>
      </c>
      <c r="D191" s="10" t="s">
        <v>80</v>
      </c>
      <c r="E191" s="11" t="s">
        <v>68</v>
      </c>
      <c r="F191" s="12" t="s">
        <v>12</v>
      </c>
      <c r="G191" s="13" t="s">
        <v>69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3.5" customHeight="1" x14ac:dyDescent="0.25">
      <c r="A192" s="9">
        <v>202</v>
      </c>
      <c r="B192" s="10" t="s">
        <v>256</v>
      </c>
      <c r="C192" s="10">
        <v>2</v>
      </c>
      <c r="D192" s="10" t="s">
        <v>80</v>
      </c>
      <c r="E192" s="11" t="s">
        <v>68</v>
      </c>
      <c r="F192" s="12" t="s">
        <v>12</v>
      </c>
      <c r="G192" s="13" t="s">
        <v>69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3.5" customHeight="1" x14ac:dyDescent="0.25">
      <c r="A193" s="9">
        <v>203</v>
      </c>
      <c r="B193" s="10" t="s">
        <v>257</v>
      </c>
      <c r="C193" s="10">
        <v>1</v>
      </c>
      <c r="D193" s="10" t="s">
        <v>80</v>
      </c>
      <c r="E193" s="11" t="s">
        <v>68</v>
      </c>
      <c r="F193" s="12" t="s">
        <v>12</v>
      </c>
      <c r="G193" s="13" t="s">
        <v>69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3.5" customHeight="1" x14ac:dyDescent="0.25">
      <c r="A194" s="9">
        <v>204</v>
      </c>
      <c r="B194" s="10" t="s">
        <v>258</v>
      </c>
      <c r="C194" s="10">
        <v>1</v>
      </c>
      <c r="D194" s="10" t="s">
        <v>80</v>
      </c>
      <c r="E194" s="11" t="s">
        <v>68</v>
      </c>
      <c r="F194" s="12" t="s">
        <v>12</v>
      </c>
      <c r="G194" s="13" t="s">
        <v>69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3.5" customHeight="1" x14ac:dyDescent="0.25">
      <c r="A195" s="9">
        <v>205</v>
      </c>
      <c r="B195" s="10" t="s">
        <v>259</v>
      </c>
      <c r="C195" s="10">
        <v>5</v>
      </c>
      <c r="D195" s="10" t="s">
        <v>80</v>
      </c>
      <c r="E195" s="11" t="s">
        <v>11</v>
      </c>
      <c r="F195" s="10" t="s">
        <v>92</v>
      </c>
      <c r="G195" s="13" t="s">
        <v>93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3.5" customHeight="1" x14ac:dyDescent="0.25">
      <c r="A196" s="9">
        <v>206</v>
      </c>
      <c r="B196" s="10" t="s">
        <v>260</v>
      </c>
      <c r="C196" s="12">
        <v>6</v>
      </c>
      <c r="D196" s="10" t="s">
        <v>80</v>
      </c>
      <c r="E196" s="11" t="s">
        <v>11</v>
      </c>
      <c r="F196" s="12" t="s">
        <v>92</v>
      </c>
      <c r="G196" s="13" t="s">
        <v>93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3.5" customHeight="1" x14ac:dyDescent="0.25">
      <c r="A197" s="9">
        <v>207</v>
      </c>
      <c r="B197" s="10" t="s">
        <v>261</v>
      </c>
      <c r="C197" s="10">
        <v>6</v>
      </c>
      <c r="D197" s="10" t="s">
        <v>80</v>
      </c>
      <c r="E197" s="11" t="s">
        <v>11</v>
      </c>
      <c r="F197" s="10" t="s">
        <v>92</v>
      </c>
      <c r="G197" s="13" t="s">
        <v>93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3.5" customHeight="1" x14ac:dyDescent="0.25">
      <c r="A198" s="9">
        <v>208</v>
      </c>
      <c r="B198" s="10" t="s">
        <v>262</v>
      </c>
      <c r="C198" s="10">
        <v>5</v>
      </c>
      <c r="D198" s="10" t="s">
        <v>80</v>
      </c>
      <c r="E198" s="11" t="s">
        <v>11</v>
      </c>
      <c r="F198" s="10" t="s">
        <v>92</v>
      </c>
      <c r="G198" s="13" t="s">
        <v>93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3.5" customHeight="1" x14ac:dyDescent="0.25">
      <c r="A199" s="9">
        <v>209</v>
      </c>
      <c r="B199" s="10" t="s">
        <v>263</v>
      </c>
      <c r="C199" s="12">
        <v>5</v>
      </c>
      <c r="D199" s="10" t="s">
        <v>80</v>
      </c>
      <c r="E199" s="11" t="s">
        <v>11</v>
      </c>
      <c r="F199" s="12" t="s">
        <v>92</v>
      </c>
      <c r="G199" s="13" t="s">
        <v>93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3.5" customHeight="1" x14ac:dyDescent="0.25">
      <c r="A200" s="9">
        <v>210</v>
      </c>
      <c r="B200" s="10" t="s">
        <v>264</v>
      </c>
      <c r="C200" s="12">
        <v>5</v>
      </c>
      <c r="D200" s="10" t="s">
        <v>80</v>
      </c>
      <c r="E200" s="11" t="s">
        <v>11</v>
      </c>
      <c r="F200" s="12" t="s">
        <v>92</v>
      </c>
      <c r="G200" s="13" t="s">
        <v>93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3.5" customHeight="1" x14ac:dyDescent="0.25">
      <c r="A201" s="9">
        <v>211</v>
      </c>
      <c r="B201" s="10" t="s">
        <v>265</v>
      </c>
      <c r="C201" s="12">
        <v>6</v>
      </c>
      <c r="D201" s="10" t="s">
        <v>80</v>
      </c>
      <c r="E201" s="11" t="s">
        <v>11</v>
      </c>
      <c r="F201" s="12" t="s">
        <v>92</v>
      </c>
      <c r="G201" s="13" t="s">
        <v>93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3.5" customHeight="1" x14ac:dyDescent="0.25">
      <c r="A202" s="9">
        <v>212</v>
      </c>
      <c r="B202" s="10" t="s">
        <v>266</v>
      </c>
      <c r="C202" s="10">
        <v>5</v>
      </c>
      <c r="D202" s="10" t="s">
        <v>80</v>
      </c>
      <c r="E202" s="11" t="s">
        <v>11</v>
      </c>
      <c r="F202" s="10" t="s">
        <v>92</v>
      </c>
      <c r="G202" s="13" t="s">
        <v>93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3.5" customHeight="1" x14ac:dyDescent="0.25">
      <c r="A203" s="9">
        <v>213</v>
      </c>
      <c r="B203" s="10" t="s">
        <v>267</v>
      </c>
      <c r="C203" s="12">
        <v>5</v>
      </c>
      <c r="D203" s="10" t="s">
        <v>80</v>
      </c>
      <c r="E203" s="11" t="s">
        <v>11</v>
      </c>
      <c r="F203" s="12" t="s">
        <v>92</v>
      </c>
      <c r="G203" s="13" t="s">
        <v>93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3.5" customHeight="1" x14ac:dyDescent="0.25">
      <c r="A204" s="9">
        <v>214</v>
      </c>
      <c r="B204" s="10" t="s">
        <v>268</v>
      </c>
      <c r="C204" s="12">
        <v>6</v>
      </c>
      <c r="D204" s="10" t="s">
        <v>80</v>
      </c>
      <c r="E204" s="11" t="s">
        <v>11</v>
      </c>
      <c r="F204" s="12" t="s">
        <v>92</v>
      </c>
      <c r="G204" s="13" t="s">
        <v>93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3.5" customHeight="1" x14ac:dyDescent="0.25">
      <c r="A205" s="9">
        <v>215</v>
      </c>
      <c r="B205" s="10" t="s">
        <v>269</v>
      </c>
      <c r="C205" s="10">
        <v>6</v>
      </c>
      <c r="D205" s="10" t="s">
        <v>80</v>
      </c>
      <c r="E205" s="11" t="s">
        <v>11</v>
      </c>
      <c r="F205" s="10" t="s">
        <v>92</v>
      </c>
      <c r="G205" s="13" t="s">
        <v>93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3.5" customHeight="1" x14ac:dyDescent="0.25">
      <c r="A206" s="9">
        <v>216</v>
      </c>
      <c r="B206" s="10" t="s">
        <v>270</v>
      </c>
      <c r="C206" s="12">
        <v>6</v>
      </c>
      <c r="D206" s="10" t="s">
        <v>80</v>
      </c>
      <c r="E206" s="11" t="s">
        <v>11</v>
      </c>
      <c r="F206" s="12" t="s">
        <v>92</v>
      </c>
      <c r="G206" s="13" t="s">
        <v>93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3.5" customHeight="1" x14ac:dyDescent="0.25">
      <c r="A207" s="9">
        <v>217</v>
      </c>
      <c r="B207" s="10" t="s">
        <v>271</v>
      </c>
      <c r="C207" s="10">
        <v>5</v>
      </c>
      <c r="D207" s="10" t="s">
        <v>80</v>
      </c>
      <c r="E207" s="11" t="s">
        <v>11</v>
      </c>
      <c r="F207" s="10" t="s">
        <v>92</v>
      </c>
      <c r="G207" s="13" t="s">
        <v>93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3.5" customHeight="1" x14ac:dyDescent="0.25">
      <c r="A208" s="9">
        <v>218</v>
      </c>
      <c r="B208" s="10" t="s">
        <v>272</v>
      </c>
      <c r="C208" s="12">
        <v>6</v>
      </c>
      <c r="D208" s="10" t="s">
        <v>80</v>
      </c>
      <c r="E208" s="11" t="s">
        <v>68</v>
      </c>
      <c r="F208" s="12" t="s">
        <v>92</v>
      </c>
      <c r="G208" s="13" t="s">
        <v>107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3.5" customHeight="1" x14ac:dyDescent="0.25">
      <c r="A209" s="9">
        <v>219</v>
      </c>
      <c r="B209" s="10" t="s">
        <v>273</v>
      </c>
      <c r="C209" s="10">
        <v>5</v>
      </c>
      <c r="D209" s="10" t="s">
        <v>80</v>
      </c>
      <c r="E209" s="11" t="s">
        <v>68</v>
      </c>
      <c r="F209" s="10" t="s">
        <v>92</v>
      </c>
      <c r="G209" s="13" t="s">
        <v>107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3.5" customHeight="1" x14ac:dyDescent="0.25">
      <c r="A210" s="9">
        <v>220</v>
      </c>
      <c r="B210" s="10" t="s">
        <v>274</v>
      </c>
      <c r="C210" s="12">
        <v>6</v>
      </c>
      <c r="D210" s="10" t="s">
        <v>80</v>
      </c>
      <c r="E210" s="11" t="s">
        <v>68</v>
      </c>
      <c r="F210" s="12" t="s">
        <v>92</v>
      </c>
      <c r="G210" s="13" t="s">
        <v>107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3.5" customHeight="1" x14ac:dyDescent="0.25">
      <c r="A211" s="9">
        <v>221</v>
      </c>
      <c r="B211" s="10" t="s">
        <v>275</v>
      </c>
      <c r="C211" s="12">
        <v>6</v>
      </c>
      <c r="D211" s="10" t="s">
        <v>80</v>
      </c>
      <c r="E211" s="11" t="s">
        <v>68</v>
      </c>
      <c r="F211" s="12" t="s">
        <v>92</v>
      </c>
      <c r="G211" s="13" t="s">
        <v>107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3.5" customHeight="1" x14ac:dyDescent="0.25">
      <c r="A212" s="9">
        <v>222</v>
      </c>
      <c r="B212" s="10" t="s">
        <v>276</v>
      </c>
      <c r="C212" s="10">
        <v>5</v>
      </c>
      <c r="D212" s="10" t="s">
        <v>80</v>
      </c>
      <c r="E212" s="11" t="s">
        <v>68</v>
      </c>
      <c r="F212" s="10" t="s">
        <v>92</v>
      </c>
      <c r="G212" s="13" t="s">
        <v>107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3.5" customHeight="1" x14ac:dyDescent="0.25">
      <c r="A213" s="9">
        <v>223</v>
      </c>
      <c r="B213" s="10" t="s">
        <v>277</v>
      </c>
      <c r="C213" s="10">
        <v>5</v>
      </c>
      <c r="D213" s="10" t="s">
        <v>80</v>
      </c>
      <c r="E213" s="11" t="s">
        <v>68</v>
      </c>
      <c r="F213" s="10" t="s">
        <v>92</v>
      </c>
      <c r="G213" s="13" t="s">
        <v>107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3.5" customHeight="1" x14ac:dyDescent="0.25">
      <c r="A214" s="9">
        <v>224</v>
      </c>
      <c r="B214" s="10" t="s">
        <v>278</v>
      </c>
      <c r="C214" s="12">
        <v>5</v>
      </c>
      <c r="D214" s="10" t="s">
        <v>80</v>
      </c>
      <c r="E214" s="11" t="s">
        <v>68</v>
      </c>
      <c r="F214" s="12" t="s">
        <v>92</v>
      </c>
      <c r="G214" s="13" t="s">
        <v>107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3.5" customHeight="1" x14ac:dyDescent="0.25">
      <c r="A215" s="9">
        <v>225</v>
      </c>
      <c r="B215" s="10" t="s">
        <v>279</v>
      </c>
      <c r="C215" s="12">
        <v>5</v>
      </c>
      <c r="D215" s="10" t="s">
        <v>80</v>
      </c>
      <c r="E215" s="11" t="s">
        <v>68</v>
      </c>
      <c r="F215" s="12" t="s">
        <v>92</v>
      </c>
      <c r="G215" s="13" t="s">
        <v>107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3.5" customHeight="1" x14ac:dyDescent="0.25">
      <c r="A216" s="9">
        <v>226</v>
      </c>
      <c r="B216" s="10" t="s">
        <v>280</v>
      </c>
      <c r="C216" s="10">
        <v>6</v>
      </c>
      <c r="D216" s="10" t="s">
        <v>80</v>
      </c>
      <c r="E216" s="11" t="s">
        <v>68</v>
      </c>
      <c r="F216" s="10" t="s">
        <v>92</v>
      </c>
      <c r="G216" s="13" t="s">
        <v>107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3.5" customHeight="1" x14ac:dyDescent="0.25">
      <c r="A217" s="9">
        <v>227</v>
      </c>
      <c r="B217" s="10" t="s">
        <v>281</v>
      </c>
      <c r="C217" s="12">
        <v>6</v>
      </c>
      <c r="D217" s="10" t="s">
        <v>80</v>
      </c>
      <c r="E217" s="11" t="s">
        <v>68</v>
      </c>
      <c r="F217" s="12" t="s">
        <v>92</v>
      </c>
      <c r="G217" s="13" t="s">
        <v>107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3.5" customHeight="1" x14ac:dyDescent="0.25">
      <c r="A218" s="9">
        <v>228</v>
      </c>
      <c r="B218" s="10" t="s">
        <v>282</v>
      </c>
      <c r="C218" s="10">
        <v>6</v>
      </c>
      <c r="D218" s="10" t="s">
        <v>80</v>
      </c>
      <c r="E218" s="11" t="s">
        <v>68</v>
      </c>
      <c r="F218" s="10" t="s">
        <v>92</v>
      </c>
      <c r="G218" s="13" t="s">
        <v>107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3.5" customHeight="1" x14ac:dyDescent="0.25">
      <c r="A219" s="9">
        <v>229</v>
      </c>
      <c r="B219" s="10" t="s">
        <v>283</v>
      </c>
      <c r="C219" s="10">
        <v>5</v>
      </c>
      <c r="D219" s="10" t="s">
        <v>80</v>
      </c>
      <c r="E219" s="11" t="s">
        <v>68</v>
      </c>
      <c r="F219" s="10" t="s">
        <v>92</v>
      </c>
      <c r="G219" s="13" t="s">
        <v>107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3.5" customHeight="1" x14ac:dyDescent="0.25">
      <c r="A220" s="9">
        <v>230</v>
      </c>
      <c r="B220" s="10" t="s">
        <v>284</v>
      </c>
      <c r="C220" s="10">
        <v>5</v>
      </c>
      <c r="D220" s="10" t="s">
        <v>80</v>
      </c>
      <c r="E220" s="11" t="s">
        <v>68</v>
      </c>
      <c r="F220" s="10" t="s">
        <v>92</v>
      </c>
      <c r="G220" s="13" t="s">
        <v>107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3.5" customHeight="1" x14ac:dyDescent="0.25">
      <c r="A221" s="9">
        <v>231</v>
      </c>
      <c r="B221" s="10" t="s">
        <v>248</v>
      </c>
      <c r="C221" s="10">
        <v>5</v>
      </c>
      <c r="D221" s="10" t="s">
        <v>80</v>
      </c>
      <c r="E221" s="11" t="s">
        <v>68</v>
      </c>
      <c r="F221" s="10" t="s">
        <v>92</v>
      </c>
      <c r="G221" s="13" t="s">
        <v>107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3.5" customHeight="1" x14ac:dyDescent="0.25">
      <c r="A222" s="9">
        <v>232</v>
      </c>
      <c r="B222" s="10" t="s">
        <v>285</v>
      </c>
      <c r="C222" s="10">
        <v>6</v>
      </c>
      <c r="D222" s="10" t="s">
        <v>80</v>
      </c>
      <c r="E222" s="11" t="s">
        <v>68</v>
      </c>
      <c r="F222" s="10" t="s">
        <v>92</v>
      </c>
      <c r="G222" s="13" t="s">
        <v>107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3.5" customHeight="1" x14ac:dyDescent="0.25">
      <c r="A223" s="9">
        <v>233</v>
      </c>
      <c r="B223" s="10" t="s">
        <v>286</v>
      </c>
      <c r="C223" s="12">
        <v>5</v>
      </c>
      <c r="D223" s="10" t="s">
        <v>80</v>
      </c>
      <c r="E223" s="11" t="s">
        <v>68</v>
      </c>
      <c r="F223" s="12" t="s">
        <v>92</v>
      </c>
      <c r="G223" s="13" t="s">
        <v>107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3.5" customHeight="1" x14ac:dyDescent="0.25">
      <c r="A224" s="9">
        <v>234</v>
      </c>
      <c r="B224" s="10" t="s">
        <v>287</v>
      </c>
      <c r="C224" s="10">
        <v>7</v>
      </c>
      <c r="D224" s="10" t="s">
        <v>80</v>
      </c>
      <c r="E224" s="11" t="s">
        <v>11</v>
      </c>
      <c r="F224" s="11" t="s">
        <v>118</v>
      </c>
      <c r="G224" s="13" t="s">
        <v>119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3.5" customHeight="1" x14ac:dyDescent="0.25">
      <c r="A225" s="9">
        <v>235</v>
      </c>
      <c r="B225" s="10" t="s">
        <v>288</v>
      </c>
      <c r="C225" s="10">
        <v>7</v>
      </c>
      <c r="D225" s="10" t="s">
        <v>80</v>
      </c>
      <c r="E225" s="11" t="s">
        <v>11</v>
      </c>
      <c r="F225" s="11" t="s">
        <v>118</v>
      </c>
      <c r="G225" s="13" t="s">
        <v>119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3.5" customHeight="1" x14ac:dyDescent="0.25">
      <c r="A226" s="9">
        <v>236</v>
      </c>
      <c r="B226" s="10" t="s">
        <v>289</v>
      </c>
      <c r="C226" s="12">
        <v>7</v>
      </c>
      <c r="D226" s="10" t="s">
        <v>80</v>
      </c>
      <c r="E226" s="11" t="s">
        <v>11</v>
      </c>
      <c r="F226" s="11" t="s">
        <v>118</v>
      </c>
      <c r="G226" s="13" t="s">
        <v>119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3.5" customHeight="1" x14ac:dyDescent="0.25">
      <c r="A227" s="9">
        <v>237</v>
      </c>
      <c r="B227" s="10" t="s">
        <v>290</v>
      </c>
      <c r="C227" s="10">
        <v>7</v>
      </c>
      <c r="D227" s="10" t="s">
        <v>80</v>
      </c>
      <c r="E227" s="11" t="s">
        <v>11</v>
      </c>
      <c r="F227" s="11" t="s">
        <v>118</v>
      </c>
      <c r="G227" s="13" t="s">
        <v>119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3.5" customHeight="1" x14ac:dyDescent="0.25">
      <c r="A228" s="9">
        <v>238</v>
      </c>
      <c r="B228" s="10" t="s">
        <v>291</v>
      </c>
      <c r="C228" s="10">
        <v>8</v>
      </c>
      <c r="D228" s="10" t="s">
        <v>80</v>
      </c>
      <c r="E228" s="11" t="s">
        <v>11</v>
      </c>
      <c r="F228" s="11" t="s">
        <v>118</v>
      </c>
      <c r="G228" s="13" t="s">
        <v>119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3.5" customHeight="1" x14ac:dyDescent="0.25">
      <c r="A229" s="9">
        <v>239</v>
      </c>
      <c r="B229" s="10" t="s">
        <v>292</v>
      </c>
      <c r="C229" s="12">
        <v>8</v>
      </c>
      <c r="D229" s="10" t="s">
        <v>80</v>
      </c>
      <c r="E229" s="11" t="s">
        <v>11</v>
      </c>
      <c r="F229" s="11" t="s">
        <v>118</v>
      </c>
      <c r="G229" s="13" t="s">
        <v>119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3.5" customHeight="1" x14ac:dyDescent="0.25">
      <c r="A230" s="9">
        <v>240</v>
      </c>
      <c r="B230" s="10" t="s">
        <v>293</v>
      </c>
      <c r="C230" s="12">
        <v>8</v>
      </c>
      <c r="D230" s="10" t="s">
        <v>80</v>
      </c>
      <c r="E230" s="11" t="s">
        <v>11</v>
      </c>
      <c r="F230" s="11" t="s">
        <v>118</v>
      </c>
      <c r="G230" s="13" t="s">
        <v>119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3.5" customHeight="1" x14ac:dyDescent="0.25">
      <c r="A231" s="9">
        <v>241</v>
      </c>
      <c r="B231" s="10" t="s">
        <v>294</v>
      </c>
      <c r="C231" s="12">
        <v>8</v>
      </c>
      <c r="D231" s="10" t="s">
        <v>80</v>
      </c>
      <c r="E231" s="11" t="s">
        <v>11</v>
      </c>
      <c r="F231" s="11" t="s">
        <v>118</v>
      </c>
      <c r="G231" s="13" t="s">
        <v>119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3.5" customHeight="1" x14ac:dyDescent="0.25">
      <c r="A232" s="9">
        <v>242</v>
      </c>
      <c r="B232" s="10" t="s">
        <v>295</v>
      </c>
      <c r="C232" s="10">
        <v>7</v>
      </c>
      <c r="D232" s="10" t="s">
        <v>80</v>
      </c>
      <c r="E232" s="11" t="s">
        <v>11</v>
      </c>
      <c r="F232" s="11" t="s">
        <v>118</v>
      </c>
      <c r="G232" s="13" t="s">
        <v>119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3.5" customHeight="1" x14ac:dyDescent="0.25">
      <c r="A233" s="9">
        <v>243</v>
      </c>
      <c r="B233" s="10" t="s">
        <v>296</v>
      </c>
      <c r="C233" s="10">
        <v>7</v>
      </c>
      <c r="D233" s="10" t="s">
        <v>80</v>
      </c>
      <c r="E233" s="11" t="s">
        <v>11</v>
      </c>
      <c r="F233" s="11" t="s">
        <v>118</v>
      </c>
      <c r="G233" s="13" t="s">
        <v>119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3.5" customHeight="1" x14ac:dyDescent="0.25">
      <c r="A234" s="9">
        <v>244</v>
      </c>
      <c r="B234" s="10" t="s">
        <v>297</v>
      </c>
      <c r="C234" s="12">
        <v>7</v>
      </c>
      <c r="D234" s="10" t="s">
        <v>80</v>
      </c>
      <c r="E234" s="11" t="s">
        <v>11</v>
      </c>
      <c r="F234" s="11" t="s">
        <v>118</v>
      </c>
      <c r="G234" s="13" t="s">
        <v>119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3.5" customHeight="1" x14ac:dyDescent="0.25">
      <c r="A235" s="9">
        <v>245</v>
      </c>
      <c r="B235" s="10" t="s">
        <v>298</v>
      </c>
      <c r="C235" s="12">
        <v>8</v>
      </c>
      <c r="D235" s="10" t="s">
        <v>80</v>
      </c>
      <c r="E235" s="11" t="s">
        <v>11</v>
      </c>
      <c r="F235" s="11" t="s">
        <v>118</v>
      </c>
      <c r="G235" s="13" t="s">
        <v>119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3.5" customHeight="1" x14ac:dyDescent="0.25">
      <c r="A236" s="9">
        <v>246</v>
      </c>
      <c r="B236" s="10" t="s">
        <v>298</v>
      </c>
      <c r="C236" s="10">
        <v>8</v>
      </c>
      <c r="D236" s="10" t="s">
        <v>80</v>
      </c>
      <c r="E236" s="11" t="s">
        <v>11</v>
      </c>
      <c r="F236" s="11" t="s">
        <v>118</v>
      </c>
      <c r="G236" s="13" t="s">
        <v>119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3.5" customHeight="1" x14ac:dyDescent="0.25">
      <c r="A237" s="9">
        <v>247</v>
      </c>
      <c r="B237" s="10" t="s">
        <v>299</v>
      </c>
      <c r="C237" s="10">
        <v>8</v>
      </c>
      <c r="D237" s="10" t="s">
        <v>80</v>
      </c>
      <c r="E237" s="11" t="s">
        <v>11</v>
      </c>
      <c r="F237" s="11" t="s">
        <v>118</v>
      </c>
      <c r="G237" s="13" t="s">
        <v>119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3.5" customHeight="1" x14ac:dyDescent="0.25">
      <c r="A238" s="9">
        <v>248</v>
      </c>
      <c r="B238" s="10" t="s">
        <v>300</v>
      </c>
      <c r="C238" s="12">
        <v>7</v>
      </c>
      <c r="D238" s="10" t="s">
        <v>80</v>
      </c>
      <c r="E238" s="11" t="s">
        <v>11</v>
      </c>
      <c r="F238" s="11" t="s">
        <v>118</v>
      </c>
      <c r="G238" s="13" t="s">
        <v>119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3.5" customHeight="1" x14ac:dyDescent="0.25">
      <c r="A239" s="9">
        <v>249</v>
      </c>
      <c r="B239" s="10" t="s">
        <v>301</v>
      </c>
      <c r="C239" s="10">
        <v>8</v>
      </c>
      <c r="D239" s="10" t="s">
        <v>80</v>
      </c>
      <c r="E239" s="11" t="s">
        <v>11</v>
      </c>
      <c r="F239" s="11" t="s">
        <v>118</v>
      </c>
      <c r="G239" s="13" t="s">
        <v>119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3.5" customHeight="1" x14ac:dyDescent="0.25">
      <c r="A240" s="9">
        <v>250</v>
      </c>
      <c r="B240" s="10" t="s">
        <v>302</v>
      </c>
      <c r="C240" s="10">
        <v>7</v>
      </c>
      <c r="D240" s="10" t="s">
        <v>80</v>
      </c>
      <c r="E240" s="11" t="s">
        <v>11</v>
      </c>
      <c r="F240" s="11" t="s">
        <v>118</v>
      </c>
      <c r="G240" s="13" t="s">
        <v>119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3.5" customHeight="1" x14ac:dyDescent="0.25">
      <c r="A241" s="9">
        <v>251</v>
      </c>
      <c r="B241" s="10" t="s">
        <v>303</v>
      </c>
      <c r="C241" s="10">
        <v>8</v>
      </c>
      <c r="D241" s="10" t="s">
        <v>80</v>
      </c>
      <c r="E241" s="11" t="s">
        <v>11</v>
      </c>
      <c r="F241" s="11" t="s">
        <v>118</v>
      </c>
      <c r="G241" s="13" t="s">
        <v>119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3.5" customHeight="1" x14ac:dyDescent="0.25">
      <c r="A242" s="9">
        <v>252</v>
      </c>
      <c r="B242" s="10" t="s">
        <v>304</v>
      </c>
      <c r="C242" s="12">
        <v>7</v>
      </c>
      <c r="D242" s="10" t="s">
        <v>80</v>
      </c>
      <c r="E242" s="11" t="s">
        <v>11</v>
      </c>
      <c r="F242" s="11" t="s">
        <v>118</v>
      </c>
      <c r="G242" s="13" t="s">
        <v>119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3.5" customHeight="1" x14ac:dyDescent="0.25">
      <c r="A243" s="9">
        <v>253</v>
      </c>
      <c r="B243" s="10" t="s">
        <v>305</v>
      </c>
      <c r="C243" s="10">
        <v>7</v>
      </c>
      <c r="D243" s="10" t="s">
        <v>80</v>
      </c>
      <c r="E243" s="11" t="s">
        <v>68</v>
      </c>
      <c r="F243" s="11" t="s">
        <v>118</v>
      </c>
      <c r="G243" s="13" t="s">
        <v>132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5" customHeight="1" x14ac:dyDescent="0.25">
      <c r="A244" s="9">
        <v>254</v>
      </c>
      <c r="B244" s="10" t="s">
        <v>306</v>
      </c>
      <c r="C244" s="12">
        <v>7</v>
      </c>
      <c r="D244" s="10" t="s">
        <v>80</v>
      </c>
      <c r="E244" s="11" t="s">
        <v>68</v>
      </c>
      <c r="F244" s="11" t="s">
        <v>118</v>
      </c>
      <c r="G244" s="13" t="s">
        <v>132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3.5" customHeight="1" x14ac:dyDescent="0.25">
      <c r="A245" s="9">
        <v>255</v>
      </c>
      <c r="B245" s="10" t="s">
        <v>307</v>
      </c>
      <c r="C245" s="10">
        <v>8</v>
      </c>
      <c r="D245" s="10" t="s">
        <v>80</v>
      </c>
      <c r="E245" s="11" t="s">
        <v>68</v>
      </c>
      <c r="F245" s="11" t="s">
        <v>118</v>
      </c>
      <c r="G245" s="13" t="s">
        <v>132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3.5" customHeight="1" x14ac:dyDescent="0.25">
      <c r="A246" s="9">
        <v>256</v>
      </c>
      <c r="B246" s="10" t="s">
        <v>308</v>
      </c>
      <c r="C246" s="12">
        <v>8</v>
      </c>
      <c r="D246" s="10" t="s">
        <v>80</v>
      </c>
      <c r="E246" s="11" t="s">
        <v>68</v>
      </c>
      <c r="F246" s="11" t="s">
        <v>118</v>
      </c>
      <c r="G246" s="13" t="s">
        <v>132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3.5" customHeight="1" x14ac:dyDescent="0.25">
      <c r="A247" s="9">
        <v>257</v>
      </c>
      <c r="B247" s="10" t="s">
        <v>309</v>
      </c>
      <c r="C247" s="10">
        <v>8</v>
      </c>
      <c r="D247" s="10" t="s">
        <v>80</v>
      </c>
      <c r="E247" s="11" t="s">
        <v>68</v>
      </c>
      <c r="F247" s="11" t="s">
        <v>118</v>
      </c>
      <c r="G247" s="13" t="s">
        <v>132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3.5" customHeight="1" x14ac:dyDescent="0.25">
      <c r="A248" s="9">
        <v>258</v>
      </c>
      <c r="B248" s="10" t="s">
        <v>310</v>
      </c>
      <c r="C248" s="12">
        <v>8</v>
      </c>
      <c r="D248" s="10" t="s">
        <v>80</v>
      </c>
      <c r="E248" s="11" t="s">
        <v>68</v>
      </c>
      <c r="F248" s="11" t="s">
        <v>118</v>
      </c>
      <c r="G248" s="13" t="s">
        <v>132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3.5" customHeight="1" x14ac:dyDescent="0.25">
      <c r="A249" s="9">
        <v>259</v>
      </c>
      <c r="B249" s="10" t="s">
        <v>311</v>
      </c>
      <c r="C249" s="12">
        <v>8</v>
      </c>
      <c r="D249" s="10" t="s">
        <v>80</v>
      </c>
      <c r="E249" s="11" t="s">
        <v>68</v>
      </c>
      <c r="F249" s="11" t="s">
        <v>118</v>
      </c>
      <c r="G249" s="13" t="s">
        <v>132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3.5" customHeight="1" x14ac:dyDescent="0.25">
      <c r="A250" s="9">
        <v>260</v>
      </c>
      <c r="B250" s="10" t="s">
        <v>312</v>
      </c>
      <c r="C250" s="12">
        <v>7</v>
      </c>
      <c r="D250" s="10" t="s">
        <v>80</v>
      </c>
      <c r="E250" s="11" t="s">
        <v>68</v>
      </c>
      <c r="F250" s="11" t="s">
        <v>118</v>
      </c>
      <c r="G250" s="13" t="s">
        <v>132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3.5" customHeight="1" x14ac:dyDescent="0.25">
      <c r="A251" s="9">
        <v>261</v>
      </c>
      <c r="B251" s="10" t="s">
        <v>313</v>
      </c>
      <c r="C251" s="12">
        <v>8</v>
      </c>
      <c r="D251" s="10" t="s">
        <v>80</v>
      </c>
      <c r="E251" s="11" t="s">
        <v>68</v>
      </c>
      <c r="F251" s="11" t="s">
        <v>118</v>
      </c>
      <c r="G251" s="13" t="s">
        <v>132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3.5" customHeight="1" x14ac:dyDescent="0.25">
      <c r="A252" s="9">
        <v>262</v>
      </c>
      <c r="B252" s="10" t="s">
        <v>314</v>
      </c>
      <c r="C252" s="12">
        <v>8</v>
      </c>
      <c r="D252" s="10" t="s">
        <v>80</v>
      </c>
      <c r="E252" s="11" t="s">
        <v>68</v>
      </c>
      <c r="F252" s="11" t="s">
        <v>118</v>
      </c>
      <c r="G252" s="13" t="s">
        <v>132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3.5" customHeight="1" x14ac:dyDescent="0.25">
      <c r="A253" s="9">
        <v>263</v>
      </c>
      <c r="B253" s="10" t="s">
        <v>315</v>
      </c>
      <c r="C253" s="12">
        <v>8</v>
      </c>
      <c r="D253" s="10" t="s">
        <v>80</v>
      </c>
      <c r="E253" s="11" t="s">
        <v>68</v>
      </c>
      <c r="F253" s="11" t="s">
        <v>118</v>
      </c>
      <c r="G253" s="13" t="s">
        <v>132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3.5" customHeight="1" x14ac:dyDescent="0.25">
      <c r="A254" s="9">
        <v>264</v>
      </c>
      <c r="B254" s="10" t="s">
        <v>316</v>
      </c>
      <c r="C254" s="12">
        <v>7</v>
      </c>
      <c r="D254" s="10" t="s">
        <v>80</v>
      </c>
      <c r="E254" s="11" t="s">
        <v>68</v>
      </c>
      <c r="F254" s="11" t="s">
        <v>118</v>
      </c>
      <c r="G254" s="13" t="s">
        <v>132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3.5" customHeight="1" x14ac:dyDescent="0.25">
      <c r="A255" s="9">
        <v>265</v>
      </c>
      <c r="B255" s="10" t="s">
        <v>317</v>
      </c>
      <c r="C255" s="10">
        <v>8</v>
      </c>
      <c r="D255" s="10" t="s">
        <v>80</v>
      </c>
      <c r="E255" s="11" t="s">
        <v>68</v>
      </c>
      <c r="F255" s="11" t="s">
        <v>118</v>
      </c>
      <c r="G255" s="13" t="s">
        <v>132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3.5" customHeight="1" x14ac:dyDescent="0.25">
      <c r="A256" s="9">
        <v>266</v>
      </c>
      <c r="B256" s="10" t="s">
        <v>318</v>
      </c>
      <c r="C256" s="10">
        <v>7</v>
      </c>
      <c r="D256" s="10" t="s">
        <v>80</v>
      </c>
      <c r="E256" s="11" t="s">
        <v>68</v>
      </c>
      <c r="F256" s="11" t="s">
        <v>118</v>
      </c>
      <c r="G256" s="13" t="s">
        <v>132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3.5" customHeight="1" x14ac:dyDescent="0.25">
      <c r="A257" s="9">
        <v>267</v>
      </c>
      <c r="B257" s="10" t="s">
        <v>319</v>
      </c>
      <c r="C257" s="12">
        <v>7</v>
      </c>
      <c r="D257" s="10" t="s">
        <v>80</v>
      </c>
      <c r="E257" s="11" t="s">
        <v>68</v>
      </c>
      <c r="F257" s="11" t="s">
        <v>118</v>
      </c>
      <c r="G257" s="13" t="s">
        <v>132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3.5" customHeight="1" x14ac:dyDescent="0.25">
      <c r="A258" s="9">
        <v>268</v>
      </c>
      <c r="B258" s="10" t="s">
        <v>320</v>
      </c>
      <c r="C258" s="10">
        <v>8</v>
      </c>
      <c r="D258" s="10" t="s">
        <v>80</v>
      </c>
      <c r="E258" s="11" t="s">
        <v>68</v>
      </c>
      <c r="F258" s="11" t="s">
        <v>118</v>
      </c>
      <c r="G258" s="13" t="s">
        <v>132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3.5" customHeight="1" x14ac:dyDescent="0.25">
      <c r="A259" s="9">
        <v>269</v>
      </c>
      <c r="B259" s="10" t="s">
        <v>321</v>
      </c>
      <c r="C259" s="10">
        <v>7</v>
      </c>
      <c r="D259" s="10" t="s">
        <v>80</v>
      </c>
      <c r="E259" s="11" t="s">
        <v>68</v>
      </c>
      <c r="F259" s="11" t="s">
        <v>118</v>
      </c>
      <c r="G259" s="13" t="s">
        <v>132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26"/>
      <c r="B260" s="26"/>
      <c r="C260" s="26"/>
      <c r="D260" s="26"/>
      <c r="E260" s="26"/>
      <c r="F260" s="26"/>
      <c r="G260" s="26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26"/>
      <c r="B261" s="26"/>
      <c r="C261" s="26"/>
      <c r="D261" s="26"/>
      <c r="E261" s="26"/>
      <c r="F261" s="26"/>
      <c r="G261" s="26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26"/>
      <c r="B262" s="26"/>
      <c r="C262" s="26"/>
      <c r="D262" s="26"/>
      <c r="E262" s="26"/>
      <c r="F262" s="26"/>
      <c r="G262" s="26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26"/>
      <c r="B263" s="26"/>
      <c r="C263" s="26"/>
      <c r="D263" s="26"/>
      <c r="E263" s="26"/>
      <c r="F263" s="26"/>
      <c r="G263" s="26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26"/>
      <c r="B264" s="26"/>
      <c r="C264" s="26"/>
      <c r="D264" s="26"/>
      <c r="E264" s="26"/>
      <c r="F264" s="26"/>
      <c r="G264" s="26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26"/>
      <c r="B265" s="26"/>
      <c r="C265" s="26"/>
      <c r="D265" s="26"/>
      <c r="E265" s="26"/>
      <c r="F265" s="26"/>
      <c r="G265" s="26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26"/>
      <c r="B266" s="26"/>
      <c r="C266" s="26"/>
      <c r="D266" s="26"/>
      <c r="E266" s="26"/>
      <c r="F266" s="26"/>
      <c r="G266" s="26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26"/>
      <c r="B267" s="26"/>
      <c r="C267" s="26"/>
      <c r="D267" s="26"/>
      <c r="E267" s="26"/>
      <c r="F267" s="26"/>
      <c r="G267" s="26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26"/>
      <c r="B268" s="26"/>
      <c r="C268" s="26"/>
      <c r="D268" s="26"/>
      <c r="E268" s="26"/>
      <c r="F268" s="26"/>
      <c r="G268" s="26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26"/>
      <c r="B269" s="26"/>
      <c r="C269" s="26"/>
      <c r="D269" s="26"/>
      <c r="E269" s="26"/>
      <c r="F269" s="26"/>
      <c r="G269" s="26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26"/>
      <c r="B270" s="26"/>
      <c r="C270" s="26"/>
      <c r="D270" s="26"/>
      <c r="E270" s="26"/>
      <c r="F270" s="26"/>
      <c r="G270" s="26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26"/>
      <c r="B271" s="26"/>
      <c r="C271" s="26"/>
      <c r="D271" s="26"/>
      <c r="E271" s="26"/>
      <c r="F271" s="26"/>
      <c r="G271" s="26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26"/>
      <c r="B272" s="26"/>
      <c r="C272" s="26"/>
      <c r="D272" s="26"/>
      <c r="E272" s="26"/>
      <c r="F272" s="26"/>
      <c r="G272" s="26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26"/>
      <c r="B273" s="26"/>
      <c r="C273" s="26"/>
      <c r="D273" s="26"/>
      <c r="E273" s="26"/>
      <c r="F273" s="26"/>
      <c r="G273" s="26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26"/>
      <c r="B274" s="26"/>
      <c r="C274" s="26"/>
      <c r="D274" s="26"/>
      <c r="E274" s="26"/>
      <c r="F274" s="26"/>
      <c r="G274" s="26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26"/>
      <c r="B275" s="26"/>
      <c r="C275" s="26"/>
      <c r="D275" s="26"/>
      <c r="E275" s="26"/>
      <c r="F275" s="26"/>
      <c r="G275" s="26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26"/>
      <c r="B276" s="26"/>
      <c r="C276" s="26"/>
      <c r="D276" s="26"/>
      <c r="E276" s="26"/>
      <c r="F276" s="26"/>
      <c r="G276" s="26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26"/>
      <c r="B277" s="26"/>
      <c r="C277" s="26"/>
      <c r="D277" s="26"/>
      <c r="E277" s="26"/>
      <c r="F277" s="26"/>
      <c r="G277" s="26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26"/>
      <c r="B278" s="26"/>
      <c r="C278" s="26"/>
      <c r="D278" s="26"/>
      <c r="E278" s="26"/>
      <c r="F278" s="26"/>
      <c r="G278" s="26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26"/>
      <c r="B279" s="26"/>
      <c r="C279" s="26"/>
      <c r="D279" s="26"/>
      <c r="E279" s="26"/>
      <c r="F279" s="26"/>
      <c r="G279" s="26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26"/>
      <c r="B280" s="26"/>
      <c r="C280" s="26"/>
      <c r="D280" s="26"/>
      <c r="E280" s="26"/>
      <c r="F280" s="26"/>
      <c r="G280" s="26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26"/>
      <c r="B281" s="26"/>
      <c r="C281" s="26"/>
      <c r="D281" s="26"/>
      <c r="E281" s="26"/>
      <c r="F281" s="26"/>
      <c r="G281" s="26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26"/>
      <c r="B282" s="26"/>
      <c r="C282" s="26"/>
      <c r="D282" s="26"/>
      <c r="E282" s="26"/>
      <c r="F282" s="26"/>
      <c r="G282" s="26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26"/>
      <c r="B283" s="26"/>
      <c r="C283" s="26"/>
      <c r="D283" s="26"/>
      <c r="E283" s="26"/>
      <c r="F283" s="26"/>
      <c r="G283" s="26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26"/>
      <c r="B284" s="26"/>
      <c r="C284" s="26"/>
      <c r="D284" s="26"/>
      <c r="E284" s="26"/>
      <c r="F284" s="26"/>
      <c r="G284" s="26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26"/>
      <c r="B285" s="26"/>
      <c r="C285" s="26"/>
      <c r="D285" s="26"/>
      <c r="E285" s="26"/>
      <c r="F285" s="26"/>
      <c r="G285" s="26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26"/>
      <c r="B286" s="26"/>
      <c r="C286" s="26"/>
      <c r="D286" s="26"/>
      <c r="E286" s="26"/>
      <c r="F286" s="26"/>
      <c r="G286" s="26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26"/>
      <c r="B287" s="26"/>
      <c r="C287" s="26"/>
      <c r="D287" s="26"/>
      <c r="E287" s="26"/>
      <c r="F287" s="26"/>
      <c r="G287" s="26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26"/>
      <c r="B288" s="26"/>
      <c r="C288" s="26"/>
      <c r="D288" s="26"/>
      <c r="E288" s="26"/>
      <c r="F288" s="26"/>
      <c r="G288" s="26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26"/>
      <c r="B289" s="26"/>
      <c r="C289" s="26"/>
      <c r="D289" s="26"/>
      <c r="E289" s="26"/>
      <c r="F289" s="26"/>
      <c r="G289" s="26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26"/>
      <c r="B290" s="26"/>
      <c r="C290" s="26"/>
      <c r="D290" s="26"/>
      <c r="E290" s="26"/>
      <c r="F290" s="26"/>
      <c r="G290" s="26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26"/>
      <c r="B291" s="26"/>
      <c r="C291" s="26"/>
      <c r="D291" s="26"/>
      <c r="E291" s="26"/>
      <c r="F291" s="26"/>
      <c r="G291" s="26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26"/>
      <c r="B292" s="26"/>
      <c r="C292" s="26"/>
      <c r="D292" s="26"/>
      <c r="E292" s="26"/>
      <c r="F292" s="26"/>
      <c r="G292" s="26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26"/>
      <c r="B293" s="26"/>
      <c r="C293" s="26"/>
      <c r="D293" s="26"/>
      <c r="E293" s="26"/>
      <c r="F293" s="26"/>
      <c r="G293" s="26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26"/>
      <c r="B294" s="26"/>
      <c r="C294" s="26"/>
      <c r="D294" s="26"/>
      <c r="E294" s="26"/>
      <c r="F294" s="26"/>
      <c r="G294" s="26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26"/>
      <c r="B295" s="26"/>
      <c r="C295" s="26"/>
      <c r="D295" s="26"/>
      <c r="E295" s="26"/>
      <c r="F295" s="26"/>
      <c r="G295" s="26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26"/>
      <c r="B296" s="26"/>
      <c r="C296" s="26"/>
      <c r="D296" s="26"/>
      <c r="E296" s="26"/>
      <c r="F296" s="26"/>
      <c r="G296" s="26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26"/>
      <c r="B297" s="26"/>
      <c r="C297" s="26"/>
      <c r="D297" s="26"/>
      <c r="E297" s="26"/>
      <c r="F297" s="26"/>
      <c r="G297" s="26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26"/>
      <c r="B298" s="26"/>
      <c r="C298" s="26"/>
      <c r="D298" s="26"/>
      <c r="E298" s="26"/>
      <c r="F298" s="26"/>
      <c r="G298" s="26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26"/>
      <c r="B299" s="26"/>
      <c r="C299" s="26"/>
      <c r="D299" s="26"/>
      <c r="E299" s="26"/>
      <c r="F299" s="26"/>
      <c r="G299" s="26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26"/>
      <c r="B300" s="26"/>
      <c r="C300" s="26"/>
      <c r="D300" s="26"/>
      <c r="E300" s="26"/>
      <c r="F300" s="26"/>
      <c r="G300" s="26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26"/>
      <c r="B301" s="26"/>
      <c r="C301" s="26"/>
      <c r="D301" s="26"/>
      <c r="E301" s="26"/>
      <c r="F301" s="26"/>
      <c r="G301" s="26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26"/>
      <c r="B302" s="26"/>
      <c r="C302" s="26"/>
      <c r="D302" s="26"/>
      <c r="E302" s="26"/>
      <c r="F302" s="26"/>
      <c r="G302" s="26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26"/>
      <c r="B303" s="26"/>
      <c r="C303" s="26"/>
      <c r="D303" s="26"/>
      <c r="E303" s="26"/>
      <c r="F303" s="26"/>
      <c r="G303" s="26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26"/>
      <c r="B304" s="26"/>
      <c r="C304" s="26"/>
      <c r="D304" s="26"/>
      <c r="E304" s="26"/>
      <c r="F304" s="26"/>
      <c r="G304" s="26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26"/>
      <c r="B305" s="26"/>
      <c r="C305" s="26"/>
      <c r="D305" s="26"/>
      <c r="E305" s="26"/>
      <c r="F305" s="26"/>
      <c r="G305" s="26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26"/>
      <c r="B306" s="26"/>
      <c r="C306" s="26"/>
      <c r="D306" s="26"/>
      <c r="E306" s="26"/>
      <c r="F306" s="26"/>
      <c r="G306" s="26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26"/>
      <c r="B307" s="26"/>
      <c r="C307" s="26"/>
      <c r="D307" s="26"/>
      <c r="E307" s="26"/>
      <c r="F307" s="26"/>
      <c r="G307" s="26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26"/>
      <c r="B308" s="26"/>
      <c r="C308" s="26"/>
      <c r="D308" s="26"/>
      <c r="E308" s="26"/>
      <c r="F308" s="26"/>
      <c r="G308" s="26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26"/>
      <c r="B309" s="26"/>
      <c r="C309" s="26"/>
      <c r="D309" s="26"/>
      <c r="E309" s="26"/>
      <c r="F309" s="26"/>
      <c r="G309" s="26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26"/>
      <c r="B310" s="26"/>
      <c r="C310" s="26"/>
      <c r="D310" s="26"/>
      <c r="E310" s="26"/>
      <c r="F310" s="26"/>
      <c r="G310" s="26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26"/>
      <c r="B311" s="26"/>
      <c r="C311" s="26"/>
      <c r="D311" s="26"/>
      <c r="E311" s="26"/>
      <c r="F311" s="26"/>
      <c r="G311" s="26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26"/>
      <c r="B312" s="26"/>
      <c r="C312" s="26"/>
      <c r="D312" s="26"/>
      <c r="E312" s="26"/>
      <c r="F312" s="26"/>
      <c r="G312" s="26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26"/>
      <c r="B313" s="26"/>
      <c r="C313" s="26"/>
      <c r="D313" s="26"/>
      <c r="E313" s="26"/>
      <c r="F313" s="26"/>
      <c r="G313" s="26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26"/>
      <c r="B314" s="26"/>
      <c r="C314" s="26"/>
      <c r="D314" s="26"/>
      <c r="E314" s="26"/>
      <c r="F314" s="26"/>
      <c r="G314" s="26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26"/>
      <c r="B315" s="26"/>
      <c r="C315" s="26"/>
      <c r="D315" s="26"/>
      <c r="E315" s="26"/>
      <c r="F315" s="26"/>
      <c r="G315" s="26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26"/>
      <c r="B316" s="26"/>
      <c r="C316" s="26"/>
      <c r="D316" s="26"/>
      <c r="E316" s="26"/>
      <c r="F316" s="26"/>
      <c r="G316" s="26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26"/>
      <c r="B317" s="26"/>
      <c r="C317" s="26"/>
      <c r="D317" s="26"/>
      <c r="E317" s="26"/>
      <c r="F317" s="26"/>
      <c r="G317" s="26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26"/>
      <c r="B318" s="26"/>
      <c r="C318" s="26"/>
      <c r="D318" s="26"/>
      <c r="E318" s="26"/>
      <c r="F318" s="26"/>
      <c r="G318" s="26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26"/>
      <c r="B319" s="26"/>
      <c r="C319" s="26"/>
      <c r="D319" s="26"/>
      <c r="E319" s="26"/>
      <c r="F319" s="26"/>
      <c r="G319" s="26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26"/>
      <c r="B320" s="26"/>
      <c r="C320" s="26"/>
      <c r="D320" s="26"/>
      <c r="E320" s="26"/>
      <c r="F320" s="26"/>
      <c r="G320" s="26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26"/>
      <c r="B321" s="26"/>
      <c r="C321" s="26"/>
      <c r="D321" s="26"/>
      <c r="E321" s="26"/>
      <c r="F321" s="26"/>
      <c r="G321" s="26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26"/>
      <c r="B322" s="26"/>
      <c r="C322" s="26"/>
      <c r="D322" s="26"/>
      <c r="E322" s="26"/>
      <c r="F322" s="26"/>
      <c r="G322" s="26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26"/>
      <c r="B323" s="26"/>
      <c r="C323" s="26"/>
      <c r="D323" s="26"/>
      <c r="E323" s="26"/>
      <c r="F323" s="26"/>
      <c r="G323" s="26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26"/>
      <c r="B324" s="26"/>
      <c r="C324" s="26"/>
      <c r="D324" s="26"/>
      <c r="E324" s="26"/>
      <c r="F324" s="26"/>
      <c r="G324" s="26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26"/>
      <c r="B325" s="26"/>
      <c r="C325" s="26"/>
      <c r="D325" s="26"/>
      <c r="E325" s="26"/>
      <c r="F325" s="26"/>
      <c r="G325" s="26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26"/>
      <c r="B326" s="26"/>
      <c r="C326" s="26"/>
      <c r="D326" s="26"/>
      <c r="E326" s="26"/>
      <c r="F326" s="26"/>
      <c r="G326" s="26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26"/>
      <c r="B327" s="26"/>
      <c r="C327" s="26"/>
      <c r="D327" s="26"/>
      <c r="E327" s="26"/>
      <c r="F327" s="26"/>
      <c r="G327" s="26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26"/>
      <c r="B328" s="26"/>
      <c r="C328" s="26"/>
      <c r="D328" s="26"/>
      <c r="E328" s="26"/>
      <c r="F328" s="26"/>
      <c r="G328" s="26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26"/>
      <c r="B329" s="26"/>
      <c r="C329" s="26"/>
      <c r="D329" s="26"/>
      <c r="E329" s="26"/>
      <c r="F329" s="26"/>
      <c r="G329" s="26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26"/>
      <c r="B330" s="26"/>
      <c r="C330" s="26"/>
      <c r="D330" s="26"/>
      <c r="E330" s="26"/>
      <c r="F330" s="26"/>
      <c r="G330" s="26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26"/>
      <c r="B331" s="26"/>
      <c r="C331" s="26"/>
      <c r="D331" s="26"/>
      <c r="E331" s="26"/>
      <c r="F331" s="26"/>
      <c r="G331" s="26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26"/>
      <c r="B332" s="26"/>
      <c r="C332" s="26"/>
      <c r="D332" s="26"/>
      <c r="E332" s="26"/>
      <c r="F332" s="26"/>
      <c r="G332" s="26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26"/>
      <c r="B333" s="26"/>
      <c r="C333" s="26"/>
      <c r="D333" s="26"/>
      <c r="E333" s="26"/>
      <c r="F333" s="26"/>
      <c r="G333" s="26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26"/>
      <c r="B334" s="26"/>
      <c r="C334" s="26"/>
      <c r="D334" s="26"/>
      <c r="E334" s="26"/>
      <c r="F334" s="26"/>
      <c r="G334" s="26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26"/>
      <c r="B335" s="26"/>
      <c r="C335" s="26"/>
      <c r="D335" s="26"/>
      <c r="E335" s="26"/>
      <c r="F335" s="26"/>
      <c r="G335" s="26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26"/>
      <c r="B336" s="26"/>
      <c r="C336" s="26"/>
      <c r="D336" s="26"/>
      <c r="E336" s="26"/>
      <c r="F336" s="26"/>
      <c r="G336" s="26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26"/>
      <c r="B337" s="26"/>
      <c r="C337" s="26"/>
      <c r="D337" s="26"/>
      <c r="E337" s="26"/>
      <c r="F337" s="26"/>
      <c r="G337" s="26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26"/>
      <c r="B338" s="26"/>
      <c r="C338" s="26"/>
      <c r="D338" s="26"/>
      <c r="E338" s="26"/>
      <c r="F338" s="26"/>
      <c r="G338" s="26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26"/>
      <c r="B339" s="26"/>
      <c r="C339" s="26"/>
      <c r="D339" s="26"/>
      <c r="E339" s="26"/>
      <c r="F339" s="26"/>
      <c r="G339" s="26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26"/>
      <c r="B340" s="26"/>
      <c r="C340" s="26"/>
      <c r="D340" s="26"/>
      <c r="E340" s="26"/>
      <c r="F340" s="26"/>
      <c r="G340" s="26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26"/>
      <c r="B341" s="26"/>
      <c r="C341" s="26"/>
      <c r="D341" s="26"/>
      <c r="E341" s="26"/>
      <c r="F341" s="26"/>
      <c r="G341" s="26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26"/>
      <c r="B342" s="26"/>
      <c r="C342" s="26"/>
      <c r="D342" s="26"/>
      <c r="E342" s="26"/>
      <c r="F342" s="26"/>
      <c r="G342" s="26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26"/>
      <c r="B343" s="26"/>
      <c r="C343" s="26"/>
      <c r="D343" s="26"/>
      <c r="E343" s="26"/>
      <c r="F343" s="26"/>
      <c r="G343" s="26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26"/>
      <c r="B344" s="26"/>
      <c r="C344" s="26"/>
      <c r="D344" s="26"/>
      <c r="E344" s="26"/>
      <c r="F344" s="26"/>
      <c r="G344" s="26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26"/>
      <c r="B345" s="26"/>
      <c r="C345" s="26"/>
      <c r="D345" s="26"/>
      <c r="E345" s="26"/>
      <c r="F345" s="26"/>
      <c r="G345" s="26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26"/>
      <c r="B346" s="26"/>
      <c r="C346" s="26"/>
      <c r="D346" s="26"/>
      <c r="E346" s="26"/>
      <c r="F346" s="26"/>
      <c r="G346" s="26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26"/>
      <c r="B347" s="26"/>
      <c r="C347" s="26"/>
      <c r="D347" s="26"/>
      <c r="E347" s="26"/>
      <c r="F347" s="26"/>
      <c r="G347" s="26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26"/>
      <c r="B348" s="26"/>
      <c r="C348" s="26"/>
      <c r="D348" s="26"/>
      <c r="E348" s="26"/>
      <c r="F348" s="26"/>
      <c r="G348" s="26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26"/>
      <c r="B349" s="26"/>
      <c r="C349" s="26"/>
      <c r="D349" s="26"/>
      <c r="E349" s="26"/>
      <c r="F349" s="26"/>
      <c r="G349" s="26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26"/>
      <c r="B350" s="26"/>
      <c r="C350" s="26"/>
      <c r="D350" s="26"/>
      <c r="E350" s="26"/>
      <c r="F350" s="26"/>
      <c r="G350" s="26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26"/>
      <c r="B351" s="26"/>
      <c r="C351" s="26"/>
      <c r="D351" s="26"/>
      <c r="E351" s="26"/>
      <c r="F351" s="26"/>
      <c r="G351" s="26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26"/>
      <c r="B352" s="26"/>
      <c r="C352" s="26"/>
      <c r="D352" s="26"/>
      <c r="E352" s="26"/>
      <c r="F352" s="26"/>
      <c r="G352" s="26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26"/>
      <c r="B353" s="26"/>
      <c r="C353" s="26"/>
      <c r="D353" s="26"/>
      <c r="E353" s="26"/>
      <c r="F353" s="26"/>
      <c r="G353" s="26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26"/>
      <c r="B354" s="26"/>
      <c r="C354" s="26"/>
      <c r="D354" s="26"/>
      <c r="E354" s="26"/>
      <c r="F354" s="26"/>
      <c r="G354" s="26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26"/>
      <c r="B355" s="26"/>
      <c r="C355" s="26"/>
      <c r="D355" s="26"/>
      <c r="E355" s="26"/>
      <c r="F355" s="26"/>
      <c r="G355" s="26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26"/>
      <c r="B356" s="26"/>
      <c r="C356" s="26"/>
      <c r="D356" s="26"/>
      <c r="E356" s="26"/>
      <c r="F356" s="26"/>
      <c r="G356" s="26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26"/>
      <c r="B357" s="26"/>
      <c r="C357" s="26"/>
      <c r="D357" s="26"/>
      <c r="E357" s="26"/>
      <c r="F357" s="26"/>
      <c r="G357" s="26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26"/>
      <c r="B358" s="26"/>
      <c r="C358" s="26"/>
      <c r="D358" s="26"/>
      <c r="E358" s="26"/>
      <c r="F358" s="26"/>
      <c r="G358" s="26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26"/>
      <c r="B359" s="26"/>
      <c r="C359" s="26"/>
      <c r="D359" s="26"/>
      <c r="E359" s="26"/>
      <c r="F359" s="26"/>
      <c r="G359" s="26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26"/>
      <c r="B360" s="26"/>
      <c r="C360" s="26"/>
      <c r="D360" s="26"/>
      <c r="E360" s="26"/>
      <c r="F360" s="26"/>
      <c r="G360" s="26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26"/>
      <c r="B361" s="26"/>
      <c r="C361" s="26"/>
      <c r="D361" s="26"/>
      <c r="E361" s="26"/>
      <c r="F361" s="26"/>
      <c r="G361" s="26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26"/>
      <c r="B362" s="26"/>
      <c r="C362" s="26"/>
      <c r="D362" s="26"/>
      <c r="E362" s="26"/>
      <c r="F362" s="26"/>
      <c r="G362" s="26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26"/>
      <c r="B363" s="26"/>
      <c r="C363" s="26"/>
      <c r="D363" s="26"/>
      <c r="E363" s="26"/>
      <c r="F363" s="26"/>
      <c r="G363" s="26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26"/>
      <c r="B364" s="26"/>
      <c r="C364" s="26"/>
      <c r="D364" s="26"/>
      <c r="E364" s="26"/>
      <c r="F364" s="26"/>
      <c r="G364" s="26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26"/>
      <c r="B365" s="26"/>
      <c r="C365" s="26"/>
      <c r="D365" s="26"/>
      <c r="E365" s="26"/>
      <c r="F365" s="26"/>
      <c r="G365" s="26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26"/>
      <c r="B366" s="26"/>
      <c r="C366" s="26"/>
      <c r="D366" s="26"/>
      <c r="E366" s="26"/>
      <c r="F366" s="26"/>
      <c r="G366" s="26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26"/>
      <c r="B367" s="26"/>
      <c r="C367" s="26"/>
      <c r="D367" s="26"/>
      <c r="E367" s="26"/>
      <c r="F367" s="26"/>
      <c r="G367" s="26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26"/>
      <c r="B368" s="26"/>
      <c r="C368" s="26"/>
      <c r="D368" s="26"/>
      <c r="E368" s="26"/>
      <c r="F368" s="26"/>
      <c r="G368" s="26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26"/>
      <c r="B369" s="26"/>
      <c r="C369" s="26"/>
      <c r="D369" s="26"/>
      <c r="E369" s="26"/>
      <c r="F369" s="26"/>
      <c r="G369" s="26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26"/>
      <c r="B370" s="26"/>
      <c r="C370" s="26"/>
      <c r="D370" s="26"/>
      <c r="E370" s="26"/>
      <c r="F370" s="26"/>
      <c r="G370" s="26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26"/>
      <c r="B371" s="26"/>
      <c r="C371" s="26"/>
      <c r="D371" s="26"/>
      <c r="E371" s="26"/>
      <c r="F371" s="26"/>
      <c r="G371" s="26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26"/>
      <c r="B372" s="26"/>
      <c r="C372" s="26"/>
      <c r="D372" s="26"/>
      <c r="E372" s="26"/>
      <c r="F372" s="26"/>
      <c r="G372" s="26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26"/>
      <c r="B373" s="26"/>
      <c r="C373" s="26"/>
      <c r="D373" s="26"/>
      <c r="E373" s="26"/>
      <c r="F373" s="26"/>
      <c r="G373" s="26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26"/>
      <c r="B374" s="26"/>
      <c r="C374" s="26"/>
      <c r="D374" s="26"/>
      <c r="E374" s="26"/>
      <c r="F374" s="26"/>
      <c r="G374" s="26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26"/>
      <c r="B375" s="26"/>
      <c r="C375" s="26"/>
      <c r="D375" s="26"/>
      <c r="E375" s="26"/>
      <c r="F375" s="26"/>
      <c r="G375" s="26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26"/>
      <c r="B376" s="26"/>
      <c r="C376" s="26"/>
      <c r="D376" s="26"/>
      <c r="E376" s="26"/>
      <c r="F376" s="26"/>
      <c r="G376" s="26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26"/>
      <c r="B377" s="26"/>
      <c r="C377" s="26"/>
      <c r="D377" s="26"/>
      <c r="E377" s="26"/>
      <c r="F377" s="26"/>
      <c r="G377" s="26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26"/>
      <c r="B378" s="26"/>
      <c r="C378" s="26"/>
      <c r="D378" s="26"/>
      <c r="E378" s="26"/>
      <c r="F378" s="26"/>
      <c r="G378" s="26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26"/>
      <c r="B379" s="26"/>
      <c r="C379" s="26"/>
      <c r="D379" s="26"/>
      <c r="E379" s="26"/>
      <c r="F379" s="26"/>
      <c r="G379" s="26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26"/>
      <c r="B380" s="26"/>
      <c r="C380" s="26"/>
      <c r="D380" s="26"/>
      <c r="E380" s="26"/>
      <c r="F380" s="26"/>
      <c r="G380" s="26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26"/>
      <c r="B381" s="26"/>
      <c r="C381" s="26"/>
      <c r="D381" s="26"/>
      <c r="E381" s="26"/>
      <c r="F381" s="26"/>
      <c r="G381" s="26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26"/>
      <c r="B382" s="26"/>
      <c r="C382" s="26"/>
      <c r="D382" s="26"/>
      <c r="E382" s="26"/>
      <c r="F382" s="26"/>
      <c r="G382" s="26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26"/>
      <c r="B383" s="26"/>
      <c r="C383" s="26"/>
      <c r="D383" s="26"/>
      <c r="E383" s="26"/>
      <c r="F383" s="26"/>
      <c r="G383" s="26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26"/>
      <c r="B384" s="26"/>
      <c r="C384" s="26"/>
      <c r="D384" s="26"/>
      <c r="E384" s="26"/>
      <c r="F384" s="26"/>
      <c r="G384" s="26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26"/>
      <c r="B385" s="26"/>
      <c r="C385" s="26"/>
      <c r="D385" s="26"/>
      <c r="E385" s="26"/>
      <c r="F385" s="26"/>
      <c r="G385" s="26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26"/>
      <c r="B386" s="26"/>
      <c r="C386" s="26"/>
      <c r="D386" s="26"/>
      <c r="E386" s="26"/>
      <c r="F386" s="26"/>
      <c r="G386" s="26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26"/>
      <c r="B387" s="26"/>
      <c r="C387" s="26"/>
      <c r="D387" s="26"/>
      <c r="E387" s="26"/>
      <c r="F387" s="26"/>
      <c r="G387" s="26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26"/>
      <c r="B388" s="26"/>
      <c r="C388" s="26"/>
      <c r="D388" s="26"/>
      <c r="E388" s="26"/>
      <c r="F388" s="26"/>
      <c r="G388" s="26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26"/>
      <c r="B389" s="26"/>
      <c r="C389" s="26"/>
      <c r="D389" s="26"/>
      <c r="E389" s="26"/>
      <c r="F389" s="26"/>
      <c r="G389" s="26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26"/>
      <c r="B390" s="26"/>
      <c r="C390" s="26"/>
      <c r="D390" s="26"/>
      <c r="E390" s="26"/>
      <c r="F390" s="26"/>
      <c r="G390" s="26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26"/>
      <c r="B391" s="26"/>
      <c r="C391" s="26"/>
      <c r="D391" s="26"/>
      <c r="E391" s="26"/>
      <c r="F391" s="26"/>
      <c r="G391" s="26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26"/>
      <c r="B392" s="26"/>
      <c r="C392" s="26"/>
      <c r="D392" s="26"/>
      <c r="E392" s="26"/>
      <c r="F392" s="26"/>
      <c r="G392" s="26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26"/>
      <c r="B393" s="26"/>
      <c r="C393" s="26"/>
      <c r="D393" s="26"/>
      <c r="E393" s="26"/>
      <c r="F393" s="26"/>
      <c r="G393" s="26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26"/>
      <c r="B394" s="26"/>
      <c r="C394" s="26"/>
      <c r="D394" s="26"/>
      <c r="E394" s="26"/>
      <c r="F394" s="26"/>
      <c r="G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26"/>
      <c r="B395" s="26"/>
      <c r="C395" s="26"/>
      <c r="D395" s="26"/>
      <c r="E395" s="26"/>
      <c r="F395" s="26"/>
      <c r="G395" s="26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26"/>
      <c r="B396" s="26"/>
      <c r="C396" s="26"/>
      <c r="D396" s="26"/>
      <c r="E396" s="26"/>
      <c r="F396" s="26"/>
      <c r="G396" s="26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26"/>
      <c r="B397" s="26"/>
      <c r="C397" s="26"/>
      <c r="D397" s="26"/>
      <c r="E397" s="26"/>
      <c r="F397" s="26"/>
      <c r="G397" s="26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26"/>
      <c r="B398" s="26"/>
      <c r="C398" s="26"/>
      <c r="D398" s="26"/>
      <c r="E398" s="26"/>
      <c r="F398" s="26"/>
      <c r="G398" s="26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26"/>
      <c r="B399" s="26"/>
      <c r="C399" s="26"/>
      <c r="D399" s="26"/>
      <c r="E399" s="26"/>
      <c r="F399" s="26"/>
      <c r="G399" s="26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26"/>
      <c r="B400" s="26"/>
      <c r="C400" s="26"/>
      <c r="D400" s="26"/>
      <c r="E400" s="26"/>
      <c r="F400" s="26"/>
      <c r="G400" s="26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26"/>
      <c r="B401" s="26"/>
      <c r="C401" s="26"/>
      <c r="D401" s="26"/>
      <c r="E401" s="26"/>
      <c r="F401" s="26"/>
      <c r="G401" s="26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26"/>
      <c r="B402" s="26"/>
      <c r="C402" s="26"/>
      <c r="D402" s="26"/>
      <c r="E402" s="26"/>
      <c r="F402" s="26"/>
      <c r="G402" s="26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26"/>
      <c r="B403" s="26"/>
      <c r="C403" s="26"/>
      <c r="D403" s="26"/>
      <c r="E403" s="26"/>
      <c r="F403" s="26"/>
      <c r="G403" s="26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26"/>
      <c r="B404" s="26"/>
      <c r="C404" s="26"/>
      <c r="D404" s="26"/>
      <c r="E404" s="26"/>
      <c r="F404" s="26"/>
      <c r="G404" s="26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26"/>
      <c r="B405" s="26"/>
      <c r="C405" s="26"/>
      <c r="D405" s="26"/>
      <c r="E405" s="26"/>
      <c r="F405" s="26"/>
      <c r="G405" s="26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26"/>
      <c r="B406" s="26"/>
      <c r="C406" s="26"/>
      <c r="D406" s="26"/>
      <c r="E406" s="26"/>
      <c r="F406" s="26"/>
      <c r="G406" s="26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26"/>
      <c r="B407" s="26"/>
      <c r="C407" s="26"/>
      <c r="D407" s="26"/>
      <c r="E407" s="26"/>
      <c r="F407" s="26"/>
      <c r="G407" s="26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26"/>
      <c r="B408" s="26"/>
      <c r="C408" s="26"/>
      <c r="D408" s="26"/>
      <c r="E408" s="26"/>
      <c r="F408" s="26"/>
      <c r="G408" s="26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26"/>
      <c r="B409" s="26"/>
      <c r="C409" s="26"/>
      <c r="D409" s="26"/>
      <c r="E409" s="26"/>
      <c r="F409" s="26"/>
      <c r="G409" s="26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26"/>
      <c r="B410" s="26"/>
      <c r="C410" s="26"/>
      <c r="D410" s="26"/>
      <c r="E410" s="26"/>
      <c r="F410" s="26"/>
      <c r="G410" s="26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26"/>
      <c r="B411" s="26"/>
      <c r="C411" s="26"/>
      <c r="D411" s="26"/>
      <c r="E411" s="26"/>
      <c r="F411" s="26"/>
      <c r="G411" s="26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26"/>
      <c r="B412" s="26"/>
      <c r="C412" s="26"/>
      <c r="D412" s="26"/>
      <c r="E412" s="26"/>
      <c r="F412" s="26"/>
      <c r="G412" s="26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26"/>
      <c r="B413" s="26"/>
      <c r="C413" s="26"/>
      <c r="D413" s="26"/>
      <c r="E413" s="26"/>
      <c r="F413" s="26"/>
      <c r="G413" s="26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26"/>
      <c r="B414" s="26"/>
      <c r="C414" s="26"/>
      <c r="D414" s="26"/>
      <c r="E414" s="26"/>
      <c r="F414" s="26"/>
      <c r="G414" s="26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26"/>
      <c r="B415" s="26"/>
      <c r="C415" s="26"/>
      <c r="D415" s="26"/>
      <c r="E415" s="26"/>
      <c r="F415" s="26"/>
      <c r="G415" s="26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26"/>
      <c r="B416" s="26"/>
      <c r="C416" s="26"/>
      <c r="D416" s="26"/>
      <c r="E416" s="26"/>
      <c r="F416" s="26"/>
      <c r="G416" s="26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26"/>
      <c r="B417" s="26"/>
      <c r="C417" s="26"/>
      <c r="D417" s="26"/>
      <c r="E417" s="26"/>
      <c r="F417" s="26"/>
      <c r="G417" s="26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26"/>
      <c r="B418" s="26"/>
      <c r="C418" s="26"/>
      <c r="D418" s="26"/>
      <c r="E418" s="26"/>
      <c r="F418" s="26"/>
      <c r="G418" s="26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26"/>
      <c r="B419" s="26"/>
      <c r="C419" s="26"/>
      <c r="D419" s="26"/>
      <c r="E419" s="26"/>
      <c r="F419" s="26"/>
      <c r="G419" s="26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26"/>
      <c r="B420" s="26"/>
      <c r="C420" s="26"/>
      <c r="D420" s="26"/>
      <c r="E420" s="26"/>
      <c r="F420" s="26"/>
      <c r="G420" s="26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26"/>
      <c r="B421" s="26"/>
      <c r="C421" s="26"/>
      <c r="D421" s="26"/>
      <c r="E421" s="26"/>
      <c r="F421" s="26"/>
      <c r="G421" s="26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26"/>
      <c r="B422" s="26"/>
      <c r="C422" s="26"/>
      <c r="D422" s="26"/>
      <c r="E422" s="26"/>
      <c r="F422" s="26"/>
      <c r="G422" s="26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26"/>
      <c r="B423" s="26"/>
      <c r="C423" s="26"/>
      <c r="D423" s="26"/>
      <c r="E423" s="26"/>
      <c r="F423" s="26"/>
      <c r="G423" s="26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26"/>
      <c r="B424" s="26"/>
      <c r="C424" s="26"/>
      <c r="D424" s="26"/>
      <c r="E424" s="26"/>
      <c r="F424" s="26"/>
      <c r="G424" s="26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26"/>
      <c r="B425" s="26"/>
      <c r="C425" s="26"/>
      <c r="D425" s="26"/>
      <c r="E425" s="26"/>
      <c r="F425" s="26"/>
      <c r="G425" s="26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26"/>
      <c r="B426" s="26"/>
      <c r="C426" s="26"/>
      <c r="D426" s="26"/>
      <c r="E426" s="26"/>
      <c r="F426" s="26"/>
      <c r="G426" s="26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26"/>
      <c r="B427" s="26"/>
      <c r="C427" s="26"/>
      <c r="D427" s="26"/>
      <c r="E427" s="26"/>
      <c r="F427" s="26"/>
      <c r="G427" s="26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26"/>
      <c r="B428" s="26"/>
      <c r="C428" s="26"/>
      <c r="D428" s="26"/>
      <c r="E428" s="26"/>
      <c r="F428" s="26"/>
      <c r="G428" s="26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26"/>
      <c r="B429" s="26"/>
      <c r="C429" s="26"/>
      <c r="D429" s="26"/>
      <c r="E429" s="26"/>
      <c r="F429" s="26"/>
      <c r="G429" s="26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26"/>
      <c r="B430" s="26"/>
      <c r="C430" s="26"/>
      <c r="D430" s="26"/>
      <c r="E430" s="26"/>
      <c r="F430" s="26"/>
      <c r="G430" s="26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26"/>
      <c r="B431" s="26"/>
      <c r="C431" s="26"/>
      <c r="D431" s="26"/>
      <c r="E431" s="26"/>
      <c r="F431" s="26"/>
      <c r="G431" s="26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26"/>
      <c r="B432" s="26"/>
      <c r="C432" s="26"/>
      <c r="D432" s="26"/>
      <c r="E432" s="26"/>
      <c r="F432" s="26"/>
      <c r="G432" s="26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26"/>
      <c r="B433" s="26"/>
      <c r="C433" s="26"/>
      <c r="D433" s="26"/>
      <c r="E433" s="26"/>
      <c r="F433" s="26"/>
      <c r="G433" s="26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26"/>
      <c r="B434" s="26"/>
      <c r="C434" s="26"/>
      <c r="D434" s="26"/>
      <c r="E434" s="26"/>
      <c r="F434" s="26"/>
      <c r="G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26"/>
      <c r="B435" s="26"/>
      <c r="C435" s="26"/>
      <c r="D435" s="26"/>
      <c r="E435" s="26"/>
      <c r="F435" s="26"/>
      <c r="G435" s="26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26"/>
      <c r="B436" s="26"/>
      <c r="C436" s="26"/>
      <c r="D436" s="26"/>
      <c r="E436" s="26"/>
      <c r="F436" s="26"/>
      <c r="G436" s="26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26"/>
      <c r="B437" s="26"/>
      <c r="C437" s="26"/>
      <c r="D437" s="26"/>
      <c r="E437" s="26"/>
      <c r="F437" s="26"/>
      <c r="G437" s="26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26"/>
      <c r="B438" s="26"/>
      <c r="C438" s="26"/>
      <c r="D438" s="26"/>
      <c r="E438" s="26"/>
      <c r="F438" s="26"/>
      <c r="G438" s="26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26"/>
      <c r="B439" s="26"/>
      <c r="C439" s="26"/>
      <c r="D439" s="26"/>
      <c r="E439" s="26"/>
      <c r="F439" s="26"/>
      <c r="G439" s="26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26"/>
      <c r="B440" s="26"/>
      <c r="C440" s="26"/>
      <c r="D440" s="26"/>
      <c r="E440" s="26"/>
      <c r="F440" s="26"/>
      <c r="G440" s="26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26"/>
      <c r="B441" s="26"/>
      <c r="C441" s="26"/>
      <c r="D441" s="26"/>
      <c r="E441" s="26"/>
      <c r="F441" s="26"/>
      <c r="G441" s="26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26"/>
      <c r="B442" s="26"/>
      <c r="C442" s="26"/>
      <c r="D442" s="26"/>
      <c r="E442" s="26"/>
      <c r="F442" s="26"/>
      <c r="G442" s="26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26"/>
      <c r="B443" s="26"/>
      <c r="C443" s="26"/>
      <c r="D443" s="26"/>
      <c r="E443" s="26"/>
      <c r="F443" s="26"/>
      <c r="G443" s="26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26"/>
      <c r="B444" s="26"/>
      <c r="C444" s="26"/>
      <c r="D444" s="26"/>
      <c r="E444" s="26"/>
      <c r="F444" s="26"/>
      <c r="G444" s="26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26"/>
      <c r="B445" s="26"/>
      <c r="C445" s="26"/>
      <c r="D445" s="26"/>
      <c r="E445" s="26"/>
      <c r="F445" s="26"/>
      <c r="G445" s="26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26"/>
      <c r="B446" s="26"/>
      <c r="C446" s="26"/>
      <c r="D446" s="26"/>
      <c r="E446" s="26"/>
      <c r="F446" s="26"/>
      <c r="G446" s="26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26"/>
      <c r="B447" s="26"/>
      <c r="C447" s="26"/>
      <c r="D447" s="26"/>
      <c r="E447" s="26"/>
      <c r="F447" s="26"/>
      <c r="G447" s="26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26"/>
      <c r="B448" s="26"/>
      <c r="C448" s="26"/>
      <c r="D448" s="26"/>
      <c r="E448" s="26"/>
      <c r="F448" s="26"/>
      <c r="G448" s="26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26"/>
      <c r="B449" s="26"/>
      <c r="C449" s="26"/>
      <c r="D449" s="26"/>
      <c r="E449" s="26"/>
      <c r="F449" s="26"/>
      <c r="G449" s="26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26"/>
      <c r="B450" s="26"/>
      <c r="C450" s="26"/>
      <c r="D450" s="26"/>
      <c r="E450" s="26"/>
      <c r="F450" s="26"/>
      <c r="G450" s="26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26"/>
      <c r="B451" s="26"/>
      <c r="C451" s="26"/>
      <c r="D451" s="26"/>
      <c r="E451" s="26"/>
      <c r="F451" s="26"/>
      <c r="G451" s="26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26"/>
      <c r="B452" s="26"/>
      <c r="C452" s="26"/>
      <c r="D452" s="26"/>
      <c r="E452" s="26"/>
      <c r="F452" s="26"/>
      <c r="G452" s="26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26"/>
      <c r="B453" s="26"/>
      <c r="C453" s="26"/>
      <c r="D453" s="26"/>
      <c r="E453" s="26"/>
      <c r="F453" s="26"/>
      <c r="G453" s="26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26"/>
      <c r="B454" s="26"/>
      <c r="C454" s="26"/>
      <c r="D454" s="26"/>
      <c r="E454" s="26"/>
      <c r="F454" s="26"/>
      <c r="G454" s="26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26"/>
      <c r="B455" s="26"/>
      <c r="C455" s="26"/>
      <c r="D455" s="26"/>
      <c r="E455" s="26"/>
      <c r="F455" s="26"/>
      <c r="G455" s="26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26"/>
      <c r="B456" s="26"/>
      <c r="C456" s="26"/>
      <c r="D456" s="26"/>
      <c r="E456" s="26"/>
      <c r="F456" s="26"/>
      <c r="G456" s="26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26"/>
      <c r="B457" s="26"/>
      <c r="C457" s="26"/>
      <c r="D457" s="26"/>
      <c r="E457" s="26"/>
      <c r="F457" s="26"/>
      <c r="G457" s="26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26"/>
      <c r="B458" s="26"/>
      <c r="C458" s="26"/>
      <c r="D458" s="26"/>
      <c r="E458" s="26"/>
      <c r="F458" s="26"/>
      <c r="G458" s="26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26"/>
      <c r="B459" s="26"/>
      <c r="C459" s="26"/>
      <c r="D459" s="26"/>
      <c r="E459" s="26"/>
      <c r="F459" s="26"/>
      <c r="G459" s="26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26"/>
      <c r="B460" s="26"/>
      <c r="C460" s="26"/>
      <c r="D460" s="26"/>
      <c r="E460" s="26"/>
      <c r="F460" s="26"/>
      <c r="G460" s="26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26"/>
      <c r="B461" s="26"/>
      <c r="C461" s="26"/>
      <c r="D461" s="26"/>
      <c r="E461" s="26"/>
      <c r="F461" s="26"/>
      <c r="G461" s="26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26"/>
      <c r="B462" s="26"/>
      <c r="C462" s="26"/>
      <c r="D462" s="26"/>
      <c r="E462" s="26"/>
      <c r="F462" s="26"/>
      <c r="G462" s="26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26"/>
      <c r="B463" s="26"/>
      <c r="C463" s="26"/>
      <c r="D463" s="26"/>
      <c r="E463" s="26"/>
      <c r="F463" s="26"/>
      <c r="G463" s="26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26"/>
      <c r="B464" s="26"/>
      <c r="C464" s="26"/>
      <c r="D464" s="26"/>
      <c r="E464" s="26"/>
      <c r="F464" s="26"/>
      <c r="G464" s="26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26"/>
      <c r="B465" s="26"/>
      <c r="C465" s="26"/>
      <c r="D465" s="26"/>
      <c r="E465" s="26"/>
      <c r="F465" s="26"/>
      <c r="G465" s="26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26"/>
      <c r="B466" s="26"/>
      <c r="C466" s="26"/>
      <c r="D466" s="26"/>
      <c r="E466" s="26"/>
      <c r="F466" s="26"/>
      <c r="G466" s="26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26"/>
      <c r="B467" s="26"/>
      <c r="C467" s="26"/>
      <c r="D467" s="26"/>
      <c r="E467" s="26"/>
      <c r="F467" s="26"/>
      <c r="G467" s="26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26"/>
      <c r="B468" s="26"/>
      <c r="C468" s="26"/>
      <c r="D468" s="26"/>
      <c r="E468" s="26"/>
      <c r="F468" s="26"/>
      <c r="G468" s="26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26"/>
      <c r="B469" s="26"/>
      <c r="C469" s="26"/>
      <c r="D469" s="26"/>
      <c r="E469" s="26"/>
      <c r="F469" s="26"/>
      <c r="G469" s="26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26"/>
      <c r="B470" s="26"/>
      <c r="C470" s="26"/>
      <c r="D470" s="26"/>
      <c r="E470" s="26"/>
      <c r="F470" s="26"/>
      <c r="G470" s="26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26"/>
      <c r="B471" s="26"/>
      <c r="C471" s="26"/>
      <c r="D471" s="26"/>
      <c r="E471" s="26"/>
      <c r="F471" s="26"/>
      <c r="G471" s="26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26"/>
      <c r="B472" s="26"/>
      <c r="C472" s="26"/>
      <c r="D472" s="26"/>
      <c r="E472" s="26"/>
      <c r="F472" s="26"/>
      <c r="G472" s="26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26"/>
      <c r="B473" s="26"/>
      <c r="C473" s="26"/>
      <c r="D473" s="26"/>
      <c r="E473" s="26"/>
      <c r="F473" s="26"/>
      <c r="G473" s="26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26"/>
      <c r="B474" s="26"/>
      <c r="C474" s="26"/>
      <c r="D474" s="26"/>
      <c r="E474" s="26"/>
      <c r="F474" s="26"/>
      <c r="G474" s="26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26"/>
      <c r="B475" s="26"/>
      <c r="C475" s="26"/>
      <c r="D475" s="26"/>
      <c r="E475" s="26"/>
      <c r="F475" s="26"/>
      <c r="G475" s="26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26"/>
      <c r="B476" s="26"/>
      <c r="C476" s="26"/>
      <c r="D476" s="26"/>
      <c r="E476" s="26"/>
      <c r="F476" s="26"/>
      <c r="G476" s="26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26"/>
      <c r="B477" s="26"/>
      <c r="C477" s="26"/>
      <c r="D477" s="26"/>
      <c r="E477" s="26"/>
      <c r="F477" s="26"/>
      <c r="G477" s="26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26"/>
      <c r="B478" s="26"/>
      <c r="C478" s="26"/>
      <c r="D478" s="26"/>
      <c r="E478" s="26"/>
      <c r="F478" s="26"/>
      <c r="G478" s="26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26"/>
      <c r="B479" s="26"/>
      <c r="C479" s="26"/>
      <c r="D479" s="26"/>
      <c r="E479" s="26"/>
      <c r="F479" s="26"/>
      <c r="G479" s="26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26"/>
      <c r="B480" s="26"/>
      <c r="C480" s="26"/>
      <c r="D480" s="26"/>
      <c r="E480" s="26"/>
      <c r="F480" s="26"/>
      <c r="G480" s="26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26"/>
      <c r="B481" s="26"/>
      <c r="C481" s="26"/>
      <c r="D481" s="26"/>
      <c r="E481" s="26"/>
      <c r="F481" s="26"/>
      <c r="G481" s="26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26"/>
      <c r="B482" s="26"/>
      <c r="C482" s="26"/>
      <c r="D482" s="26"/>
      <c r="E482" s="26"/>
      <c r="F482" s="26"/>
      <c r="G482" s="26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26"/>
      <c r="B483" s="26"/>
      <c r="C483" s="26"/>
      <c r="D483" s="26"/>
      <c r="E483" s="26"/>
      <c r="F483" s="26"/>
      <c r="G483" s="26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26"/>
      <c r="B484" s="26"/>
      <c r="C484" s="26"/>
      <c r="D484" s="26"/>
      <c r="E484" s="26"/>
      <c r="F484" s="26"/>
      <c r="G484" s="26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26"/>
      <c r="B485" s="26"/>
      <c r="C485" s="26"/>
      <c r="D485" s="26"/>
      <c r="E485" s="26"/>
      <c r="F485" s="26"/>
      <c r="G485" s="26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26"/>
      <c r="B486" s="26"/>
      <c r="C486" s="26"/>
      <c r="D486" s="26"/>
      <c r="E486" s="26"/>
      <c r="F486" s="26"/>
      <c r="G486" s="26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26"/>
      <c r="B487" s="26"/>
      <c r="C487" s="26"/>
      <c r="D487" s="26"/>
      <c r="E487" s="26"/>
      <c r="F487" s="26"/>
      <c r="G487" s="26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26"/>
      <c r="B488" s="26"/>
      <c r="C488" s="26"/>
      <c r="D488" s="26"/>
      <c r="E488" s="26"/>
      <c r="F488" s="26"/>
      <c r="G488" s="26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26"/>
      <c r="B489" s="26"/>
      <c r="C489" s="26"/>
      <c r="D489" s="26"/>
      <c r="E489" s="26"/>
      <c r="F489" s="26"/>
      <c r="G489" s="26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26"/>
      <c r="B490" s="26"/>
      <c r="C490" s="26"/>
      <c r="D490" s="26"/>
      <c r="E490" s="26"/>
      <c r="F490" s="26"/>
      <c r="G490" s="26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26"/>
      <c r="B491" s="26"/>
      <c r="C491" s="26"/>
      <c r="D491" s="26"/>
      <c r="E491" s="26"/>
      <c r="F491" s="26"/>
      <c r="G491" s="26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26"/>
      <c r="B492" s="26"/>
      <c r="C492" s="26"/>
      <c r="D492" s="26"/>
      <c r="E492" s="26"/>
      <c r="F492" s="26"/>
      <c r="G492" s="26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26"/>
      <c r="B493" s="26"/>
      <c r="C493" s="26"/>
      <c r="D493" s="26"/>
      <c r="E493" s="26"/>
      <c r="F493" s="26"/>
      <c r="G493" s="26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26"/>
      <c r="B494" s="26"/>
      <c r="C494" s="26"/>
      <c r="D494" s="26"/>
      <c r="E494" s="26"/>
      <c r="F494" s="26"/>
      <c r="G494" s="26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26"/>
      <c r="B495" s="26"/>
      <c r="C495" s="26"/>
      <c r="D495" s="26"/>
      <c r="E495" s="26"/>
      <c r="F495" s="26"/>
      <c r="G495" s="26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26"/>
      <c r="B496" s="26"/>
      <c r="C496" s="26"/>
      <c r="D496" s="26"/>
      <c r="E496" s="26"/>
      <c r="F496" s="26"/>
      <c r="G496" s="26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26"/>
      <c r="B497" s="26"/>
      <c r="C497" s="26"/>
      <c r="D497" s="26"/>
      <c r="E497" s="26"/>
      <c r="F497" s="26"/>
      <c r="G497" s="26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26"/>
      <c r="B498" s="26"/>
      <c r="C498" s="26"/>
      <c r="D498" s="26"/>
      <c r="E498" s="26"/>
      <c r="F498" s="26"/>
      <c r="G498" s="26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26"/>
      <c r="B499" s="26"/>
      <c r="C499" s="26"/>
      <c r="D499" s="26"/>
      <c r="E499" s="26"/>
      <c r="F499" s="26"/>
      <c r="G499" s="26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26"/>
      <c r="B500" s="26"/>
      <c r="C500" s="26"/>
      <c r="D500" s="26"/>
      <c r="E500" s="26"/>
      <c r="F500" s="26"/>
      <c r="G500" s="26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26"/>
      <c r="B501" s="26"/>
      <c r="C501" s="26"/>
      <c r="D501" s="26"/>
      <c r="E501" s="26"/>
      <c r="F501" s="26"/>
      <c r="G501" s="26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26"/>
      <c r="B502" s="26"/>
      <c r="C502" s="26"/>
      <c r="D502" s="26"/>
      <c r="E502" s="26"/>
      <c r="F502" s="26"/>
      <c r="G502" s="26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26"/>
      <c r="B503" s="26"/>
      <c r="C503" s="26"/>
      <c r="D503" s="26"/>
      <c r="E503" s="26"/>
      <c r="F503" s="26"/>
      <c r="G503" s="26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26"/>
      <c r="B504" s="26"/>
      <c r="C504" s="26"/>
      <c r="D504" s="26"/>
      <c r="E504" s="26"/>
      <c r="F504" s="26"/>
      <c r="G504" s="26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26"/>
      <c r="B505" s="26"/>
      <c r="C505" s="26"/>
      <c r="D505" s="26"/>
      <c r="E505" s="26"/>
      <c r="F505" s="26"/>
      <c r="G505" s="26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26"/>
      <c r="B506" s="26"/>
      <c r="C506" s="26"/>
      <c r="D506" s="26"/>
      <c r="E506" s="26"/>
      <c r="F506" s="26"/>
      <c r="G506" s="26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26"/>
      <c r="B507" s="26"/>
      <c r="C507" s="26"/>
      <c r="D507" s="26"/>
      <c r="E507" s="26"/>
      <c r="F507" s="26"/>
      <c r="G507" s="26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26"/>
      <c r="B508" s="26"/>
      <c r="C508" s="26"/>
      <c r="D508" s="26"/>
      <c r="E508" s="26"/>
      <c r="F508" s="26"/>
      <c r="G508" s="26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26"/>
      <c r="B509" s="26"/>
      <c r="C509" s="26"/>
      <c r="D509" s="26"/>
      <c r="E509" s="26"/>
      <c r="F509" s="26"/>
      <c r="G509" s="26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26"/>
      <c r="B510" s="26"/>
      <c r="C510" s="26"/>
      <c r="D510" s="26"/>
      <c r="E510" s="26"/>
      <c r="F510" s="26"/>
      <c r="G510" s="26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26"/>
      <c r="B511" s="26"/>
      <c r="C511" s="26"/>
      <c r="D511" s="26"/>
      <c r="E511" s="26"/>
      <c r="F511" s="26"/>
      <c r="G511" s="26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26"/>
      <c r="B512" s="26"/>
      <c r="C512" s="26"/>
      <c r="D512" s="26"/>
      <c r="E512" s="26"/>
      <c r="F512" s="26"/>
      <c r="G512" s="26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26"/>
      <c r="B513" s="26"/>
      <c r="C513" s="26"/>
      <c r="D513" s="26"/>
      <c r="E513" s="26"/>
      <c r="F513" s="26"/>
      <c r="G513" s="26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26"/>
      <c r="B514" s="26"/>
      <c r="C514" s="26"/>
      <c r="D514" s="26"/>
      <c r="E514" s="26"/>
      <c r="F514" s="26"/>
      <c r="G514" s="26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26"/>
      <c r="B515" s="26"/>
      <c r="C515" s="26"/>
      <c r="D515" s="26"/>
      <c r="E515" s="26"/>
      <c r="F515" s="26"/>
      <c r="G515" s="26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26"/>
      <c r="B516" s="26"/>
      <c r="C516" s="26"/>
      <c r="D516" s="26"/>
      <c r="E516" s="26"/>
      <c r="F516" s="26"/>
      <c r="G516" s="26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26"/>
      <c r="B517" s="26"/>
      <c r="C517" s="26"/>
      <c r="D517" s="26"/>
      <c r="E517" s="26"/>
      <c r="F517" s="26"/>
      <c r="G517" s="26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26"/>
      <c r="B518" s="26"/>
      <c r="C518" s="26"/>
      <c r="D518" s="26"/>
      <c r="E518" s="26"/>
      <c r="F518" s="26"/>
      <c r="G518" s="26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26"/>
      <c r="B519" s="26"/>
      <c r="C519" s="26"/>
      <c r="D519" s="26"/>
      <c r="E519" s="26"/>
      <c r="F519" s="26"/>
      <c r="G519" s="26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26"/>
      <c r="B520" s="26"/>
      <c r="C520" s="26"/>
      <c r="D520" s="26"/>
      <c r="E520" s="26"/>
      <c r="F520" s="26"/>
      <c r="G520" s="26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26"/>
      <c r="B521" s="26"/>
      <c r="C521" s="26"/>
      <c r="D521" s="26"/>
      <c r="E521" s="26"/>
      <c r="F521" s="26"/>
      <c r="G521" s="26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26"/>
      <c r="B522" s="26"/>
      <c r="C522" s="26"/>
      <c r="D522" s="26"/>
      <c r="E522" s="26"/>
      <c r="F522" s="26"/>
      <c r="G522" s="26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26"/>
      <c r="B523" s="26"/>
      <c r="C523" s="26"/>
      <c r="D523" s="26"/>
      <c r="E523" s="26"/>
      <c r="F523" s="26"/>
      <c r="G523" s="26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26"/>
      <c r="B524" s="26"/>
      <c r="C524" s="26"/>
      <c r="D524" s="26"/>
      <c r="E524" s="26"/>
      <c r="F524" s="26"/>
      <c r="G524" s="26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26"/>
      <c r="B525" s="26"/>
      <c r="C525" s="26"/>
      <c r="D525" s="26"/>
      <c r="E525" s="26"/>
      <c r="F525" s="26"/>
      <c r="G525" s="26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26"/>
      <c r="B526" s="26"/>
      <c r="C526" s="26"/>
      <c r="D526" s="26"/>
      <c r="E526" s="26"/>
      <c r="F526" s="26"/>
      <c r="G526" s="26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26"/>
      <c r="B527" s="26"/>
      <c r="C527" s="26"/>
      <c r="D527" s="26"/>
      <c r="E527" s="26"/>
      <c r="F527" s="26"/>
      <c r="G527" s="26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26"/>
      <c r="B528" s="26"/>
      <c r="C528" s="26"/>
      <c r="D528" s="26"/>
      <c r="E528" s="26"/>
      <c r="F528" s="26"/>
      <c r="G528" s="26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26"/>
      <c r="B529" s="26"/>
      <c r="C529" s="26"/>
      <c r="D529" s="26"/>
      <c r="E529" s="26"/>
      <c r="F529" s="26"/>
      <c r="G529" s="26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26"/>
      <c r="B530" s="26"/>
      <c r="C530" s="26"/>
      <c r="D530" s="26"/>
      <c r="E530" s="26"/>
      <c r="F530" s="26"/>
      <c r="G530" s="26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26"/>
      <c r="B531" s="26"/>
      <c r="C531" s="26"/>
      <c r="D531" s="26"/>
      <c r="E531" s="26"/>
      <c r="F531" s="26"/>
      <c r="G531" s="26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26"/>
      <c r="B532" s="26"/>
      <c r="C532" s="26"/>
      <c r="D532" s="26"/>
      <c r="E532" s="26"/>
      <c r="F532" s="26"/>
      <c r="G532" s="26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26"/>
      <c r="B533" s="26"/>
      <c r="C533" s="26"/>
      <c r="D533" s="26"/>
      <c r="E533" s="26"/>
      <c r="F533" s="26"/>
      <c r="G533" s="26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26"/>
      <c r="B534" s="26"/>
      <c r="C534" s="26"/>
      <c r="D534" s="26"/>
      <c r="E534" s="26"/>
      <c r="F534" s="26"/>
      <c r="G534" s="26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26"/>
      <c r="B535" s="26"/>
      <c r="C535" s="26"/>
      <c r="D535" s="26"/>
      <c r="E535" s="26"/>
      <c r="F535" s="26"/>
      <c r="G535" s="26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26"/>
      <c r="B536" s="26"/>
      <c r="C536" s="26"/>
      <c r="D536" s="26"/>
      <c r="E536" s="26"/>
      <c r="F536" s="26"/>
      <c r="G536" s="26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26"/>
      <c r="B537" s="26"/>
      <c r="C537" s="26"/>
      <c r="D537" s="26"/>
      <c r="E537" s="26"/>
      <c r="F537" s="26"/>
      <c r="G537" s="26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26"/>
      <c r="B538" s="26"/>
      <c r="C538" s="26"/>
      <c r="D538" s="26"/>
      <c r="E538" s="26"/>
      <c r="F538" s="26"/>
      <c r="G538" s="26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26"/>
      <c r="B539" s="26"/>
      <c r="C539" s="26"/>
      <c r="D539" s="26"/>
      <c r="E539" s="26"/>
      <c r="F539" s="26"/>
      <c r="G539" s="26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26"/>
      <c r="B540" s="26"/>
      <c r="C540" s="26"/>
      <c r="D540" s="26"/>
      <c r="E540" s="26"/>
      <c r="F540" s="26"/>
      <c r="G540" s="26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26"/>
      <c r="B541" s="26"/>
      <c r="C541" s="26"/>
      <c r="D541" s="26"/>
      <c r="E541" s="26"/>
      <c r="F541" s="26"/>
      <c r="G541" s="26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26"/>
      <c r="B542" s="26"/>
      <c r="C542" s="26"/>
      <c r="D542" s="26"/>
      <c r="E542" s="26"/>
      <c r="F542" s="26"/>
      <c r="G542" s="26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26"/>
      <c r="B543" s="26"/>
      <c r="C543" s="26"/>
      <c r="D543" s="26"/>
      <c r="E543" s="26"/>
      <c r="F543" s="26"/>
      <c r="G543" s="26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26"/>
      <c r="B544" s="26"/>
      <c r="C544" s="26"/>
      <c r="D544" s="26"/>
      <c r="E544" s="26"/>
      <c r="F544" s="26"/>
      <c r="G544" s="26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26"/>
      <c r="B545" s="26"/>
      <c r="C545" s="26"/>
      <c r="D545" s="26"/>
      <c r="E545" s="26"/>
      <c r="F545" s="26"/>
      <c r="G545" s="26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26"/>
      <c r="B546" s="26"/>
      <c r="C546" s="26"/>
      <c r="D546" s="26"/>
      <c r="E546" s="26"/>
      <c r="F546" s="26"/>
      <c r="G546" s="26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26"/>
      <c r="B547" s="26"/>
      <c r="C547" s="26"/>
      <c r="D547" s="26"/>
      <c r="E547" s="26"/>
      <c r="F547" s="26"/>
      <c r="G547" s="26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26"/>
      <c r="B548" s="26"/>
      <c r="C548" s="26"/>
      <c r="D548" s="26"/>
      <c r="E548" s="26"/>
      <c r="F548" s="26"/>
      <c r="G548" s="26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26"/>
      <c r="B549" s="26"/>
      <c r="C549" s="26"/>
      <c r="D549" s="26"/>
      <c r="E549" s="26"/>
      <c r="F549" s="26"/>
      <c r="G549" s="26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26"/>
      <c r="B550" s="26"/>
      <c r="C550" s="26"/>
      <c r="D550" s="26"/>
      <c r="E550" s="26"/>
      <c r="F550" s="26"/>
      <c r="G550" s="26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26"/>
      <c r="B551" s="26"/>
      <c r="C551" s="26"/>
      <c r="D551" s="26"/>
      <c r="E551" s="26"/>
      <c r="F551" s="26"/>
      <c r="G551" s="26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26"/>
      <c r="B552" s="26"/>
      <c r="C552" s="26"/>
      <c r="D552" s="26"/>
      <c r="E552" s="26"/>
      <c r="F552" s="26"/>
      <c r="G552" s="26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26"/>
      <c r="B553" s="26"/>
      <c r="C553" s="26"/>
      <c r="D553" s="26"/>
      <c r="E553" s="26"/>
      <c r="F553" s="26"/>
      <c r="G553" s="26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26"/>
      <c r="B554" s="26"/>
      <c r="C554" s="26"/>
      <c r="D554" s="26"/>
      <c r="E554" s="26"/>
      <c r="F554" s="26"/>
      <c r="G554" s="26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26"/>
      <c r="B555" s="26"/>
      <c r="C555" s="26"/>
      <c r="D555" s="26"/>
      <c r="E555" s="26"/>
      <c r="F555" s="26"/>
      <c r="G555" s="26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26"/>
      <c r="B556" s="26"/>
      <c r="C556" s="26"/>
      <c r="D556" s="26"/>
      <c r="E556" s="26"/>
      <c r="F556" s="26"/>
      <c r="G556" s="26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26"/>
      <c r="B557" s="26"/>
      <c r="C557" s="26"/>
      <c r="D557" s="26"/>
      <c r="E557" s="26"/>
      <c r="F557" s="26"/>
      <c r="G557" s="26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26"/>
      <c r="B558" s="26"/>
      <c r="C558" s="26"/>
      <c r="D558" s="26"/>
      <c r="E558" s="26"/>
      <c r="F558" s="26"/>
      <c r="G558" s="26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26"/>
      <c r="B559" s="26"/>
      <c r="C559" s="26"/>
      <c r="D559" s="26"/>
      <c r="E559" s="26"/>
      <c r="F559" s="26"/>
      <c r="G559" s="26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26"/>
      <c r="B560" s="26"/>
      <c r="C560" s="26"/>
      <c r="D560" s="26"/>
      <c r="E560" s="26"/>
      <c r="F560" s="26"/>
      <c r="G560" s="26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26"/>
      <c r="B561" s="26"/>
      <c r="C561" s="26"/>
      <c r="D561" s="26"/>
      <c r="E561" s="26"/>
      <c r="F561" s="26"/>
      <c r="G561" s="26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26"/>
      <c r="B562" s="26"/>
      <c r="C562" s="26"/>
      <c r="D562" s="26"/>
      <c r="E562" s="26"/>
      <c r="F562" s="26"/>
      <c r="G562" s="26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26"/>
      <c r="B563" s="26"/>
      <c r="C563" s="26"/>
      <c r="D563" s="26"/>
      <c r="E563" s="26"/>
      <c r="F563" s="26"/>
      <c r="G563" s="26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26"/>
      <c r="B564" s="26"/>
      <c r="C564" s="26"/>
      <c r="D564" s="26"/>
      <c r="E564" s="26"/>
      <c r="F564" s="26"/>
      <c r="G564" s="26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26"/>
      <c r="B565" s="26"/>
      <c r="C565" s="26"/>
      <c r="D565" s="26"/>
      <c r="E565" s="26"/>
      <c r="F565" s="26"/>
      <c r="G565" s="26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26"/>
      <c r="B566" s="26"/>
      <c r="C566" s="26"/>
      <c r="D566" s="26"/>
      <c r="E566" s="26"/>
      <c r="F566" s="26"/>
      <c r="G566" s="26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26"/>
      <c r="B567" s="26"/>
      <c r="C567" s="26"/>
      <c r="D567" s="26"/>
      <c r="E567" s="26"/>
      <c r="F567" s="26"/>
      <c r="G567" s="26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26"/>
      <c r="B568" s="26"/>
      <c r="C568" s="26"/>
      <c r="D568" s="26"/>
      <c r="E568" s="26"/>
      <c r="F568" s="26"/>
      <c r="G568" s="26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26"/>
      <c r="B569" s="26"/>
      <c r="C569" s="26"/>
      <c r="D569" s="26"/>
      <c r="E569" s="26"/>
      <c r="F569" s="26"/>
      <c r="G569" s="26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26"/>
      <c r="B570" s="26"/>
      <c r="C570" s="26"/>
      <c r="D570" s="26"/>
      <c r="E570" s="26"/>
      <c r="F570" s="26"/>
      <c r="G570" s="26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26"/>
      <c r="B571" s="26"/>
      <c r="C571" s="26"/>
      <c r="D571" s="26"/>
      <c r="E571" s="26"/>
      <c r="F571" s="26"/>
      <c r="G571" s="26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26"/>
      <c r="B572" s="26"/>
      <c r="C572" s="26"/>
      <c r="D572" s="26"/>
      <c r="E572" s="26"/>
      <c r="F572" s="26"/>
      <c r="G572" s="26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26"/>
      <c r="B573" s="26"/>
      <c r="C573" s="26"/>
      <c r="D573" s="26"/>
      <c r="E573" s="26"/>
      <c r="F573" s="26"/>
      <c r="G573" s="26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26"/>
      <c r="B574" s="26"/>
      <c r="C574" s="26"/>
      <c r="D574" s="26"/>
      <c r="E574" s="26"/>
      <c r="F574" s="26"/>
      <c r="G574" s="26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26"/>
      <c r="B575" s="26"/>
      <c r="C575" s="26"/>
      <c r="D575" s="26"/>
      <c r="E575" s="26"/>
      <c r="F575" s="26"/>
      <c r="G575" s="26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26"/>
      <c r="B576" s="26"/>
      <c r="C576" s="26"/>
      <c r="D576" s="26"/>
      <c r="E576" s="26"/>
      <c r="F576" s="26"/>
      <c r="G576" s="26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26"/>
      <c r="B577" s="26"/>
      <c r="C577" s="26"/>
      <c r="D577" s="26"/>
      <c r="E577" s="26"/>
      <c r="F577" s="26"/>
      <c r="G577" s="26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26"/>
      <c r="B578" s="26"/>
      <c r="C578" s="26"/>
      <c r="D578" s="26"/>
      <c r="E578" s="26"/>
      <c r="F578" s="26"/>
      <c r="G578" s="26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26"/>
      <c r="B579" s="26"/>
      <c r="C579" s="26"/>
      <c r="D579" s="26"/>
      <c r="E579" s="26"/>
      <c r="F579" s="26"/>
      <c r="G579" s="26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26"/>
      <c r="B580" s="26"/>
      <c r="C580" s="26"/>
      <c r="D580" s="26"/>
      <c r="E580" s="26"/>
      <c r="F580" s="26"/>
      <c r="G580" s="26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26"/>
      <c r="B581" s="26"/>
      <c r="C581" s="26"/>
      <c r="D581" s="26"/>
      <c r="E581" s="26"/>
      <c r="F581" s="26"/>
      <c r="G581" s="26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26"/>
      <c r="B582" s="26"/>
      <c r="C582" s="26"/>
      <c r="D582" s="26"/>
      <c r="E582" s="26"/>
      <c r="F582" s="26"/>
      <c r="G582" s="26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26"/>
      <c r="B583" s="26"/>
      <c r="C583" s="26"/>
      <c r="D583" s="26"/>
      <c r="E583" s="26"/>
      <c r="F583" s="26"/>
      <c r="G583" s="26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26"/>
      <c r="B584" s="26"/>
      <c r="C584" s="26"/>
      <c r="D584" s="26"/>
      <c r="E584" s="26"/>
      <c r="F584" s="26"/>
      <c r="G584" s="26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26"/>
      <c r="B585" s="26"/>
      <c r="C585" s="26"/>
      <c r="D585" s="26"/>
      <c r="E585" s="26"/>
      <c r="F585" s="26"/>
      <c r="G585" s="26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26"/>
      <c r="B586" s="26"/>
      <c r="C586" s="26"/>
      <c r="D586" s="26"/>
      <c r="E586" s="26"/>
      <c r="F586" s="26"/>
      <c r="G586" s="26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26"/>
      <c r="B587" s="26"/>
      <c r="C587" s="26"/>
      <c r="D587" s="26"/>
      <c r="E587" s="26"/>
      <c r="F587" s="26"/>
      <c r="G587" s="26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26"/>
      <c r="B588" s="26"/>
      <c r="C588" s="26"/>
      <c r="D588" s="26"/>
      <c r="E588" s="26"/>
      <c r="F588" s="26"/>
      <c r="G588" s="26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26"/>
      <c r="B589" s="26"/>
      <c r="C589" s="26"/>
      <c r="D589" s="26"/>
      <c r="E589" s="26"/>
      <c r="F589" s="26"/>
      <c r="G589" s="26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26"/>
      <c r="B590" s="26"/>
      <c r="C590" s="26"/>
      <c r="D590" s="26"/>
      <c r="E590" s="26"/>
      <c r="F590" s="26"/>
      <c r="G590" s="26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26"/>
      <c r="B591" s="26"/>
      <c r="C591" s="26"/>
      <c r="D591" s="26"/>
      <c r="E591" s="26"/>
      <c r="F591" s="26"/>
      <c r="G591" s="26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26"/>
      <c r="B592" s="26"/>
      <c r="C592" s="26"/>
      <c r="D592" s="26"/>
      <c r="E592" s="26"/>
      <c r="F592" s="26"/>
      <c r="G592" s="26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26"/>
      <c r="B593" s="26"/>
      <c r="C593" s="26"/>
      <c r="D593" s="26"/>
      <c r="E593" s="26"/>
      <c r="F593" s="26"/>
      <c r="G593" s="26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26"/>
      <c r="B594" s="26"/>
      <c r="C594" s="26"/>
      <c r="D594" s="26"/>
      <c r="E594" s="26"/>
      <c r="F594" s="26"/>
      <c r="G594" s="26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26"/>
      <c r="B595" s="26"/>
      <c r="C595" s="26"/>
      <c r="D595" s="26"/>
      <c r="E595" s="26"/>
      <c r="F595" s="26"/>
      <c r="G595" s="26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26"/>
      <c r="B596" s="26"/>
      <c r="C596" s="26"/>
      <c r="D596" s="26"/>
      <c r="E596" s="26"/>
      <c r="F596" s="26"/>
      <c r="G596" s="26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26"/>
      <c r="B597" s="26"/>
      <c r="C597" s="26"/>
      <c r="D597" s="26"/>
      <c r="E597" s="26"/>
      <c r="F597" s="26"/>
      <c r="G597" s="26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26"/>
      <c r="B598" s="26"/>
      <c r="C598" s="26"/>
      <c r="D598" s="26"/>
      <c r="E598" s="26"/>
      <c r="F598" s="26"/>
      <c r="G598" s="26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26"/>
      <c r="B599" s="26"/>
      <c r="C599" s="26"/>
      <c r="D599" s="26"/>
      <c r="E599" s="26"/>
      <c r="F599" s="26"/>
      <c r="G599" s="26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26"/>
      <c r="B600" s="26"/>
      <c r="C600" s="26"/>
      <c r="D600" s="26"/>
      <c r="E600" s="26"/>
      <c r="F600" s="26"/>
      <c r="G600" s="26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26"/>
      <c r="B601" s="26"/>
      <c r="C601" s="26"/>
      <c r="D601" s="26"/>
      <c r="E601" s="26"/>
      <c r="F601" s="26"/>
      <c r="G601" s="26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26"/>
      <c r="B602" s="26"/>
      <c r="C602" s="26"/>
      <c r="D602" s="26"/>
      <c r="E602" s="26"/>
      <c r="F602" s="26"/>
      <c r="G602" s="26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26"/>
      <c r="B603" s="26"/>
      <c r="C603" s="26"/>
      <c r="D603" s="26"/>
      <c r="E603" s="26"/>
      <c r="F603" s="26"/>
      <c r="G603" s="26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26"/>
      <c r="B604" s="26"/>
      <c r="C604" s="26"/>
      <c r="D604" s="26"/>
      <c r="E604" s="26"/>
      <c r="F604" s="26"/>
      <c r="G604" s="26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26"/>
      <c r="B605" s="26"/>
      <c r="C605" s="26"/>
      <c r="D605" s="26"/>
      <c r="E605" s="26"/>
      <c r="F605" s="26"/>
      <c r="G605" s="26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26"/>
      <c r="B606" s="26"/>
      <c r="C606" s="26"/>
      <c r="D606" s="26"/>
      <c r="E606" s="26"/>
      <c r="F606" s="26"/>
      <c r="G606" s="26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26"/>
      <c r="B607" s="26"/>
      <c r="C607" s="26"/>
      <c r="D607" s="26"/>
      <c r="E607" s="26"/>
      <c r="F607" s="26"/>
      <c r="G607" s="26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26"/>
      <c r="B608" s="26"/>
      <c r="C608" s="26"/>
      <c r="D608" s="26"/>
      <c r="E608" s="26"/>
      <c r="F608" s="26"/>
      <c r="G608" s="26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26"/>
      <c r="B609" s="26"/>
      <c r="C609" s="26"/>
      <c r="D609" s="26"/>
      <c r="E609" s="26"/>
      <c r="F609" s="26"/>
      <c r="G609" s="26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26"/>
      <c r="B610" s="26"/>
      <c r="C610" s="26"/>
      <c r="D610" s="26"/>
      <c r="E610" s="26"/>
      <c r="F610" s="26"/>
      <c r="G610" s="26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26"/>
      <c r="B611" s="26"/>
      <c r="C611" s="26"/>
      <c r="D611" s="26"/>
      <c r="E611" s="26"/>
      <c r="F611" s="26"/>
      <c r="G611" s="26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26"/>
      <c r="B612" s="26"/>
      <c r="C612" s="26"/>
      <c r="D612" s="26"/>
      <c r="E612" s="26"/>
      <c r="F612" s="26"/>
      <c r="G612" s="26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26"/>
      <c r="B613" s="26"/>
      <c r="C613" s="26"/>
      <c r="D613" s="26"/>
      <c r="E613" s="26"/>
      <c r="F613" s="26"/>
      <c r="G613" s="26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26"/>
      <c r="B614" s="26"/>
      <c r="C614" s="26"/>
      <c r="D614" s="26"/>
      <c r="E614" s="26"/>
      <c r="F614" s="26"/>
      <c r="G614" s="26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26"/>
      <c r="B615" s="26"/>
      <c r="C615" s="26"/>
      <c r="D615" s="26"/>
      <c r="E615" s="26"/>
      <c r="F615" s="26"/>
      <c r="G615" s="26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26"/>
      <c r="B616" s="26"/>
      <c r="C616" s="26"/>
      <c r="D616" s="26"/>
      <c r="E616" s="26"/>
      <c r="F616" s="26"/>
      <c r="G616" s="26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26"/>
      <c r="B617" s="26"/>
      <c r="C617" s="26"/>
      <c r="D617" s="26"/>
      <c r="E617" s="26"/>
      <c r="F617" s="26"/>
      <c r="G617" s="26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26"/>
      <c r="B618" s="26"/>
      <c r="C618" s="26"/>
      <c r="D618" s="26"/>
      <c r="E618" s="26"/>
      <c r="F618" s="26"/>
      <c r="G618" s="26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26"/>
      <c r="B619" s="26"/>
      <c r="C619" s="26"/>
      <c r="D619" s="26"/>
      <c r="E619" s="26"/>
      <c r="F619" s="26"/>
      <c r="G619" s="26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26"/>
      <c r="B620" s="26"/>
      <c r="C620" s="26"/>
      <c r="D620" s="26"/>
      <c r="E620" s="26"/>
      <c r="F620" s="26"/>
      <c r="G620" s="26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26"/>
      <c r="B621" s="26"/>
      <c r="C621" s="26"/>
      <c r="D621" s="26"/>
      <c r="E621" s="26"/>
      <c r="F621" s="26"/>
      <c r="G621" s="26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26"/>
      <c r="B622" s="26"/>
      <c r="C622" s="26"/>
      <c r="D622" s="26"/>
      <c r="E622" s="26"/>
      <c r="F622" s="26"/>
      <c r="G622" s="26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26"/>
      <c r="B623" s="26"/>
      <c r="C623" s="26"/>
      <c r="D623" s="26"/>
      <c r="E623" s="26"/>
      <c r="F623" s="26"/>
      <c r="G623" s="26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26"/>
      <c r="B624" s="26"/>
      <c r="C624" s="26"/>
      <c r="D624" s="26"/>
      <c r="E624" s="26"/>
      <c r="F624" s="26"/>
      <c r="G624" s="26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26"/>
      <c r="B625" s="26"/>
      <c r="C625" s="26"/>
      <c r="D625" s="26"/>
      <c r="E625" s="26"/>
      <c r="F625" s="26"/>
      <c r="G625" s="26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26"/>
      <c r="B626" s="26"/>
      <c r="C626" s="26"/>
      <c r="D626" s="26"/>
      <c r="E626" s="26"/>
      <c r="F626" s="26"/>
      <c r="G626" s="26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26"/>
      <c r="B627" s="26"/>
      <c r="C627" s="26"/>
      <c r="D627" s="26"/>
      <c r="E627" s="26"/>
      <c r="F627" s="26"/>
      <c r="G627" s="26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26"/>
      <c r="B628" s="26"/>
      <c r="C628" s="26"/>
      <c r="D628" s="26"/>
      <c r="E628" s="26"/>
      <c r="F628" s="26"/>
      <c r="G628" s="26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26"/>
      <c r="B629" s="26"/>
      <c r="C629" s="26"/>
      <c r="D629" s="26"/>
      <c r="E629" s="26"/>
      <c r="F629" s="26"/>
      <c r="G629" s="26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26"/>
      <c r="B630" s="26"/>
      <c r="C630" s="26"/>
      <c r="D630" s="26"/>
      <c r="E630" s="26"/>
      <c r="F630" s="26"/>
      <c r="G630" s="26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26"/>
      <c r="B631" s="26"/>
      <c r="C631" s="26"/>
      <c r="D631" s="26"/>
      <c r="E631" s="26"/>
      <c r="F631" s="26"/>
      <c r="G631" s="26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26"/>
      <c r="B632" s="26"/>
      <c r="C632" s="26"/>
      <c r="D632" s="26"/>
      <c r="E632" s="26"/>
      <c r="F632" s="26"/>
      <c r="G632" s="26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26"/>
      <c r="B633" s="26"/>
      <c r="C633" s="26"/>
      <c r="D633" s="26"/>
      <c r="E633" s="26"/>
      <c r="F633" s="26"/>
      <c r="G633" s="26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26"/>
      <c r="B634" s="26"/>
      <c r="C634" s="26"/>
      <c r="D634" s="26"/>
      <c r="E634" s="26"/>
      <c r="F634" s="26"/>
      <c r="G634" s="26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26"/>
      <c r="B635" s="26"/>
      <c r="C635" s="26"/>
      <c r="D635" s="26"/>
      <c r="E635" s="26"/>
      <c r="F635" s="26"/>
      <c r="G635" s="26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26"/>
      <c r="B636" s="26"/>
      <c r="C636" s="26"/>
      <c r="D636" s="26"/>
      <c r="E636" s="26"/>
      <c r="F636" s="26"/>
      <c r="G636" s="26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26"/>
      <c r="B637" s="26"/>
      <c r="C637" s="26"/>
      <c r="D637" s="26"/>
      <c r="E637" s="26"/>
      <c r="F637" s="26"/>
      <c r="G637" s="26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26"/>
      <c r="B638" s="26"/>
      <c r="C638" s="26"/>
      <c r="D638" s="26"/>
      <c r="E638" s="26"/>
      <c r="F638" s="26"/>
      <c r="G638" s="26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26"/>
      <c r="B639" s="26"/>
      <c r="C639" s="26"/>
      <c r="D639" s="26"/>
      <c r="E639" s="26"/>
      <c r="F639" s="26"/>
      <c r="G639" s="26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26"/>
      <c r="B640" s="26"/>
      <c r="C640" s="26"/>
      <c r="D640" s="26"/>
      <c r="E640" s="26"/>
      <c r="F640" s="26"/>
      <c r="G640" s="26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26"/>
      <c r="B641" s="26"/>
      <c r="C641" s="26"/>
      <c r="D641" s="26"/>
      <c r="E641" s="26"/>
      <c r="F641" s="26"/>
      <c r="G641" s="26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26"/>
      <c r="B642" s="26"/>
      <c r="C642" s="26"/>
      <c r="D642" s="26"/>
      <c r="E642" s="26"/>
      <c r="F642" s="26"/>
      <c r="G642" s="26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26"/>
      <c r="B643" s="26"/>
      <c r="C643" s="26"/>
      <c r="D643" s="26"/>
      <c r="E643" s="26"/>
      <c r="F643" s="26"/>
      <c r="G643" s="26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26"/>
      <c r="B644" s="26"/>
      <c r="C644" s="26"/>
      <c r="D644" s="26"/>
      <c r="E644" s="26"/>
      <c r="F644" s="26"/>
      <c r="G644" s="26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26"/>
      <c r="B645" s="26"/>
      <c r="C645" s="26"/>
      <c r="D645" s="26"/>
      <c r="E645" s="26"/>
      <c r="F645" s="26"/>
      <c r="G645" s="26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26"/>
      <c r="B646" s="26"/>
      <c r="C646" s="26"/>
      <c r="D646" s="26"/>
      <c r="E646" s="26"/>
      <c r="F646" s="26"/>
      <c r="G646" s="26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26"/>
      <c r="B647" s="26"/>
      <c r="C647" s="26"/>
      <c r="D647" s="26"/>
      <c r="E647" s="26"/>
      <c r="F647" s="26"/>
      <c r="G647" s="26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26"/>
      <c r="B648" s="26"/>
      <c r="C648" s="26"/>
      <c r="D648" s="26"/>
      <c r="E648" s="26"/>
      <c r="F648" s="26"/>
      <c r="G648" s="26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26"/>
      <c r="B649" s="26"/>
      <c r="C649" s="26"/>
      <c r="D649" s="26"/>
      <c r="E649" s="26"/>
      <c r="F649" s="26"/>
      <c r="G649" s="26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26"/>
      <c r="B650" s="26"/>
      <c r="C650" s="26"/>
      <c r="D650" s="26"/>
      <c r="E650" s="26"/>
      <c r="F650" s="26"/>
      <c r="G650" s="26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26"/>
      <c r="B651" s="26"/>
      <c r="C651" s="26"/>
      <c r="D651" s="26"/>
      <c r="E651" s="26"/>
      <c r="F651" s="26"/>
      <c r="G651" s="26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26"/>
      <c r="B652" s="26"/>
      <c r="C652" s="26"/>
      <c r="D652" s="26"/>
      <c r="E652" s="26"/>
      <c r="F652" s="26"/>
      <c r="G652" s="26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26"/>
      <c r="B653" s="26"/>
      <c r="C653" s="26"/>
      <c r="D653" s="26"/>
      <c r="E653" s="26"/>
      <c r="F653" s="26"/>
      <c r="G653" s="26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26"/>
      <c r="B654" s="26"/>
      <c r="C654" s="26"/>
      <c r="D654" s="26"/>
      <c r="E654" s="26"/>
      <c r="F654" s="26"/>
      <c r="G654" s="26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26"/>
      <c r="B655" s="26"/>
      <c r="C655" s="26"/>
      <c r="D655" s="26"/>
      <c r="E655" s="26"/>
      <c r="F655" s="26"/>
      <c r="G655" s="26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26"/>
      <c r="B656" s="26"/>
      <c r="C656" s="26"/>
      <c r="D656" s="26"/>
      <c r="E656" s="26"/>
      <c r="F656" s="26"/>
      <c r="G656" s="26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26"/>
      <c r="B657" s="26"/>
      <c r="C657" s="26"/>
      <c r="D657" s="26"/>
      <c r="E657" s="26"/>
      <c r="F657" s="26"/>
      <c r="G657" s="26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26"/>
      <c r="B658" s="26"/>
      <c r="C658" s="26"/>
      <c r="D658" s="26"/>
      <c r="E658" s="26"/>
      <c r="F658" s="26"/>
      <c r="G658" s="26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26"/>
      <c r="B659" s="26"/>
      <c r="C659" s="26"/>
      <c r="D659" s="26"/>
      <c r="E659" s="26"/>
      <c r="F659" s="26"/>
      <c r="G659" s="26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26"/>
      <c r="B660" s="26"/>
      <c r="C660" s="26"/>
      <c r="D660" s="26"/>
      <c r="E660" s="26"/>
      <c r="F660" s="26"/>
      <c r="G660" s="26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26"/>
      <c r="B661" s="26"/>
      <c r="C661" s="26"/>
      <c r="D661" s="26"/>
      <c r="E661" s="26"/>
      <c r="F661" s="26"/>
      <c r="G661" s="26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26"/>
      <c r="B662" s="26"/>
      <c r="C662" s="26"/>
      <c r="D662" s="26"/>
      <c r="E662" s="26"/>
      <c r="F662" s="26"/>
      <c r="G662" s="26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26"/>
      <c r="B663" s="26"/>
      <c r="C663" s="26"/>
      <c r="D663" s="26"/>
      <c r="E663" s="26"/>
      <c r="F663" s="26"/>
      <c r="G663" s="26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26"/>
      <c r="B664" s="26"/>
      <c r="C664" s="26"/>
      <c r="D664" s="26"/>
      <c r="E664" s="26"/>
      <c r="F664" s="26"/>
      <c r="G664" s="26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26"/>
      <c r="B665" s="26"/>
      <c r="C665" s="26"/>
      <c r="D665" s="26"/>
      <c r="E665" s="26"/>
      <c r="F665" s="26"/>
      <c r="G665" s="26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26"/>
      <c r="B666" s="26"/>
      <c r="C666" s="26"/>
      <c r="D666" s="26"/>
      <c r="E666" s="26"/>
      <c r="F666" s="26"/>
      <c r="G666" s="26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26"/>
      <c r="B667" s="26"/>
      <c r="C667" s="26"/>
      <c r="D667" s="26"/>
      <c r="E667" s="26"/>
      <c r="F667" s="26"/>
      <c r="G667" s="26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26"/>
      <c r="B668" s="26"/>
      <c r="C668" s="26"/>
      <c r="D668" s="26"/>
      <c r="E668" s="26"/>
      <c r="F668" s="26"/>
      <c r="G668" s="26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26"/>
      <c r="B669" s="26"/>
      <c r="C669" s="26"/>
      <c r="D669" s="26"/>
      <c r="E669" s="26"/>
      <c r="F669" s="26"/>
      <c r="G669" s="26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26"/>
      <c r="B670" s="26"/>
      <c r="C670" s="26"/>
      <c r="D670" s="26"/>
      <c r="E670" s="26"/>
      <c r="F670" s="26"/>
      <c r="G670" s="26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26"/>
      <c r="B671" s="26"/>
      <c r="C671" s="26"/>
      <c r="D671" s="26"/>
      <c r="E671" s="26"/>
      <c r="F671" s="26"/>
      <c r="G671" s="26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26"/>
      <c r="B672" s="26"/>
      <c r="C672" s="26"/>
      <c r="D672" s="26"/>
      <c r="E672" s="26"/>
      <c r="F672" s="26"/>
      <c r="G672" s="26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26"/>
      <c r="B673" s="26"/>
      <c r="C673" s="26"/>
      <c r="D673" s="26"/>
      <c r="E673" s="26"/>
      <c r="F673" s="26"/>
      <c r="G673" s="26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26"/>
      <c r="B674" s="26"/>
      <c r="C674" s="26"/>
      <c r="D674" s="26"/>
      <c r="E674" s="26"/>
      <c r="F674" s="26"/>
      <c r="G674" s="26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26"/>
      <c r="B675" s="26"/>
      <c r="C675" s="26"/>
      <c r="D675" s="26"/>
      <c r="E675" s="26"/>
      <c r="F675" s="26"/>
      <c r="G675" s="26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26"/>
      <c r="B676" s="26"/>
      <c r="C676" s="26"/>
      <c r="D676" s="26"/>
      <c r="E676" s="26"/>
      <c r="F676" s="26"/>
      <c r="G676" s="26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26"/>
      <c r="B677" s="26"/>
      <c r="C677" s="26"/>
      <c r="D677" s="26"/>
      <c r="E677" s="26"/>
      <c r="F677" s="26"/>
      <c r="G677" s="26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26"/>
      <c r="B678" s="26"/>
      <c r="C678" s="26"/>
      <c r="D678" s="26"/>
      <c r="E678" s="26"/>
      <c r="F678" s="26"/>
      <c r="G678" s="26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26"/>
      <c r="B679" s="26"/>
      <c r="C679" s="26"/>
      <c r="D679" s="26"/>
      <c r="E679" s="26"/>
      <c r="F679" s="26"/>
      <c r="G679" s="26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26"/>
      <c r="B680" s="26"/>
      <c r="C680" s="26"/>
      <c r="D680" s="26"/>
      <c r="E680" s="26"/>
      <c r="F680" s="26"/>
      <c r="G680" s="26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26"/>
      <c r="B681" s="26"/>
      <c r="C681" s="26"/>
      <c r="D681" s="26"/>
      <c r="E681" s="26"/>
      <c r="F681" s="26"/>
      <c r="G681" s="26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26"/>
      <c r="B682" s="26"/>
      <c r="C682" s="26"/>
      <c r="D682" s="26"/>
      <c r="E682" s="26"/>
      <c r="F682" s="26"/>
      <c r="G682" s="26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26"/>
      <c r="B683" s="26"/>
      <c r="C683" s="26"/>
      <c r="D683" s="26"/>
      <c r="E683" s="26"/>
      <c r="F683" s="26"/>
      <c r="G683" s="26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26"/>
      <c r="B684" s="26"/>
      <c r="C684" s="26"/>
      <c r="D684" s="26"/>
      <c r="E684" s="26"/>
      <c r="F684" s="26"/>
      <c r="G684" s="26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26"/>
      <c r="B685" s="26"/>
      <c r="C685" s="26"/>
      <c r="D685" s="26"/>
      <c r="E685" s="26"/>
      <c r="F685" s="26"/>
      <c r="G685" s="26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26"/>
      <c r="B686" s="26"/>
      <c r="C686" s="26"/>
      <c r="D686" s="26"/>
      <c r="E686" s="26"/>
      <c r="F686" s="26"/>
      <c r="G686" s="26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26"/>
      <c r="B687" s="26"/>
      <c r="C687" s="26"/>
      <c r="D687" s="26"/>
      <c r="E687" s="26"/>
      <c r="F687" s="26"/>
      <c r="G687" s="26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26"/>
      <c r="B688" s="26"/>
      <c r="C688" s="26"/>
      <c r="D688" s="26"/>
      <c r="E688" s="26"/>
      <c r="F688" s="26"/>
      <c r="G688" s="26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26"/>
      <c r="B689" s="26"/>
      <c r="C689" s="26"/>
      <c r="D689" s="26"/>
      <c r="E689" s="26"/>
      <c r="F689" s="26"/>
      <c r="G689" s="26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26"/>
      <c r="B690" s="26"/>
      <c r="C690" s="26"/>
      <c r="D690" s="26"/>
      <c r="E690" s="26"/>
      <c r="F690" s="26"/>
      <c r="G690" s="26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26"/>
      <c r="B691" s="26"/>
      <c r="C691" s="26"/>
      <c r="D691" s="26"/>
      <c r="E691" s="26"/>
      <c r="F691" s="26"/>
      <c r="G691" s="26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26"/>
      <c r="B692" s="26"/>
      <c r="C692" s="26"/>
      <c r="D692" s="26"/>
      <c r="E692" s="26"/>
      <c r="F692" s="26"/>
      <c r="G692" s="26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26"/>
      <c r="B693" s="26"/>
      <c r="C693" s="26"/>
      <c r="D693" s="26"/>
      <c r="E693" s="26"/>
      <c r="F693" s="26"/>
      <c r="G693" s="26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26"/>
      <c r="B694" s="26"/>
      <c r="C694" s="26"/>
      <c r="D694" s="26"/>
      <c r="E694" s="26"/>
      <c r="F694" s="26"/>
      <c r="G694" s="26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26"/>
      <c r="B695" s="26"/>
      <c r="C695" s="26"/>
      <c r="D695" s="26"/>
      <c r="E695" s="26"/>
      <c r="F695" s="26"/>
      <c r="G695" s="26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26"/>
      <c r="B696" s="26"/>
      <c r="C696" s="26"/>
      <c r="D696" s="26"/>
      <c r="E696" s="26"/>
      <c r="F696" s="26"/>
      <c r="G696" s="26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26"/>
      <c r="B697" s="26"/>
      <c r="C697" s="26"/>
      <c r="D697" s="26"/>
      <c r="E697" s="26"/>
      <c r="F697" s="26"/>
      <c r="G697" s="26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26"/>
      <c r="B698" s="26"/>
      <c r="C698" s="26"/>
      <c r="D698" s="26"/>
      <c r="E698" s="26"/>
      <c r="F698" s="26"/>
      <c r="G698" s="26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26"/>
      <c r="B699" s="26"/>
      <c r="C699" s="26"/>
      <c r="D699" s="26"/>
      <c r="E699" s="26"/>
      <c r="F699" s="26"/>
      <c r="G699" s="26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26"/>
      <c r="B700" s="26"/>
      <c r="C700" s="26"/>
      <c r="D700" s="26"/>
      <c r="E700" s="26"/>
      <c r="F700" s="26"/>
      <c r="G700" s="26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26"/>
      <c r="B701" s="26"/>
      <c r="C701" s="26"/>
      <c r="D701" s="26"/>
      <c r="E701" s="26"/>
      <c r="F701" s="26"/>
      <c r="G701" s="26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26"/>
      <c r="B702" s="26"/>
      <c r="C702" s="26"/>
      <c r="D702" s="26"/>
      <c r="E702" s="26"/>
      <c r="F702" s="26"/>
      <c r="G702" s="26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26"/>
      <c r="B703" s="26"/>
      <c r="C703" s="26"/>
      <c r="D703" s="26"/>
      <c r="E703" s="26"/>
      <c r="F703" s="26"/>
      <c r="G703" s="26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26"/>
      <c r="B704" s="26"/>
      <c r="C704" s="26"/>
      <c r="D704" s="26"/>
      <c r="E704" s="26"/>
      <c r="F704" s="26"/>
      <c r="G704" s="26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26"/>
      <c r="B705" s="26"/>
      <c r="C705" s="26"/>
      <c r="D705" s="26"/>
      <c r="E705" s="26"/>
      <c r="F705" s="26"/>
      <c r="G705" s="26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26"/>
      <c r="B706" s="26"/>
      <c r="C706" s="26"/>
      <c r="D706" s="26"/>
      <c r="E706" s="26"/>
      <c r="F706" s="26"/>
      <c r="G706" s="26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26"/>
      <c r="B707" s="26"/>
      <c r="C707" s="26"/>
      <c r="D707" s="26"/>
      <c r="E707" s="26"/>
      <c r="F707" s="26"/>
      <c r="G707" s="26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26"/>
      <c r="B708" s="26"/>
      <c r="C708" s="26"/>
      <c r="D708" s="26"/>
      <c r="E708" s="26"/>
      <c r="F708" s="26"/>
      <c r="G708" s="26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26"/>
      <c r="B709" s="26"/>
      <c r="C709" s="26"/>
      <c r="D709" s="26"/>
      <c r="E709" s="26"/>
      <c r="F709" s="26"/>
      <c r="G709" s="26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26"/>
      <c r="B710" s="26"/>
      <c r="C710" s="26"/>
      <c r="D710" s="26"/>
      <c r="E710" s="26"/>
      <c r="F710" s="26"/>
      <c r="G710" s="26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26"/>
      <c r="B711" s="26"/>
      <c r="C711" s="26"/>
      <c r="D711" s="26"/>
      <c r="E711" s="26"/>
      <c r="F711" s="26"/>
      <c r="G711" s="26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26"/>
      <c r="B712" s="26"/>
      <c r="C712" s="26"/>
      <c r="D712" s="26"/>
      <c r="E712" s="26"/>
      <c r="F712" s="26"/>
      <c r="G712" s="26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26"/>
      <c r="B713" s="26"/>
      <c r="C713" s="26"/>
      <c r="D713" s="26"/>
      <c r="E713" s="26"/>
      <c r="F713" s="26"/>
      <c r="G713" s="26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26"/>
      <c r="B714" s="26"/>
      <c r="C714" s="26"/>
      <c r="D714" s="26"/>
      <c r="E714" s="26"/>
      <c r="F714" s="26"/>
      <c r="G714" s="26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26"/>
      <c r="B715" s="26"/>
      <c r="C715" s="26"/>
      <c r="D715" s="26"/>
      <c r="E715" s="26"/>
      <c r="F715" s="26"/>
      <c r="G715" s="26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26"/>
      <c r="B716" s="26"/>
      <c r="C716" s="26"/>
      <c r="D716" s="26"/>
      <c r="E716" s="26"/>
      <c r="F716" s="26"/>
      <c r="G716" s="26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26"/>
      <c r="B717" s="26"/>
      <c r="C717" s="26"/>
      <c r="D717" s="26"/>
      <c r="E717" s="26"/>
      <c r="F717" s="26"/>
      <c r="G717" s="26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26"/>
      <c r="B718" s="26"/>
      <c r="C718" s="26"/>
      <c r="D718" s="26"/>
      <c r="E718" s="26"/>
      <c r="F718" s="26"/>
      <c r="G718" s="26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26"/>
      <c r="B719" s="26"/>
      <c r="C719" s="26"/>
      <c r="D719" s="26"/>
      <c r="E719" s="26"/>
      <c r="F719" s="26"/>
      <c r="G719" s="26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26"/>
      <c r="B720" s="26"/>
      <c r="C720" s="26"/>
      <c r="D720" s="26"/>
      <c r="E720" s="26"/>
      <c r="F720" s="26"/>
      <c r="G720" s="26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26"/>
      <c r="B721" s="26"/>
      <c r="C721" s="26"/>
      <c r="D721" s="26"/>
      <c r="E721" s="26"/>
      <c r="F721" s="26"/>
      <c r="G721" s="26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26"/>
      <c r="B722" s="26"/>
      <c r="C722" s="26"/>
      <c r="D722" s="26"/>
      <c r="E722" s="26"/>
      <c r="F722" s="26"/>
      <c r="G722" s="26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26"/>
      <c r="B723" s="26"/>
      <c r="C723" s="26"/>
      <c r="D723" s="26"/>
      <c r="E723" s="26"/>
      <c r="F723" s="26"/>
      <c r="G723" s="26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26"/>
      <c r="B724" s="26"/>
      <c r="C724" s="26"/>
      <c r="D724" s="26"/>
      <c r="E724" s="26"/>
      <c r="F724" s="26"/>
      <c r="G724" s="26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26"/>
      <c r="B725" s="26"/>
      <c r="C725" s="26"/>
      <c r="D725" s="26"/>
      <c r="E725" s="26"/>
      <c r="F725" s="26"/>
      <c r="G725" s="26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26"/>
      <c r="B726" s="26"/>
      <c r="C726" s="26"/>
      <c r="D726" s="26"/>
      <c r="E726" s="26"/>
      <c r="F726" s="26"/>
      <c r="G726" s="26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26"/>
      <c r="B727" s="26"/>
      <c r="C727" s="26"/>
      <c r="D727" s="26"/>
      <c r="E727" s="26"/>
      <c r="F727" s="26"/>
      <c r="G727" s="26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26"/>
      <c r="B728" s="26"/>
      <c r="C728" s="26"/>
      <c r="D728" s="26"/>
      <c r="E728" s="26"/>
      <c r="F728" s="26"/>
      <c r="G728" s="26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26"/>
      <c r="B729" s="26"/>
      <c r="C729" s="26"/>
      <c r="D729" s="26"/>
      <c r="E729" s="26"/>
      <c r="F729" s="26"/>
      <c r="G729" s="26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26"/>
      <c r="B730" s="26"/>
      <c r="C730" s="26"/>
      <c r="D730" s="26"/>
      <c r="E730" s="26"/>
      <c r="F730" s="26"/>
      <c r="G730" s="26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26"/>
      <c r="B731" s="26"/>
      <c r="C731" s="26"/>
      <c r="D731" s="26"/>
      <c r="E731" s="26"/>
      <c r="F731" s="26"/>
      <c r="G731" s="26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26"/>
      <c r="B732" s="26"/>
      <c r="C732" s="26"/>
      <c r="D732" s="26"/>
      <c r="E732" s="26"/>
      <c r="F732" s="26"/>
      <c r="G732" s="26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26"/>
      <c r="B733" s="26"/>
      <c r="C733" s="26"/>
      <c r="D733" s="26"/>
      <c r="E733" s="26"/>
      <c r="F733" s="26"/>
      <c r="G733" s="26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26"/>
      <c r="B734" s="26"/>
      <c r="C734" s="26"/>
      <c r="D734" s="26"/>
      <c r="E734" s="26"/>
      <c r="F734" s="26"/>
      <c r="G734" s="26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26"/>
      <c r="B735" s="26"/>
      <c r="C735" s="26"/>
      <c r="D735" s="26"/>
      <c r="E735" s="26"/>
      <c r="F735" s="26"/>
      <c r="G735" s="26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26"/>
      <c r="B736" s="26"/>
      <c r="C736" s="26"/>
      <c r="D736" s="26"/>
      <c r="E736" s="26"/>
      <c r="F736" s="26"/>
      <c r="G736" s="26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26"/>
      <c r="B737" s="26"/>
      <c r="C737" s="26"/>
      <c r="D737" s="26"/>
      <c r="E737" s="26"/>
      <c r="F737" s="26"/>
      <c r="G737" s="26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26"/>
      <c r="B738" s="26"/>
      <c r="C738" s="26"/>
      <c r="D738" s="26"/>
      <c r="E738" s="26"/>
      <c r="F738" s="26"/>
      <c r="G738" s="26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26"/>
      <c r="B739" s="26"/>
      <c r="C739" s="26"/>
      <c r="D739" s="26"/>
      <c r="E739" s="26"/>
      <c r="F739" s="26"/>
      <c r="G739" s="26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26"/>
      <c r="B740" s="26"/>
      <c r="C740" s="26"/>
      <c r="D740" s="26"/>
      <c r="E740" s="26"/>
      <c r="F740" s="26"/>
      <c r="G740" s="26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26"/>
      <c r="B741" s="26"/>
      <c r="C741" s="26"/>
      <c r="D741" s="26"/>
      <c r="E741" s="26"/>
      <c r="F741" s="26"/>
      <c r="G741" s="26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26"/>
      <c r="B742" s="26"/>
      <c r="C742" s="26"/>
      <c r="D742" s="26"/>
      <c r="E742" s="26"/>
      <c r="F742" s="26"/>
      <c r="G742" s="26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26"/>
      <c r="B743" s="26"/>
      <c r="C743" s="26"/>
      <c r="D743" s="26"/>
      <c r="E743" s="26"/>
      <c r="F743" s="26"/>
      <c r="G743" s="26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26"/>
      <c r="B744" s="26"/>
      <c r="C744" s="26"/>
      <c r="D744" s="26"/>
      <c r="E744" s="26"/>
      <c r="F744" s="26"/>
      <c r="G744" s="26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26"/>
      <c r="B745" s="26"/>
      <c r="C745" s="26"/>
      <c r="D745" s="26"/>
      <c r="E745" s="26"/>
      <c r="F745" s="26"/>
      <c r="G745" s="26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26"/>
      <c r="B746" s="26"/>
      <c r="C746" s="26"/>
      <c r="D746" s="26"/>
      <c r="E746" s="26"/>
      <c r="F746" s="26"/>
      <c r="G746" s="26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26"/>
      <c r="B747" s="26"/>
      <c r="C747" s="26"/>
      <c r="D747" s="26"/>
      <c r="E747" s="26"/>
      <c r="F747" s="26"/>
      <c r="G747" s="26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26"/>
      <c r="B748" s="26"/>
      <c r="C748" s="26"/>
      <c r="D748" s="26"/>
      <c r="E748" s="26"/>
      <c r="F748" s="26"/>
      <c r="G748" s="26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26"/>
      <c r="B749" s="26"/>
      <c r="C749" s="26"/>
      <c r="D749" s="26"/>
      <c r="E749" s="26"/>
      <c r="F749" s="26"/>
      <c r="G749" s="26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26"/>
      <c r="B750" s="26"/>
      <c r="C750" s="26"/>
      <c r="D750" s="26"/>
      <c r="E750" s="26"/>
      <c r="F750" s="26"/>
      <c r="G750" s="26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26"/>
      <c r="B751" s="26"/>
      <c r="C751" s="26"/>
      <c r="D751" s="26"/>
      <c r="E751" s="26"/>
      <c r="F751" s="26"/>
      <c r="G751" s="26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26"/>
      <c r="B752" s="26"/>
      <c r="C752" s="26"/>
      <c r="D752" s="26"/>
      <c r="E752" s="26"/>
      <c r="F752" s="26"/>
      <c r="G752" s="26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26"/>
      <c r="B753" s="26"/>
      <c r="C753" s="26"/>
      <c r="D753" s="26"/>
      <c r="E753" s="26"/>
      <c r="F753" s="26"/>
      <c r="G753" s="26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26"/>
      <c r="B754" s="26"/>
      <c r="C754" s="26"/>
      <c r="D754" s="26"/>
      <c r="E754" s="26"/>
      <c r="F754" s="26"/>
      <c r="G754" s="26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26"/>
      <c r="B755" s="26"/>
      <c r="C755" s="26"/>
      <c r="D755" s="26"/>
      <c r="E755" s="26"/>
      <c r="F755" s="26"/>
      <c r="G755" s="26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26"/>
      <c r="B756" s="26"/>
      <c r="C756" s="26"/>
      <c r="D756" s="26"/>
      <c r="E756" s="26"/>
      <c r="F756" s="26"/>
      <c r="G756" s="26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26"/>
      <c r="B757" s="26"/>
      <c r="C757" s="26"/>
      <c r="D757" s="26"/>
      <c r="E757" s="26"/>
      <c r="F757" s="26"/>
      <c r="G757" s="26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26"/>
      <c r="B758" s="26"/>
      <c r="C758" s="26"/>
      <c r="D758" s="26"/>
      <c r="E758" s="26"/>
      <c r="F758" s="26"/>
      <c r="G758" s="26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26"/>
      <c r="B759" s="26"/>
      <c r="C759" s="26"/>
      <c r="D759" s="26"/>
      <c r="E759" s="26"/>
      <c r="F759" s="26"/>
      <c r="G759" s="26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26"/>
      <c r="B760" s="26"/>
      <c r="C760" s="26"/>
      <c r="D760" s="26"/>
      <c r="E760" s="26"/>
      <c r="F760" s="26"/>
      <c r="G760" s="26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26"/>
      <c r="B761" s="26"/>
      <c r="C761" s="26"/>
      <c r="D761" s="26"/>
      <c r="E761" s="26"/>
      <c r="F761" s="26"/>
      <c r="G761" s="26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26"/>
      <c r="B762" s="26"/>
      <c r="C762" s="26"/>
      <c r="D762" s="26"/>
      <c r="E762" s="26"/>
      <c r="F762" s="26"/>
      <c r="G762" s="26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26"/>
      <c r="B763" s="26"/>
      <c r="C763" s="26"/>
      <c r="D763" s="26"/>
      <c r="E763" s="26"/>
      <c r="F763" s="26"/>
      <c r="G763" s="26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26"/>
      <c r="B764" s="26"/>
      <c r="C764" s="26"/>
      <c r="D764" s="26"/>
      <c r="E764" s="26"/>
      <c r="F764" s="26"/>
      <c r="G764" s="26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26"/>
      <c r="B765" s="26"/>
      <c r="C765" s="26"/>
      <c r="D765" s="26"/>
      <c r="E765" s="26"/>
      <c r="F765" s="26"/>
      <c r="G765" s="26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26"/>
      <c r="B766" s="26"/>
      <c r="C766" s="26"/>
      <c r="D766" s="26"/>
      <c r="E766" s="26"/>
      <c r="F766" s="26"/>
      <c r="G766" s="26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26"/>
      <c r="B767" s="26"/>
      <c r="C767" s="26"/>
      <c r="D767" s="26"/>
      <c r="E767" s="26"/>
      <c r="F767" s="26"/>
      <c r="G767" s="26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26"/>
      <c r="B768" s="26"/>
      <c r="C768" s="26"/>
      <c r="D768" s="26"/>
      <c r="E768" s="26"/>
      <c r="F768" s="26"/>
      <c r="G768" s="26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26"/>
      <c r="B769" s="26"/>
      <c r="C769" s="26"/>
      <c r="D769" s="26"/>
      <c r="E769" s="26"/>
      <c r="F769" s="26"/>
      <c r="G769" s="26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26"/>
      <c r="B770" s="26"/>
      <c r="C770" s="26"/>
      <c r="D770" s="26"/>
      <c r="E770" s="26"/>
      <c r="F770" s="26"/>
      <c r="G770" s="26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26"/>
      <c r="B771" s="26"/>
      <c r="C771" s="26"/>
      <c r="D771" s="26"/>
      <c r="E771" s="26"/>
      <c r="F771" s="26"/>
      <c r="G771" s="26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26"/>
      <c r="B772" s="26"/>
      <c r="C772" s="26"/>
      <c r="D772" s="26"/>
      <c r="E772" s="26"/>
      <c r="F772" s="26"/>
      <c r="G772" s="26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26"/>
      <c r="B773" s="26"/>
      <c r="C773" s="26"/>
      <c r="D773" s="26"/>
      <c r="E773" s="26"/>
      <c r="F773" s="26"/>
      <c r="G773" s="26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26"/>
      <c r="B774" s="26"/>
      <c r="C774" s="26"/>
      <c r="D774" s="26"/>
      <c r="E774" s="26"/>
      <c r="F774" s="26"/>
      <c r="G774" s="26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26"/>
      <c r="B775" s="26"/>
      <c r="C775" s="26"/>
      <c r="D775" s="26"/>
      <c r="E775" s="26"/>
      <c r="F775" s="26"/>
      <c r="G775" s="26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26"/>
      <c r="B776" s="26"/>
      <c r="C776" s="26"/>
      <c r="D776" s="26"/>
      <c r="E776" s="26"/>
      <c r="F776" s="26"/>
      <c r="G776" s="26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26"/>
      <c r="B777" s="26"/>
      <c r="C777" s="26"/>
      <c r="D777" s="26"/>
      <c r="E777" s="26"/>
      <c r="F777" s="26"/>
      <c r="G777" s="26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26"/>
      <c r="B778" s="26"/>
      <c r="C778" s="26"/>
      <c r="D778" s="26"/>
      <c r="E778" s="26"/>
      <c r="F778" s="26"/>
      <c r="G778" s="26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26"/>
      <c r="B779" s="26"/>
      <c r="C779" s="26"/>
      <c r="D779" s="26"/>
      <c r="E779" s="26"/>
      <c r="F779" s="26"/>
      <c r="G779" s="26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26"/>
      <c r="B780" s="26"/>
      <c r="C780" s="26"/>
      <c r="D780" s="26"/>
      <c r="E780" s="26"/>
      <c r="F780" s="26"/>
      <c r="G780" s="26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26"/>
      <c r="B781" s="26"/>
      <c r="C781" s="26"/>
      <c r="D781" s="26"/>
      <c r="E781" s="26"/>
      <c r="F781" s="26"/>
      <c r="G781" s="26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26"/>
      <c r="B782" s="26"/>
      <c r="C782" s="26"/>
      <c r="D782" s="26"/>
      <c r="E782" s="26"/>
      <c r="F782" s="26"/>
      <c r="G782" s="26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26"/>
      <c r="B783" s="26"/>
      <c r="C783" s="26"/>
      <c r="D783" s="26"/>
      <c r="E783" s="26"/>
      <c r="F783" s="26"/>
      <c r="G783" s="26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26"/>
      <c r="B784" s="26"/>
      <c r="C784" s="26"/>
      <c r="D784" s="26"/>
      <c r="E784" s="26"/>
      <c r="F784" s="26"/>
      <c r="G784" s="26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26"/>
      <c r="B785" s="26"/>
      <c r="C785" s="26"/>
      <c r="D785" s="26"/>
      <c r="E785" s="26"/>
      <c r="F785" s="26"/>
      <c r="G785" s="26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26"/>
      <c r="B786" s="26"/>
      <c r="C786" s="26"/>
      <c r="D786" s="26"/>
      <c r="E786" s="26"/>
      <c r="F786" s="26"/>
      <c r="G786" s="26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26"/>
      <c r="B787" s="26"/>
      <c r="C787" s="26"/>
      <c r="D787" s="26"/>
      <c r="E787" s="26"/>
      <c r="F787" s="26"/>
      <c r="G787" s="26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26"/>
      <c r="B788" s="26"/>
      <c r="C788" s="26"/>
      <c r="D788" s="26"/>
      <c r="E788" s="26"/>
      <c r="F788" s="26"/>
      <c r="G788" s="26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26"/>
      <c r="B789" s="26"/>
      <c r="C789" s="26"/>
      <c r="D789" s="26"/>
      <c r="E789" s="26"/>
      <c r="F789" s="26"/>
      <c r="G789" s="26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26"/>
      <c r="B790" s="26"/>
      <c r="C790" s="26"/>
      <c r="D790" s="26"/>
      <c r="E790" s="26"/>
      <c r="F790" s="26"/>
      <c r="G790" s="26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26"/>
      <c r="B791" s="26"/>
      <c r="C791" s="26"/>
      <c r="D791" s="26"/>
      <c r="E791" s="26"/>
      <c r="F791" s="26"/>
      <c r="G791" s="26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26"/>
      <c r="B792" s="26"/>
      <c r="C792" s="26"/>
      <c r="D792" s="26"/>
      <c r="E792" s="26"/>
      <c r="F792" s="26"/>
      <c r="G792" s="26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26"/>
      <c r="B793" s="26"/>
      <c r="C793" s="26"/>
      <c r="D793" s="26"/>
      <c r="E793" s="26"/>
      <c r="F793" s="26"/>
      <c r="G793" s="26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26"/>
      <c r="B794" s="26"/>
      <c r="C794" s="26"/>
      <c r="D794" s="26"/>
      <c r="E794" s="26"/>
      <c r="F794" s="26"/>
      <c r="G794" s="26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26"/>
      <c r="B795" s="26"/>
      <c r="C795" s="26"/>
      <c r="D795" s="26"/>
      <c r="E795" s="26"/>
      <c r="F795" s="26"/>
      <c r="G795" s="26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26"/>
      <c r="B796" s="26"/>
      <c r="C796" s="26"/>
      <c r="D796" s="26"/>
      <c r="E796" s="26"/>
      <c r="F796" s="26"/>
      <c r="G796" s="26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26"/>
      <c r="B797" s="26"/>
      <c r="C797" s="26"/>
      <c r="D797" s="26"/>
      <c r="E797" s="26"/>
      <c r="F797" s="26"/>
      <c r="G797" s="26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26"/>
      <c r="B798" s="26"/>
      <c r="C798" s="26"/>
      <c r="D798" s="26"/>
      <c r="E798" s="26"/>
      <c r="F798" s="26"/>
      <c r="G798" s="26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26"/>
      <c r="B799" s="26"/>
      <c r="C799" s="26"/>
      <c r="D799" s="26"/>
      <c r="E799" s="26"/>
      <c r="F799" s="26"/>
      <c r="G799" s="26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26"/>
      <c r="B800" s="26"/>
      <c r="C800" s="26"/>
      <c r="D800" s="26"/>
      <c r="E800" s="26"/>
      <c r="F800" s="26"/>
      <c r="G800" s="26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26"/>
      <c r="B801" s="26"/>
      <c r="C801" s="26"/>
      <c r="D801" s="26"/>
      <c r="E801" s="26"/>
      <c r="F801" s="26"/>
      <c r="G801" s="26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26"/>
      <c r="B802" s="26"/>
      <c r="C802" s="26"/>
      <c r="D802" s="26"/>
      <c r="E802" s="26"/>
      <c r="F802" s="26"/>
      <c r="G802" s="26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26"/>
      <c r="B803" s="26"/>
      <c r="C803" s="26"/>
      <c r="D803" s="26"/>
      <c r="E803" s="26"/>
      <c r="F803" s="26"/>
      <c r="G803" s="26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26"/>
      <c r="B804" s="26"/>
      <c r="C804" s="26"/>
      <c r="D804" s="26"/>
      <c r="E804" s="26"/>
      <c r="F804" s="26"/>
      <c r="G804" s="26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26"/>
      <c r="B805" s="26"/>
      <c r="C805" s="26"/>
      <c r="D805" s="26"/>
      <c r="E805" s="26"/>
      <c r="F805" s="26"/>
      <c r="G805" s="26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26"/>
      <c r="B806" s="26"/>
      <c r="C806" s="26"/>
      <c r="D806" s="26"/>
      <c r="E806" s="26"/>
      <c r="F806" s="26"/>
      <c r="G806" s="26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26"/>
      <c r="B807" s="26"/>
      <c r="C807" s="26"/>
      <c r="D807" s="26"/>
      <c r="E807" s="26"/>
      <c r="F807" s="26"/>
      <c r="G807" s="26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26"/>
      <c r="B808" s="26"/>
      <c r="C808" s="26"/>
      <c r="D808" s="26"/>
      <c r="E808" s="26"/>
      <c r="F808" s="26"/>
      <c r="G808" s="26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26"/>
      <c r="B809" s="26"/>
      <c r="C809" s="26"/>
      <c r="D809" s="26"/>
      <c r="E809" s="26"/>
      <c r="F809" s="26"/>
      <c r="G809" s="26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26"/>
      <c r="B810" s="26"/>
      <c r="C810" s="26"/>
      <c r="D810" s="26"/>
      <c r="E810" s="26"/>
      <c r="F810" s="26"/>
      <c r="G810" s="26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26"/>
      <c r="B811" s="26"/>
      <c r="C811" s="26"/>
      <c r="D811" s="26"/>
      <c r="E811" s="26"/>
      <c r="F811" s="26"/>
      <c r="G811" s="26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26"/>
      <c r="B812" s="26"/>
      <c r="C812" s="26"/>
      <c r="D812" s="26"/>
      <c r="E812" s="26"/>
      <c r="F812" s="26"/>
      <c r="G812" s="26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26"/>
      <c r="B813" s="26"/>
      <c r="C813" s="26"/>
      <c r="D813" s="26"/>
      <c r="E813" s="26"/>
      <c r="F813" s="26"/>
      <c r="G813" s="26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26"/>
      <c r="B814" s="26"/>
      <c r="C814" s="26"/>
      <c r="D814" s="26"/>
      <c r="E814" s="26"/>
      <c r="F814" s="26"/>
      <c r="G814" s="26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26"/>
      <c r="B815" s="26"/>
      <c r="C815" s="26"/>
      <c r="D815" s="26"/>
      <c r="E815" s="26"/>
      <c r="F815" s="26"/>
      <c r="G815" s="26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26"/>
      <c r="B816" s="26"/>
      <c r="C816" s="26"/>
      <c r="D816" s="26"/>
      <c r="E816" s="26"/>
      <c r="F816" s="26"/>
      <c r="G816" s="26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26"/>
      <c r="B817" s="26"/>
      <c r="C817" s="26"/>
      <c r="D817" s="26"/>
      <c r="E817" s="26"/>
      <c r="F817" s="26"/>
      <c r="G817" s="26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26"/>
      <c r="B818" s="26"/>
      <c r="C818" s="26"/>
      <c r="D818" s="26"/>
      <c r="E818" s="26"/>
      <c r="F818" s="26"/>
      <c r="G818" s="26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26"/>
      <c r="B819" s="26"/>
      <c r="C819" s="26"/>
      <c r="D819" s="26"/>
      <c r="E819" s="26"/>
      <c r="F819" s="26"/>
      <c r="G819" s="26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26"/>
      <c r="B820" s="26"/>
      <c r="C820" s="26"/>
      <c r="D820" s="26"/>
      <c r="E820" s="26"/>
      <c r="F820" s="26"/>
      <c r="G820" s="26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26"/>
      <c r="B821" s="26"/>
      <c r="C821" s="26"/>
      <c r="D821" s="26"/>
      <c r="E821" s="26"/>
      <c r="F821" s="26"/>
      <c r="G821" s="26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26"/>
      <c r="B822" s="26"/>
      <c r="C822" s="26"/>
      <c r="D822" s="26"/>
      <c r="E822" s="26"/>
      <c r="F822" s="26"/>
      <c r="G822" s="26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26"/>
      <c r="B823" s="26"/>
      <c r="C823" s="26"/>
      <c r="D823" s="26"/>
      <c r="E823" s="26"/>
      <c r="F823" s="26"/>
      <c r="G823" s="26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26"/>
      <c r="B824" s="26"/>
      <c r="C824" s="26"/>
      <c r="D824" s="26"/>
      <c r="E824" s="26"/>
      <c r="F824" s="26"/>
      <c r="G824" s="26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26"/>
      <c r="B825" s="26"/>
      <c r="C825" s="26"/>
      <c r="D825" s="26"/>
      <c r="E825" s="26"/>
      <c r="F825" s="26"/>
      <c r="G825" s="26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26"/>
      <c r="B826" s="26"/>
      <c r="C826" s="26"/>
      <c r="D826" s="26"/>
      <c r="E826" s="26"/>
      <c r="F826" s="26"/>
      <c r="G826" s="26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26"/>
      <c r="B827" s="26"/>
      <c r="C827" s="26"/>
      <c r="D827" s="26"/>
      <c r="E827" s="26"/>
      <c r="F827" s="26"/>
      <c r="G827" s="26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26"/>
      <c r="B828" s="26"/>
      <c r="C828" s="26"/>
      <c r="D828" s="26"/>
      <c r="E828" s="26"/>
      <c r="F828" s="26"/>
      <c r="G828" s="26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26"/>
      <c r="B829" s="26"/>
      <c r="C829" s="26"/>
      <c r="D829" s="26"/>
      <c r="E829" s="26"/>
      <c r="F829" s="26"/>
      <c r="G829" s="26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26"/>
      <c r="B830" s="26"/>
      <c r="C830" s="26"/>
      <c r="D830" s="26"/>
      <c r="E830" s="26"/>
      <c r="F830" s="26"/>
      <c r="G830" s="26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26"/>
      <c r="B831" s="26"/>
      <c r="C831" s="26"/>
      <c r="D831" s="26"/>
      <c r="E831" s="26"/>
      <c r="F831" s="26"/>
      <c r="G831" s="26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26"/>
      <c r="B832" s="26"/>
      <c r="C832" s="26"/>
      <c r="D832" s="26"/>
      <c r="E832" s="26"/>
      <c r="F832" s="26"/>
      <c r="G832" s="26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26"/>
      <c r="B833" s="26"/>
      <c r="C833" s="26"/>
      <c r="D833" s="26"/>
      <c r="E833" s="26"/>
      <c r="F833" s="26"/>
      <c r="G833" s="26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26"/>
      <c r="B834" s="26"/>
      <c r="C834" s="26"/>
      <c r="D834" s="26"/>
      <c r="E834" s="26"/>
      <c r="F834" s="26"/>
      <c r="G834" s="26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26"/>
      <c r="B835" s="26"/>
      <c r="C835" s="26"/>
      <c r="D835" s="26"/>
      <c r="E835" s="26"/>
      <c r="F835" s="26"/>
      <c r="G835" s="26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26"/>
      <c r="B836" s="26"/>
      <c r="C836" s="26"/>
      <c r="D836" s="26"/>
      <c r="E836" s="26"/>
      <c r="F836" s="26"/>
      <c r="G836" s="26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26"/>
      <c r="B837" s="26"/>
      <c r="C837" s="26"/>
      <c r="D837" s="26"/>
      <c r="E837" s="26"/>
      <c r="F837" s="26"/>
      <c r="G837" s="26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26"/>
      <c r="B838" s="26"/>
      <c r="C838" s="26"/>
      <c r="D838" s="26"/>
      <c r="E838" s="26"/>
      <c r="F838" s="26"/>
      <c r="G838" s="26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26"/>
      <c r="B839" s="26"/>
      <c r="C839" s="26"/>
      <c r="D839" s="26"/>
      <c r="E839" s="26"/>
      <c r="F839" s="26"/>
      <c r="G839" s="26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26"/>
      <c r="B840" s="26"/>
      <c r="C840" s="26"/>
      <c r="D840" s="26"/>
      <c r="E840" s="26"/>
      <c r="F840" s="26"/>
      <c r="G840" s="26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26"/>
      <c r="B841" s="26"/>
      <c r="C841" s="26"/>
      <c r="D841" s="26"/>
      <c r="E841" s="26"/>
      <c r="F841" s="26"/>
      <c r="G841" s="26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26"/>
      <c r="B842" s="26"/>
      <c r="C842" s="26"/>
      <c r="D842" s="26"/>
      <c r="E842" s="26"/>
      <c r="F842" s="26"/>
      <c r="G842" s="26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26"/>
      <c r="B843" s="26"/>
      <c r="C843" s="26"/>
      <c r="D843" s="26"/>
      <c r="E843" s="26"/>
      <c r="F843" s="26"/>
      <c r="G843" s="26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26"/>
      <c r="B844" s="26"/>
      <c r="C844" s="26"/>
      <c r="D844" s="26"/>
      <c r="E844" s="26"/>
      <c r="F844" s="26"/>
      <c r="G844" s="26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26"/>
      <c r="B845" s="26"/>
      <c r="C845" s="26"/>
      <c r="D845" s="26"/>
      <c r="E845" s="26"/>
      <c r="F845" s="26"/>
      <c r="G845" s="26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26"/>
      <c r="B846" s="26"/>
      <c r="C846" s="26"/>
      <c r="D846" s="26"/>
      <c r="E846" s="26"/>
      <c r="F846" s="26"/>
      <c r="G846" s="26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26"/>
      <c r="B847" s="26"/>
      <c r="C847" s="26"/>
      <c r="D847" s="26"/>
      <c r="E847" s="26"/>
      <c r="F847" s="26"/>
      <c r="G847" s="26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26"/>
      <c r="B848" s="26"/>
      <c r="C848" s="26"/>
      <c r="D848" s="26"/>
      <c r="E848" s="26"/>
      <c r="F848" s="26"/>
      <c r="G848" s="26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26"/>
      <c r="B849" s="26"/>
      <c r="C849" s="26"/>
      <c r="D849" s="26"/>
      <c r="E849" s="26"/>
      <c r="F849" s="26"/>
      <c r="G849" s="26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26"/>
      <c r="B850" s="26"/>
      <c r="C850" s="26"/>
      <c r="D850" s="26"/>
      <c r="E850" s="26"/>
      <c r="F850" s="26"/>
      <c r="G850" s="26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26"/>
      <c r="B851" s="26"/>
      <c r="C851" s="26"/>
      <c r="D851" s="26"/>
      <c r="E851" s="26"/>
      <c r="F851" s="26"/>
      <c r="G851" s="26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26"/>
      <c r="B852" s="26"/>
      <c r="C852" s="26"/>
      <c r="D852" s="26"/>
      <c r="E852" s="26"/>
      <c r="F852" s="26"/>
      <c r="G852" s="26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26"/>
      <c r="B853" s="26"/>
      <c r="C853" s="26"/>
      <c r="D853" s="26"/>
      <c r="E853" s="26"/>
      <c r="F853" s="26"/>
      <c r="G853" s="26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26"/>
      <c r="B854" s="26"/>
      <c r="C854" s="26"/>
      <c r="D854" s="26"/>
      <c r="E854" s="26"/>
      <c r="F854" s="26"/>
      <c r="G854" s="26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26"/>
      <c r="B855" s="26"/>
      <c r="C855" s="26"/>
      <c r="D855" s="26"/>
      <c r="E855" s="26"/>
      <c r="F855" s="26"/>
      <c r="G855" s="26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26"/>
      <c r="B856" s="26"/>
      <c r="C856" s="26"/>
      <c r="D856" s="26"/>
      <c r="E856" s="26"/>
      <c r="F856" s="26"/>
      <c r="G856" s="26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26"/>
      <c r="B857" s="26"/>
      <c r="C857" s="26"/>
      <c r="D857" s="26"/>
      <c r="E857" s="26"/>
      <c r="F857" s="26"/>
      <c r="G857" s="26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26"/>
      <c r="B858" s="26"/>
      <c r="C858" s="26"/>
      <c r="D858" s="26"/>
      <c r="E858" s="26"/>
      <c r="F858" s="26"/>
      <c r="G858" s="26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26"/>
      <c r="B859" s="26"/>
      <c r="C859" s="26"/>
      <c r="D859" s="26"/>
      <c r="E859" s="26"/>
      <c r="F859" s="26"/>
      <c r="G859" s="26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26"/>
      <c r="B860" s="26"/>
      <c r="C860" s="26"/>
      <c r="D860" s="26"/>
      <c r="E860" s="26"/>
      <c r="F860" s="26"/>
      <c r="G860" s="26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26"/>
      <c r="B861" s="26"/>
      <c r="C861" s="26"/>
      <c r="D861" s="26"/>
      <c r="E861" s="26"/>
      <c r="F861" s="26"/>
      <c r="G861" s="26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26"/>
      <c r="B862" s="26"/>
      <c r="C862" s="26"/>
      <c r="D862" s="26"/>
      <c r="E862" s="26"/>
      <c r="F862" s="26"/>
      <c r="G862" s="26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26"/>
      <c r="B863" s="26"/>
      <c r="C863" s="26"/>
      <c r="D863" s="26"/>
      <c r="E863" s="26"/>
      <c r="F863" s="26"/>
      <c r="G863" s="26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26"/>
      <c r="B864" s="26"/>
      <c r="C864" s="26"/>
      <c r="D864" s="26"/>
      <c r="E864" s="26"/>
      <c r="F864" s="26"/>
      <c r="G864" s="26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26"/>
      <c r="B865" s="26"/>
      <c r="C865" s="26"/>
      <c r="D865" s="26"/>
      <c r="E865" s="26"/>
      <c r="F865" s="26"/>
      <c r="G865" s="26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26"/>
      <c r="B866" s="26"/>
      <c r="C866" s="26"/>
      <c r="D866" s="26"/>
      <c r="E866" s="26"/>
      <c r="F866" s="26"/>
      <c r="G866" s="26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26"/>
      <c r="B867" s="26"/>
      <c r="C867" s="26"/>
      <c r="D867" s="26"/>
      <c r="E867" s="26"/>
      <c r="F867" s="26"/>
      <c r="G867" s="26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26"/>
      <c r="B868" s="26"/>
      <c r="C868" s="26"/>
      <c r="D868" s="26"/>
      <c r="E868" s="26"/>
      <c r="F868" s="26"/>
      <c r="G868" s="26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26"/>
      <c r="B869" s="26"/>
      <c r="C869" s="26"/>
      <c r="D869" s="26"/>
      <c r="E869" s="26"/>
      <c r="F869" s="26"/>
      <c r="G869" s="26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26"/>
      <c r="B870" s="26"/>
      <c r="C870" s="26"/>
      <c r="D870" s="26"/>
      <c r="E870" s="26"/>
      <c r="F870" s="26"/>
      <c r="G870" s="26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26"/>
      <c r="B871" s="26"/>
      <c r="C871" s="26"/>
      <c r="D871" s="26"/>
      <c r="E871" s="26"/>
      <c r="F871" s="26"/>
      <c r="G871" s="26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26"/>
      <c r="B872" s="26"/>
      <c r="C872" s="26"/>
      <c r="D872" s="26"/>
      <c r="E872" s="26"/>
      <c r="F872" s="26"/>
      <c r="G872" s="26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26"/>
      <c r="B873" s="26"/>
      <c r="C873" s="26"/>
      <c r="D873" s="26"/>
      <c r="E873" s="26"/>
      <c r="F873" s="26"/>
      <c r="G873" s="26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26"/>
      <c r="B874" s="26"/>
      <c r="C874" s="26"/>
      <c r="D874" s="26"/>
      <c r="E874" s="26"/>
      <c r="F874" s="26"/>
      <c r="G874" s="26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26"/>
      <c r="B875" s="26"/>
      <c r="C875" s="26"/>
      <c r="D875" s="26"/>
      <c r="E875" s="26"/>
      <c r="F875" s="26"/>
      <c r="G875" s="26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26"/>
      <c r="B876" s="26"/>
      <c r="C876" s="26"/>
      <c r="D876" s="26"/>
      <c r="E876" s="26"/>
      <c r="F876" s="26"/>
      <c r="G876" s="26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26"/>
      <c r="B877" s="26"/>
      <c r="C877" s="26"/>
      <c r="D877" s="26"/>
      <c r="E877" s="26"/>
      <c r="F877" s="26"/>
      <c r="G877" s="26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26"/>
      <c r="B878" s="26"/>
      <c r="C878" s="26"/>
      <c r="D878" s="26"/>
      <c r="E878" s="26"/>
      <c r="F878" s="26"/>
      <c r="G878" s="26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26"/>
      <c r="B879" s="26"/>
      <c r="C879" s="26"/>
      <c r="D879" s="26"/>
      <c r="E879" s="26"/>
      <c r="F879" s="26"/>
      <c r="G879" s="26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26"/>
      <c r="B880" s="26"/>
      <c r="C880" s="26"/>
      <c r="D880" s="26"/>
      <c r="E880" s="26"/>
      <c r="F880" s="26"/>
      <c r="G880" s="26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26"/>
      <c r="B881" s="26"/>
      <c r="C881" s="26"/>
      <c r="D881" s="26"/>
      <c r="E881" s="26"/>
      <c r="F881" s="26"/>
      <c r="G881" s="26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26"/>
      <c r="B882" s="26"/>
      <c r="C882" s="26"/>
      <c r="D882" s="26"/>
      <c r="E882" s="26"/>
      <c r="F882" s="26"/>
      <c r="G882" s="26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26"/>
      <c r="B883" s="26"/>
      <c r="C883" s="26"/>
      <c r="D883" s="26"/>
      <c r="E883" s="26"/>
      <c r="F883" s="26"/>
      <c r="G883" s="26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26"/>
      <c r="B884" s="26"/>
      <c r="C884" s="26"/>
      <c r="D884" s="26"/>
      <c r="E884" s="26"/>
      <c r="F884" s="26"/>
      <c r="G884" s="26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26"/>
      <c r="B885" s="26"/>
      <c r="C885" s="26"/>
      <c r="D885" s="26"/>
      <c r="E885" s="26"/>
      <c r="F885" s="26"/>
      <c r="G885" s="26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26"/>
      <c r="B886" s="26"/>
      <c r="C886" s="26"/>
      <c r="D886" s="26"/>
      <c r="E886" s="26"/>
      <c r="F886" s="26"/>
      <c r="G886" s="26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26"/>
      <c r="B887" s="26"/>
      <c r="C887" s="26"/>
      <c r="D887" s="26"/>
      <c r="E887" s="26"/>
      <c r="F887" s="26"/>
      <c r="G887" s="26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26"/>
      <c r="B888" s="26"/>
      <c r="C888" s="26"/>
      <c r="D888" s="26"/>
      <c r="E888" s="26"/>
      <c r="F888" s="26"/>
      <c r="G888" s="26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26"/>
      <c r="B889" s="26"/>
      <c r="C889" s="26"/>
      <c r="D889" s="26"/>
      <c r="E889" s="26"/>
      <c r="F889" s="26"/>
      <c r="G889" s="26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26"/>
      <c r="B890" s="26"/>
      <c r="C890" s="26"/>
      <c r="D890" s="26"/>
      <c r="E890" s="26"/>
      <c r="F890" s="26"/>
      <c r="G890" s="26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26"/>
      <c r="B891" s="26"/>
      <c r="C891" s="26"/>
      <c r="D891" s="26"/>
      <c r="E891" s="26"/>
      <c r="F891" s="26"/>
      <c r="G891" s="26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26"/>
      <c r="B892" s="26"/>
      <c r="C892" s="26"/>
      <c r="D892" s="26"/>
      <c r="E892" s="26"/>
      <c r="F892" s="26"/>
      <c r="G892" s="26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26"/>
      <c r="B893" s="26"/>
      <c r="C893" s="26"/>
      <c r="D893" s="26"/>
      <c r="E893" s="26"/>
      <c r="F893" s="26"/>
      <c r="G893" s="26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26"/>
      <c r="B894" s="26"/>
      <c r="C894" s="26"/>
      <c r="D894" s="26"/>
      <c r="E894" s="26"/>
      <c r="F894" s="26"/>
      <c r="G894" s="26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26"/>
      <c r="B895" s="26"/>
      <c r="C895" s="26"/>
      <c r="D895" s="26"/>
      <c r="E895" s="26"/>
      <c r="F895" s="26"/>
      <c r="G895" s="26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26"/>
      <c r="B896" s="26"/>
      <c r="C896" s="26"/>
      <c r="D896" s="26"/>
      <c r="E896" s="26"/>
      <c r="F896" s="26"/>
      <c r="G896" s="26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26"/>
      <c r="B897" s="26"/>
      <c r="C897" s="26"/>
      <c r="D897" s="26"/>
      <c r="E897" s="26"/>
      <c r="F897" s="26"/>
      <c r="G897" s="26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26"/>
      <c r="B898" s="26"/>
      <c r="C898" s="26"/>
      <c r="D898" s="26"/>
      <c r="E898" s="26"/>
      <c r="F898" s="26"/>
      <c r="G898" s="26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26"/>
      <c r="B899" s="26"/>
      <c r="C899" s="26"/>
      <c r="D899" s="26"/>
      <c r="E899" s="26"/>
      <c r="F899" s="26"/>
      <c r="G899" s="26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26"/>
      <c r="B900" s="26"/>
      <c r="C900" s="26"/>
      <c r="D900" s="26"/>
      <c r="E900" s="26"/>
      <c r="F900" s="26"/>
      <c r="G900" s="26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26"/>
      <c r="B901" s="26"/>
      <c r="C901" s="26"/>
      <c r="D901" s="26"/>
      <c r="E901" s="26"/>
      <c r="F901" s="26"/>
      <c r="G901" s="26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26"/>
      <c r="B902" s="26"/>
      <c r="C902" s="26"/>
      <c r="D902" s="26"/>
      <c r="E902" s="26"/>
      <c r="F902" s="26"/>
      <c r="G902" s="26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26"/>
      <c r="B903" s="26"/>
      <c r="C903" s="26"/>
      <c r="D903" s="26"/>
      <c r="E903" s="26"/>
      <c r="F903" s="26"/>
      <c r="G903" s="26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26"/>
      <c r="B904" s="26"/>
      <c r="C904" s="26"/>
      <c r="D904" s="26"/>
      <c r="E904" s="26"/>
      <c r="F904" s="26"/>
      <c r="G904" s="26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26"/>
      <c r="B905" s="26"/>
      <c r="C905" s="26"/>
      <c r="D905" s="26"/>
      <c r="E905" s="26"/>
      <c r="F905" s="26"/>
      <c r="G905" s="26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26"/>
      <c r="B906" s="26"/>
      <c r="C906" s="26"/>
      <c r="D906" s="26"/>
      <c r="E906" s="26"/>
      <c r="F906" s="26"/>
      <c r="G906" s="26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26"/>
      <c r="B907" s="26"/>
      <c r="C907" s="26"/>
      <c r="D907" s="26"/>
      <c r="E907" s="26"/>
      <c r="F907" s="26"/>
      <c r="G907" s="26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26"/>
      <c r="B908" s="26"/>
      <c r="C908" s="26"/>
      <c r="D908" s="26"/>
      <c r="E908" s="26"/>
      <c r="F908" s="26"/>
      <c r="G908" s="26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26"/>
      <c r="B909" s="26"/>
      <c r="C909" s="26"/>
      <c r="D909" s="26"/>
      <c r="E909" s="26"/>
      <c r="F909" s="26"/>
      <c r="G909" s="26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26"/>
      <c r="B910" s="26"/>
      <c r="C910" s="26"/>
      <c r="D910" s="26"/>
      <c r="E910" s="26"/>
      <c r="F910" s="26"/>
      <c r="G910" s="26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26"/>
      <c r="B911" s="26"/>
      <c r="C911" s="26"/>
      <c r="D911" s="26"/>
      <c r="E911" s="26"/>
      <c r="F911" s="26"/>
      <c r="G911" s="26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26"/>
      <c r="B912" s="26"/>
      <c r="C912" s="26"/>
      <c r="D912" s="26"/>
      <c r="E912" s="26"/>
      <c r="F912" s="26"/>
      <c r="G912" s="26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26"/>
      <c r="B913" s="26"/>
      <c r="C913" s="26"/>
      <c r="D913" s="26"/>
      <c r="E913" s="26"/>
      <c r="F913" s="26"/>
      <c r="G913" s="26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26"/>
      <c r="B914" s="26"/>
      <c r="C914" s="26"/>
      <c r="D914" s="26"/>
      <c r="E914" s="26"/>
      <c r="F914" s="26"/>
      <c r="G914" s="26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26"/>
      <c r="B915" s="26"/>
      <c r="C915" s="26"/>
      <c r="D915" s="26"/>
      <c r="E915" s="26"/>
      <c r="F915" s="26"/>
      <c r="G915" s="26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26"/>
      <c r="B916" s="26"/>
      <c r="C916" s="26"/>
      <c r="D916" s="26"/>
      <c r="E916" s="26"/>
      <c r="F916" s="26"/>
      <c r="G916" s="26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26"/>
      <c r="B917" s="26"/>
      <c r="C917" s="26"/>
      <c r="D917" s="26"/>
      <c r="E917" s="26"/>
      <c r="F917" s="26"/>
      <c r="G917" s="26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26"/>
      <c r="B918" s="26"/>
      <c r="C918" s="26"/>
      <c r="D918" s="26"/>
      <c r="E918" s="26"/>
      <c r="F918" s="26"/>
      <c r="G918" s="26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26"/>
      <c r="B919" s="26"/>
      <c r="C919" s="26"/>
      <c r="D919" s="26"/>
      <c r="E919" s="26"/>
      <c r="F919" s="26"/>
      <c r="G919" s="26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26"/>
      <c r="B920" s="26"/>
      <c r="C920" s="26"/>
      <c r="D920" s="26"/>
      <c r="E920" s="26"/>
      <c r="F920" s="26"/>
      <c r="G920" s="26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26"/>
      <c r="B921" s="26"/>
      <c r="C921" s="26"/>
      <c r="D921" s="26"/>
      <c r="E921" s="26"/>
      <c r="F921" s="26"/>
      <c r="G921" s="26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26"/>
      <c r="B922" s="26"/>
      <c r="C922" s="26"/>
      <c r="D922" s="26"/>
      <c r="E922" s="26"/>
      <c r="F922" s="26"/>
      <c r="G922" s="26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26"/>
      <c r="B923" s="26"/>
      <c r="C923" s="26"/>
      <c r="D923" s="26"/>
      <c r="E923" s="26"/>
      <c r="F923" s="26"/>
      <c r="G923" s="26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26"/>
      <c r="B924" s="26"/>
      <c r="C924" s="26"/>
      <c r="D924" s="26"/>
      <c r="E924" s="26"/>
      <c r="F924" s="26"/>
      <c r="G924" s="26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26"/>
      <c r="B925" s="26"/>
      <c r="C925" s="26"/>
      <c r="D925" s="26"/>
      <c r="E925" s="26"/>
      <c r="F925" s="26"/>
      <c r="G925" s="26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26"/>
      <c r="B926" s="26"/>
      <c r="C926" s="26"/>
      <c r="D926" s="26"/>
      <c r="E926" s="26"/>
      <c r="F926" s="26"/>
      <c r="G926" s="26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26"/>
      <c r="B927" s="26"/>
      <c r="C927" s="26"/>
      <c r="D927" s="26"/>
      <c r="E927" s="26"/>
      <c r="F927" s="26"/>
      <c r="G927" s="26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26"/>
      <c r="B928" s="26"/>
      <c r="C928" s="26"/>
      <c r="D928" s="26"/>
      <c r="E928" s="26"/>
      <c r="F928" s="26"/>
      <c r="G928" s="26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26"/>
      <c r="B929" s="26"/>
      <c r="C929" s="26"/>
      <c r="D929" s="26"/>
      <c r="E929" s="26"/>
      <c r="F929" s="26"/>
      <c r="G929" s="26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26"/>
      <c r="B930" s="26"/>
      <c r="C930" s="26"/>
      <c r="D930" s="26"/>
      <c r="E930" s="26"/>
      <c r="F930" s="26"/>
      <c r="G930" s="26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26"/>
      <c r="B931" s="26"/>
      <c r="C931" s="26"/>
      <c r="D931" s="26"/>
      <c r="E931" s="26"/>
      <c r="F931" s="26"/>
      <c r="G931" s="26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26"/>
      <c r="B932" s="26"/>
      <c r="C932" s="26"/>
      <c r="D932" s="26"/>
      <c r="E932" s="26"/>
      <c r="F932" s="26"/>
      <c r="G932" s="26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26"/>
      <c r="B933" s="26"/>
      <c r="C933" s="26"/>
      <c r="D933" s="26"/>
      <c r="E933" s="26"/>
      <c r="F933" s="26"/>
      <c r="G933" s="26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26"/>
      <c r="B934" s="26"/>
      <c r="C934" s="26"/>
      <c r="D934" s="26"/>
      <c r="E934" s="26"/>
      <c r="F934" s="26"/>
      <c r="G934" s="26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26"/>
      <c r="B935" s="26"/>
      <c r="C935" s="26"/>
      <c r="D935" s="26"/>
      <c r="E935" s="26"/>
      <c r="F935" s="26"/>
      <c r="G935" s="26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26"/>
      <c r="B936" s="26"/>
      <c r="C936" s="26"/>
      <c r="D936" s="26"/>
      <c r="E936" s="26"/>
      <c r="F936" s="26"/>
      <c r="G936" s="26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26"/>
      <c r="B937" s="26"/>
      <c r="C937" s="26"/>
      <c r="D937" s="26"/>
      <c r="E937" s="26"/>
      <c r="F937" s="26"/>
      <c r="G937" s="26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26"/>
      <c r="B938" s="26"/>
      <c r="C938" s="26"/>
      <c r="D938" s="26"/>
      <c r="E938" s="26"/>
      <c r="F938" s="26"/>
      <c r="G938" s="26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26"/>
      <c r="B939" s="26"/>
      <c r="C939" s="26"/>
      <c r="D939" s="26"/>
      <c r="E939" s="26"/>
      <c r="F939" s="26"/>
      <c r="G939" s="26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26"/>
      <c r="B940" s="26"/>
      <c r="C940" s="26"/>
      <c r="D940" s="26"/>
      <c r="E940" s="26"/>
      <c r="F940" s="26"/>
      <c r="G940" s="26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26"/>
      <c r="B941" s="26"/>
      <c r="C941" s="26"/>
      <c r="D941" s="26"/>
      <c r="E941" s="26"/>
      <c r="F941" s="26"/>
      <c r="G941" s="26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26"/>
      <c r="B942" s="26"/>
      <c r="C942" s="26"/>
      <c r="D942" s="26"/>
      <c r="E942" s="26"/>
      <c r="F942" s="26"/>
      <c r="G942" s="26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26"/>
      <c r="B943" s="26"/>
      <c r="C943" s="26"/>
      <c r="D943" s="26"/>
      <c r="E943" s="26"/>
      <c r="F943" s="26"/>
      <c r="G943" s="26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26"/>
      <c r="B944" s="26"/>
      <c r="C944" s="26"/>
      <c r="D944" s="26"/>
      <c r="E944" s="26"/>
      <c r="F944" s="26"/>
      <c r="G944" s="26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26"/>
      <c r="B945" s="26"/>
      <c r="C945" s="26"/>
      <c r="D945" s="26"/>
      <c r="E945" s="26"/>
      <c r="F945" s="26"/>
      <c r="G945" s="26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26"/>
      <c r="B946" s="26"/>
      <c r="C946" s="26"/>
      <c r="D946" s="26"/>
      <c r="E946" s="26"/>
      <c r="F946" s="26"/>
      <c r="G946" s="26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26"/>
      <c r="B947" s="26"/>
      <c r="C947" s="26"/>
      <c r="D947" s="26"/>
      <c r="E947" s="26"/>
      <c r="F947" s="26"/>
      <c r="G947" s="26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26"/>
      <c r="B948" s="26"/>
      <c r="C948" s="26"/>
      <c r="D948" s="26"/>
      <c r="E948" s="26"/>
      <c r="F948" s="26"/>
      <c r="G948" s="26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26"/>
      <c r="B949" s="26"/>
      <c r="C949" s="26"/>
      <c r="D949" s="26"/>
      <c r="E949" s="26"/>
      <c r="F949" s="26"/>
      <c r="G949" s="26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26"/>
      <c r="B950" s="26"/>
      <c r="C950" s="26"/>
      <c r="D950" s="26"/>
      <c r="E950" s="26"/>
      <c r="F950" s="26"/>
      <c r="G950" s="26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26"/>
      <c r="B951" s="26"/>
      <c r="C951" s="26"/>
      <c r="D951" s="26"/>
      <c r="E951" s="26"/>
      <c r="F951" s="26"/>
      <c r="G951" s="26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26"/>
      <c r="B952" s="26"/>
      <c r="C952" s="26"/>
      <c r="D952" s="26"/>
      <c r="E952" s="26"/>
      <c r="F952" s="26"/>
      <c r="G952" s="26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26"/>
      <c r="B953" s="26"/>
      <c r="C953" s="26"/>
      <c r="D953" s="26"/>
      <c r="E953" s="26"/>
      <c r="F953" s="26"/>
      <c r="G953" s="26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26"/>
      <c r="B954" s="26"/>
      <c r="C954" s="26"/>
      <c r="D954" s="26"/>
      <c r="E954" s="26"/>
      <c r="F954" s="26"/>
      <c r="G954" s="26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26"/>
      <c r="B955" s="26"/>
      <c r="C955" s="26"/>
      <c r="D955" s="26"/>
      <c r="E955" s="26"/>
      <c r="F955" s="26"/>
      <c r="G955" s="26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26"/>
      <c r="B956" s="26"/>
      <c r="C956" s="26"/>
      <c r="D956" s="26"/>
      <c r="E956" s="26"/>
      <c r="F956" s="26"/>
      <c r="G956" s="26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26"/>
      <c r="B957" s="26"/>
      <c r="C957" s="26"/>
      <c r="D957" s="26"/>
      <c r="E957" s="26"/>
      <c r="F957" s="26"/>
      <c r="G957" s="26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26"/>
      <c r="B958" s="26"/>
      <c r="C958" s="26"/>
      <c r="D958" s="26"/>
      <c r="E958" s="26"/>
      <c r="F958" s="26"/>
      <c r="G958" s="26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26"/>
      <c r="B959" s="26"/>
      <c r="C959" s="26"/>
      <c r="D959" s="26"/>
      <c r="E959" s="26"/>
      <c r="F959" s="26"/>
      <c r="G959" s="26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26"/>
      <c r="B960" s="26"/>
      <c r="C960" s="26"/>
      <c r="D960" s="26"/>
      <c r="E960" s="26"/>
      <c r="F960" s="26"/>
      <c r="G960" s="26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26"/>
      <c r="B961" s="26"/>
      <c r="C961" s="26"/>
      <c r="D961" s="26"/>
      <c r="E961" s="26"/>
      <c r="F961" s="26"/>
      <c r="G961" s="26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26"/>
      <c r="B962" s="26"/>
      <c r="C962" s="26"/>
      <c r="D962" s="26"/>
      <c r="E962" s="26"/>
      <c r="F962" s="26"/>
      <c r="G962" s="26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26"/>
      <c r="B963" s="26"/>
      <c r="C963" s="26"/>
      <c r="D963" s="26"/>
      <c r="E963" s="26"/>
      <c r="F963" s="26"/>
      <c r="G963" s="26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26"/>
      <c r="B964" s="26"/>
      <c r="C964" s="26"/>
      <c r="D964" s="26"/>
      <c r="E964" s="26"/>
      <c r="F964" s="26"/>
      <c r="G964" s="26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26"/>
      <c r="B965" s="26"/>
      <c r="C965" s="26"/>
      <c r="D965" s="26"/>
      <c r="E965" s="26"/>
      <c r="F965" s="26"/>
      <c r="G965" s="26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26"/>
      <c r="B966" s="26"/>
      <c r="C966" s="26"/>
      <c r="D966" s="26"/>
      <c r="E966" s="26"/>
      <c r="F966" s="26"/>
      <c r="G966" s="26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26"/>
      <c r="B967" s="26"/>
      <c r="C967" s="26"/>
      <c r="D967" s="26"/>
      <c r="E967" s="26"/>
      <c r="F967" s="26"/>
      <c r="G967" s="26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26"/>
      <c r="B968" s="26"/>
      <c r="C968" s="26"/>
      <c r="D968" s="26"/>
      <c r="E968" s="26"/>
      <c r="F968" s="26"/>
      <c r="G968" s="26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26"/>
      <c r="B969" s="26"/>
      <c r="C969" s="26"/>
      <c r="D969" s="26"/>
      <c r="E969" s="26"/>
      <c r="F969" s="26"/>
      <c r="G969" s="26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26"/>
      <c r="B970" s="26"/>
      <c r="C970" s="26"/>
      <c r="D970" s="26"/>
      <c r="E970" s="26"/>
      <c r="F970" s="26"/>
      <c r="G970" s="26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26"/>
      <c r="B971" s="26"/>
      <c r="C971" s="26"/>
      <c r="D971" s="26"/>
      <c r="E971" s="26"/>
      <c r="F971" s="26"/>
      <c r="G971" s="26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26"/>
      <c r="B972" s="26"/>
      <c r="C972" s="26"/>
      <c r="D972" s="26"/>
      <c r="E972" s="26"/>
      <c r="F972" s="26"/>
      <c r="G972" s="26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26"/>
      <c r="B973" s="26"/>
      <c r="C973" s="26"/>
      <c r="D973" s="26"/>
      <c r="E973" s="26"/>
      <c r="F973" s="26"/>
      <c r="G973" s="26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26"/>
      <c r="B974" s="26"/>
      <c r="C974" s="26"/>
      <c r="D974" s="26"/>
      <c r="E974" s="26"/>
      <c r="F974" s="26"/>
      <c r="G974" s="26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26"/>
      <c r="B975" s="26"/>
      <c r="C975" s="26"/>
      <c r="D975" s="26"/>
      <c r="E975" s="26"/>
      <c r="F975" s="26"/>
      <c r="G975" s="26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26"/>
      <c r="B976" s="26"/>
      <c r="C976" s="26"/>
      <c r="D976" s="26"/>
      <c r="E976" s="26"/>
      <c r="F976" s="26"/>
      <c r="G976" s="26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26"/>
      <c r="B977" s="26"/>
      <c r="C977" s="26"/>
      <c r="D977" s="26"/>
      <c r="E977" s="26"/>
      <c r="F977" s="26"/>
      <c r="G977" s="26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26"/>
      <c r="B978" s="26"/>
      <c r="C978" s="26"/>
      <c r="D978" s="26"/>
      <c r="E978" s="26"/>
      <c r="F978" s="26"/>
      <c r="G978" s="26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26"/>
      <c r="B979" s="26"/>
      <c r="C979" s="26"/>
      <c r="D979" s="26"/>
      <c r="E979" s="26"/>
      <c r="F979" s="26"/>
      <c r="G979" s="26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26"/>
      <c r="B980" s="26"/>
      <c r="C980" s="26"/>
      <c r="D980" s="26"/>
      <c r="E980" s="26"/>
      <c r="F980" s="26"/>
      <c r="G980" s="26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26"/>
      <c r="B981" s="26"/>
      <c r="C981" s="26"/>
      <c r="D981" s="26"/>
      <c r="E981" s="26"/>
      <c r="F981" s="26"/>
      <c r="G981" s="26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26"/>
      <c r="B982" s="26"/>
      <c r="C982" s="26"/>
      <c r="D982" s="26"/>
      <c r="E982" s="26"/>
      <c r="F982" s="26"/>
      <c r="G982" s="26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26"/>
      <c r="B983" s="26"/>
      <c r="C983" s="26"/>
      <c r="D983" s="26"/>
      <c r="E983" s="26"/>
      <c r="F983" s="26"/>
      <c r="G983" s="26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26"/>
      <c r="B984" s="26"/>
      <c r="C984" s="26"/>
      <c r="D984" s="26"/>
      <c r="E984" s="26"/>
      <c r="F984" s="26"/>
      <c r="G984" s="26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26"/>
      <c r="B985" s="26"/>
      <c r="C985" s="26"/>
      <c r="D985" s="26"/>
      <c r="E985" s="26"/>
      <c r="F985" s="26"/>
      <c r="G985" s="26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26"/>
      <c r="B986" s="26"/>
      <c r="C986" s="26"/>
      <c r="D986" s="26"/>
      <c r="E986" s="26"/>
      <c r="F986" s="26"/>
      <c r="G986" s="26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26"/>
      <c r="B987" s="26"/>
      <c r="C987" s="26"/>
      <c r="D987" s="26"/>
      <c r="E987" s="26"/>
      <c r="F987" s="26"/>
      <c r="G987" s="26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26"/>
      <c r="B988" s="26"/>
      <c r="C988" s="26"/>
      <c r="D988" s="26"/>
      <c r="E988" s="26"/>
      <c r="F988" s="26"/>
      <c r="G988" s="26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26"/>
      <c r="B989" s="26"/>
      <c r="C989" s="26"/>
      <c r="D989" s="26"/>
      <c r="E989" s="26"/>
      <c r="F989" s="26"/>
      <c r="G989" s="26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26"/>
      <c r="B990" s="26"/>
      <c r="C990" s="26"/>
      <c r="D990" s="26"/>
      <c r="E990" s="26"/>
      <c r="F990" s="26"/>
      <c r="G990" s="26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26"/>
      <c r="B991" s="26"/>
      <c r="C991" s="26"/>
      <c r="D991" s="26"/>
      <c r="E991" s="26"/>
      <c r="F991" s="26"/>
      <c r="G991" s="26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26"/>
      <c r="B992" s="26"/>
      <c r="C992" s="26"/>
      <c r="D992" s="26"/>
      <c r="E992" s="26"/>
      <c r="F992" s="26"/>
      <c r="G992" s="26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26"/>
      <c r="B993" s="26"/>
      <c r="C993" s="26"/>
      <c r="D993" s="26"/>
      <c r="E993" s="26"/>
      <c r="F993" s="26"/>
      <c r="G993" s="26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26"/>
      <c r="B994" s="26"/>
      <c r="C994" s="26"/>
      <c r="D994" s="26"/>
      <c r="E994" s="26"/>
      <c r="F994" s="26"/>
      <c r="G994" s="26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26"/>
      <c r="B995" s="26"/>
      <c r="C995" s="26"/>
      <c r="D995" s="26"/>
      <c r="E995" s="26"/>
      <c r="F995" s="26"/>
      <c r="G995" s="26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26"/>
      <c r="B996" s="26"/>
      <c r="C996" s="26"/>
      <c r="D996" s="26"/>
      <c r="E996" s="26"/>
      <c r="F996" s="26"/>
      <c r="G996" s="26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26"/>
      <c r="B997" s="26"/>
      <c r="C997" s="26"/>
      <c r="D997" s="26"/>
      <c r="E997" s="26"/>
      <c r="F997" s="26"/>
      <c r="G997" s="26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26"/>
      <c r="B998" s="26"/>
      <c r="C998" s="26"/>
      <c r="D998" s="26"/>
      <c r="E998" s="26"/>
      <c r="F998" s="26"/>
      <c r="G998" s="26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26"/>
      <c r="B999" s="26"/>
      <c r="C999" s="26"/>
      <c r="D999" s="26"/>
      <c r="E999" s="26"/>
      <c r="F999" s="26"/>
      <c r="G999" s="26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26"/>
      <c r="B1000" s="26"/>
      <c r="C1000" s="26"/>
      <c r="D1000" s="26"/>
      <c r="E1000" s="26"/>
      <c r="F1000" s="26"/>
      <c r="G1000" s="26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784"/>
  <sheetViews>
    <sheetView workbookViewId="0">
      <pane ySplit="1" topLeftCell="A45" activePane="bottomLeft" state="frozen"/>
      <selection pane="bottomLeft" activeCell="F53" sqref="F5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4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2" width="8.42578125" style="124" customWidth="1"/>
    <col min="13" max="26" width="8.42578125" customWidth="1"/>
  </cols>
  <sheetData>
    <row r="1" spans="1:12" ht="14.25" customHeight="1" x14ac:dyDescent="0.35">
      <c r="A1" s="74" t="s">
        <v>365</v>
      </c>
      <c r="B1" s="74" t="s">
        <v>323</v>
      </c>
      <c r="C1" s="74" t="s">
        <v>324</v>
      </c>
      <c r="D1" s="74" t="s">
        <v>325</v>
      </c>
      <c r="E1" s="138" t="s">
        <v>326</v>
      </c>
      <c r="F1" s="74" t="s">
        <v>1</v>
      </c>
      <c r="G1" s="74" t="s">
        <v>3</v>
      </c>
      <c r="H1" s="74" t="s">
        <v>327</v>
      </c>
      <c r="I1" s="74" t="s">
        <v>2</v>
      </c>
      <c r="J1" s="74" t="s">
        <v>5</v>
      </c>
      <c r="K1" s="138" t="s">
        <v>328</v>
      </c>
      <c r="L1" s="138" t="s">
        <v>329</v>
      </c>
    </row>
    <row r="2" spans="1:12" ht="14.25" customHeight="1" x14ac:dyDescent="0.35">
      <c r="A2" s="75" t="s">
        <v>365</v>
      </c>
      <c r="B2" s="33">
        <v>4</v>
      </c>
      <c r="C2" s="33">
        <v>34.42</v>
      </c>
      <c r="D2" s="33">
        <v>2</v>
      </c>
      <c r="E2" s="55">
        <v>130</v>
      </c>
      <c r="F2" s="14" t="str">
        <f>+VLOOKUP(E2,Participants!$A$1:$F$798,2,FALSE)</f>
        <v>Angelo Rosato</v>
      </c>
      <c r="G2" s="14" t="str">
        <f>+VLOOKUP(E2,Participants!$A$1:$F$798,4,FALSE)</f>
        <v>STL</v>
      </c>
      <c r="H2" s="14" t="str">
        <f>+VLOOKUP(E2,Participants!$A$1:$F$798,5,FALSE)</f>
        <v>M</v>
      </c>
      <c r="I2" s="14">
        <f>+VLOOKUP(E2,Participants!$A$1:$F$798,3,FALSE)</f>
        <v>4</v>
      </c>
      <c r="J2" s="14" t="str">
        <f>+VLOOKUP(E2,Participants!$A$1:$G$798,7,FALSE)</f>
        <v>DEV BOYS</v>
      </c>
      <c r="K2" s="55">
        <v>1</v>
      </c>
      <c r="L2" s="55">
        <v>5</v>
      </c>
    </row>
    <row r="3" spans="1:12" ht="14.25" customHeight="1" x14ac:dyDescent="0.35">
      <c r="A3" s="75" t="s">
        <v>365</v>
      </c>
      <c r="B3" s="33">
        <v>4</v>
      </c>
      <c r="C3" s="33">
        <v>34.479999999999997</v>
      </c>
      <c r="D3" s="33">
        <v>3</v>
      </c>
      <c r="E3" s="55">
        <v>18</v>
      </c>
      <c r="F3" s="14" t="str">
        <f>+VLOOKUP(E3,Participants!$A$1:$F$798,2,FALSE)</f>
        <v>Isaac White</v>
      </c>
      <c r="G3" s="14" t="str">
        <f>+VLOOKUP(E3,Participants!$A$1:$F$798,4,FALSE)</f>
        <v>BFS</v>
      </c>
      <c r="H3" s="14" t="str">
        <f>+VLOOKUP(E3,Participants!$A$1:$F$798,5,FALSE)</f>
        <v>M</v>
      </c>
      <c r="I3" s="14">
        <f>+VLOOKUP(E3,Participants!$A$1:$F$798,3,FALSE)</f>
        <v>4</v>
      </c>
      <c r="J3" s="14" t="str">
        <f>+VLOOKUP(E3,Participants!$A$1:$G$798,7,FALSE)</f>
        <v>DEV BOYS</v>
      </c>
      <c r="K3" s="55">
        <v>2</v>
      </c>
      <c r="L3" s="55">
        <v>3</v>
      </c>
    </row>
    <row r="4" spans="1:12" ht="14.25" customHeight="1" x14ac:dyDescent="0.35">
      <c r="A4" s="75" t="s">
        <v>365</v>
      </c>
      <c r="B4" s="31">
        <v>3</v>
      </c>
      <c r="C4" s="31">
        <v>37.1</v>
      </c>
      <c r="D4" s="31">
        <v>4</v>
      </c>
      <c r="E4" s="51">
        <v>2</v>
      </c>
      <c r="F4" s="32" t="str">
        <f>+VLOOKUP(E4,Participants!$A$1:$F$798,2,FALSE)</f>
        <v>Jackson Carroll</v>
      </c>
      <c r="G4" s="32" t="str">
        <f>+VLOOKUP(E4,Participants!$A$1:$F$798,4,FALSE)</f>
        <v>BFS</v>
      </c>
      <c r="H4" s="32" t="str">
        <f>+VLOOKUP(E4,Participants!$A$1:$F$798,5,FALSE)</f>
        <v>M</v>
      </c>
      <c r="I4" s="32">
        <f>+VLOOKUP(E4,Participants!$A$1:$F$798,3,FALSE)</f>
        <v>4</v>
      </c>
      <c r="J4" s="32" t="str">
        <f>+VLOOKUP(E4,Participants!$A$1:$G$798,7,FALSE)</f>
        <v>DEV BOYS</v>
      </c>
      <c r="K4" s="51">
        <v>3</v>
      </c>
      <c r="L4" s="51">
        <v>1</v>
      </c>
    </row>
    <row r="5" spans="1:12" ht="14.25" customHeight="1" x14ac:dyDescent="0.35">
      <c r="A5" s="75" t="s">
        <v>365</v>
      </c>
      <c r="B5" s="31">
        <v>3</v>
      </c>
      <c r="C5" s="31">
        <v>38.520000000000003</v>
      </c>
      <c r="D5" s="31">
        <v>2</v>
      </c>
      <c r="E5" s="51">
        <v>7</v>
      </c>
      <c r="F5" s="32" t="str">
        <f>+VLOOKUP(E5,Participants!$A$1:$F$798,2,FALSE)</f>
        <v>Salvatore Holloway</v>
      </c>
      <c r="G5" s="32" t="str">
        <f>+VLOOKUP(E5,Participants!$A$1:$F$798,4,FALSE)</f>
        <v>BFS</v>
      </c>
      <c r="H5" s="32" t="str">
        <f>+VLOOKUP(E5,Participants!$A$1:$F$798,5,FALSE)</f>
        <v>M</v>
      </c>
      <c r="I5" s="32">
        <f>+VLOOKUP(E5,Participants!$A$1:$F$798,3,FALSE)</f>
        <v>4</v>
      </c>
      <c r="J5" s="32" t="str">
        <f>+VLOOKUP(E5,Participants!$A$1:$G$798,7,FALSE)</f>
        <v>DEV BOYS</v>
      </c>
      <c r="K5" s="51">
        <v>4</v>
      </c>
      <c r="L5" s="51"/>
    </row>
    <row r="6" spans="1:12" ht="14.25" customHeight="1" x14ac:dyDescent="0.35">
      <c r="A6" s="75" t="s">
        <v>365</v>
      </c>
      <c r="B6" s="33">
        <v>4</v>
      </c>
      <c r="C6" s="33">
        <v>39.659999999999997</v>
      </c>
      <c r="D6" s="33">
        <v>1</v>
      </c>
      <c r="E6" s="55">
        <v>128</v>
      </c>
      <c r="F6" s="14" t="str">
        <f>+VLOOKUP(E6,Participants!$A$1:$F$798,2,FALSE)</f>
        <v>Mick Rice</v>
      </c>
      <c r="G6" s="14" t="str">
        <f>+VLOOKUP(E6,Participants!$A$1:$F$798,4,FALSE)</f>
        <v>STL</v>
      </c>
      <c r="H6" s="14" t="str">
        <f>+VLOOKUP(E6,Participants!$A$1:$F$798,5,FALSE)</f>
        <v>M</v>
      </c>
      <c r="I6" s="14">
        <f>+VLOOKUP(E6,Participants!$A$1:$F$798,3,FALSE)</f>
        <v>3</v>
      </c>
      <c r="J6" s="14" t="str">
        <f>+VLOOKUP(E6,Participants!$A$1:$G$798,7,FALSE)</f>
        <v>DEV BOYS</v>
      </c>
      <c r="K6" s="55">
        <v>5</v>
      </c>
      <c r="L6" s="55"/>
    </row>
    <row r="7" spans="1:12" ht="14.25" customHeight="1" x14ac:dyDescent="0.35">
      <c r="A7" s="75" t="s">
        <v>365</v>
      </c>
      <c r="B7" s="33">
        <v>4</v>
      </c>
      <c r="C7" s="33">
        <v>42.45</v>
      </c>
      <c r="D7" s="33">
        <v>5</v>
      </c>
      <c r="E7" s="55">
        <v>102</v>
      </c>
      <c r="F7" s="14" t="str">
        <f>+VLOOKUP(E7,Participants!$A$1:$F$798,2,FALSE)</f>
        <v>James Buehler</v>
      </c>
      <c r="G7" s="14" t="str">
        <f>+VLOOKUP(E7,Participants!$A$1:$F$798,4,FALSE)</f>
        <v>STL</v>
      </c>
      <c r="H7" s="14" t="str">
        <f>+VLOOKUP(E7,Participants!$A$1:$F$798,5,FALSE)</f>
        <v>M</v>
      </c>
      <c r="I7" s="14">
        <f>+VLOOKUP(E7,Participants!$A$1:$F$798,3,FALSE)</f>
        <v>3</v>
      </c>
      <c r="J7" s="14" t="str">
        <f>+VLOOKUP(E7,Participants!$A$1:$G$798,7,FALSE)</f>
        <v>DEV BOYS</v>
      </c>
      <c r="K7" s="55">
        <v>6</v>
      </c>
      <c r="L7" s="55"/>
    </row>
    <row r="8" spans="1:12" ht="14.25" customHeight="1" x14ac:dyDescent="0.35">
      <c r="A8" s="75" t="s">
        <v>365</v>
      </c>
      <c r="B8" s="33">
        <v>4</v>
      </c>
      <c r="C8" s="33">
        <v>43.34</v>
      </c>
      <c r="D8" s="33">
        <v>4</v>
      </c>
      <c r="E8" s="55">
        <v>112</v>
      </c>
      <c r="F8" s="14" t="str">
        <f>+VLOOKUP(E8,Participants!$A$1:$F$798,2,FALSE)</f>
        <v>Ian Heller</v>
      </c>
      <c r="G8" s="14" t="str">
        <f>+VLOOKUP(E8,Participants!$A$1:$F$798,4,FALSE)</f>
        <v>STL</v>
      </c>
      <c r="H8" s="14" t="str">
        <f>+VLOOKUP(E8,Participants!$A$1:$F$798,5,FALSE)</f>
        <v>M</v>
      </c>
      <c r="I8" s="14">
        <f>+VLOOKUP(E8,Participants!$A$1:$F$798,3,FALSE)</f>
        <v>3</v>
      </c>
      <c r="J8" s="14" t="str">
        <f>+VLOOKUP(E8,Participants!$A$1:$G$798,7,FALSE)</f>
        <v>DEV BOYS</v>
      </c>
      <c r="K8" s="55">
        <v>7</v>
      </c>
      <c r="L8" s="55"/>
    </row>
    <row r="9" spans="1:12" ht="14.25" customHeight="1" x14ac:dyDescent="0.35">
      <c r="A9" s="75" t="s">
        <v>365</v>
      </c>
      <c r="B9" s="31">
        <v>3</v>
      </c>
      <c r="C9" s="31">
        <v>48.31</v>
      </c>
      <c r="D9" s="31">
        <v>5</v>
      </c>
      <c r="E9" s="51">
        <v>105</v>
      </c>
      <c r="F9" s="32" t="str">
        <f>+VLOOKUP(E9,Participants!$A$1:$F$798,2,FALSE)</f>
        <v>Charlie Cimorelli</v>
      </c>
      <c r="G9" s="32" t="str">
        <f>+VLOOKUP(E9,Participants!$A$1:$F$798,4,FALSE)</f>
        <v>STL</v>
      </c>
      <c r="H9" s="32" t="str">
        <f>+VLOOKUP(E9,Participants!$A$1:$F$798,5,FALSE)</f>
        <v>M</v>
      </c>
      <c r="I9" s="32">
        <f>+VLOOKUP(E9,Participants!$A$1:$F$798,3,FALSE)</f>
        <v>3</v>
      </c>
      <c r="J9" s="32" t="str">
        <f>+VLOOKUP(E9,Participants!$A$1:$G$798,7,FALSE)</f>
        <v>DEV BOYS</v>
      </c>
      <c r="K9" s="51">
        <v>8</v>
      </c>
      <c r="L9" s="51"/>
    </row>
    <row r="10" spans="1:12" ht="14.25" customHeight="1" x14ac:dyDescent="0.35">
      <c r="A10" s="75" t="s">
        <v>365</v>
      </c>
      <c r="B10" s="31">
        <v>3</v>
      </c>
      <c r="C10" s="31">
        <v>48.61</v>
      </c>
      <c r="D10" s="31">
        <v>1</v>
      </c>
      <c r="E10" s="51">
        <v>114</v>
      </c>
      <c r="F10" s="32" t="str">
        <f>+VLOOKUP(E10,Participants!$A$1:$F$798,2,FALSE)</f>
        <v>Aiden Jakiel</v>
      </c>
      <c r="G10" s="32" t="str">
        <f>+VLOOKUP(E10,Participants!$A$1:$F$798,4,FALSE)</f>
        <v>STL</v>
      </c>
      <c r="H10" s="32" t="str">
        <f>+VLOOKUP(E10,Participants!$A$1:$F$798,5,FALSE)</f>
        <v>M</v>
      </c>
      <c r="I10" s="32">
        <f>+VLOOKUP(E10,Participants!$A$1:$F$798,3,FALSE)</f>
        <v>3</v>
      </c>
      <c r="J10" s="32" t="str">
        <f>+VLOOKUP(E10,Participants!$A$1:$G$798,7,FALSE)</f>
        <v>DEV BOYS</v>
      </c>
      <c r="K10" s="51">
        <v>9</v>
      </c>
      <c r="L10" s="51"/>
    </row>
    <row r="11" spans="1:12" ht="14.25" customHeight="1" x14ac:dyDescent="0.35">
      <c r="A11" s="75" t="s">
        <v>365</v>
      </c>
      <c r="B11" s="31">
        <v>3</v>
      </c>
      <c r="C11" s="31">
        <v>50.41</v>
      </c>
      <c r="D11" s="31">
        <v>3</v>
      </c>
      <c r="E11" s="51">
        <v>144</v>
      </c>
      <c r="F11" s="32" t="str">
        <f>+VLOOKUP(E11,Participants!$A$1:$F$798,2,FALSE)</f>
        <v>Bennett Willman</v>
      </c>
      <c r="G11" s="32" t="str">
        <f>+VLOOKUP(E11,Participants!$A$1:$F$798,4,FALSE)</f>
        <v>STL</v>
      </c>
      <c r="H11" s="32" t="str">
        <f>+VLOOKUP(E11,Participants!$A$1:$F$798,5,FALSE)</f>
        <v>M</v>
      </c>
      <c r="I11" s="32">
        <f>+VLOOKUP(E11,Participants!$A$1:$F$798,3,FALSE)</f>
        <v>3</v>
      </c>
      <c r="J11" s="32" t="str">
        <f>+VLOOKUP(E11,Participants!$A$1:$G$798,7,FALSE)</f>
        <v>DEV BOYS</v>
      </c>
      <c r="K11" s="51">
        <v>10</v>
      </c>
      <c r="L11" s="51"/>
    </row>
    <row r="12" spans="1:12" ht="14.25" customHeight="1" x14ac:dyDescent="0.35">
      <c r="A12" s="75"/>
      <c r="B12" s="31"/>
      <c r="C12" s="31"/>
      <c r="D12" s="31"/>
      <c r="E12" s="51"/>
      <c r="F12" s="32"/>
      <c r="G12" s="32"/>
      <c r="H12" s="32"/>
      <c r="I12" s="32"/>
      <c r="J12" s="32"/>
      <c r="K12" s="51"/>
      <c r="L12" s="51"/>
    </row>
    <row r="13" spans="1:12" ht="14.25" customHeight="1" x14ac:dyDescent="0.35">
      <c r="A13" s="75" t="s">
        <v>365</v>
      </c>
      <c r="B13" s="31">
        <v>1</v>
      </c>
      <c r="C13" s="31">
        <v>37.03</v>
      </c>
      <c r="D13" s="31">
        <v>4</v>
      </c>
      <c r="E13" s="51">
        <v>21</v>
      </c>
      <c r="F13" s="32" t="str">
        <f>+VLOOKUP(E13,Participants!$A$1:$F$798,2,FALSE)</f>
        <v>Claire Feczko</v>
      </c>
      <c r="G13" s="32" t="str">
        <f>+VLOOKUP(E13,Participants!$A$1:$F$798,4,FALSE)</f>
        <v>BFS</v>
      </c>
      <c r="H13" s="32" t="str">
        <f>+VLOOKUP(E13,Participants!$A$1:$F$798,5,FALSE)</f>
        <v>F</v>
      </c>
      <c r="I13" s="32">
        <f>+VLOOKUP(E13,Participants!$A$1:$F$798,3,FALSE)</f>
        <v>4</v>
      </c>
      <c r="J13" s="32" t="str">
        <f>+VLOOKUP(E13,Participants!$A$1:$G$798,7,FALSE)</f>
        <v>DEV GIRLS</v>
      </c>
      <c r="K13" s="51">
        <v>1</v>
      </c>
      <c r="L13" s="51">
        <v>5</v>
      </c>
    </row>
    <row r="14" spans="1:12" ht="14.25" customHeight="1" x14ac:dyDescent="0.35">
      <c r="A14" s="75" t="s">
        <v>365</v>
      </c>
      <c r="B14" s="31">
        <v>1</v>
      </c>
      <c r="C14" s="31">
        <v>38.58</v>
      </c>
      <c r="D14" s="31">
        <v>2</v>
      </c>
      <c r="E14" s="51">
        <v>29</v>
      </c>
      <c r="F14" s="32" t="str">
        <f>+VLOOKUP(E14,Participants!$A$1:$F$798,2,FALSE)</f>
        <v>jadyn risdon</v>
      </c>
      <c r="G14" s="32" t="str">
        <f>+VLOOKUP(E14,Participants!$A$1:$F$798,4,FALSE)</f>
        <v>BFS</v>
      </c>
      <c r="H14" s="32" t="str">
        <f>+VLOOKUP(E14,Participants!$A$1:$F$798,5,FALSE)</f>
        <v>F</v>
      </c>
      <c r="I14" s="32">
        <f>+VLOOKUP(E14,Participants!$A$1:$F$798,3,FALSE)</f>
        <v>4</v>
      </c>
      <c r="J14" s="32" t="str">
        <f>+VLOOKUP(E14,Participants!$A$1:$G$798,7,FALSE)</f>
        <v>DEV GIRLS</v>
      </c>
      <c r="K14" s="51">
        <v>2</v>
      </c>
      <c r="L14" s="51">
        <v>3</v>
      </c>
    </row>
    <row r="15" spans="1:12" ht="14.25" customHeight="1" x14ac:dyDescent="0.35">
      <c r="A15" s="75" t="s">
        <v>365</v>
      </c>
      <c r="B15" s="33">
        <v>2</v>
      </c>
      <c r="C15" s="33">
        <v>38.659999999999997</v>
      </c>
      <c r="D15" s="33">
        <v>1</v>
      </c>
      <c r="E15" s="55">
        <v>152</v>
      </c>
      <c r="F15" s="14" t="str">
        <f>+VLOOKUP(E15,Participants!$A$1:$F$798,2,FALSE)</f>
        <v>Evelyn Chambers</v>
      </c>
      <c r="G15" s="14" t="str">
        <f>+VLOOKUP(E15,Participants!$A$1:$F$798,4,FALSE)</f>
        <v>STL</v>
      </c>
      <c r="H15" s="14" t="str">
        <f>+VLOOKUP(E15,Participants!$A$1:$F$798,5,FALSE)</f>
        <v>F</v>
      </c>
      <c r="I15" s="14">
        <f>+VLOOKUP(E15,Participants!$A$1:$F$798,3,FALSE)</f>
        <v>4</v>
      </c>
      <c r="J15" s="14" t="str">
        <f>+VLOOKUP(E15,Participants!$A$1:$G$798,7,FALSE)</f>
        <v>DEV GIRLS</v>
      </c>
      <c r="K15" s="55">
        <v>3</v>
      </c>
      <c r="L15" s="55">
        <v>1</v>
      </c>
    </row>
    <row r="16" spans="1:12" ht="14.25" customHeight="1" x14ac:dyDescent="0.35">
      <c r="A16" s="75" t="s">
        <v>365</v>
      </c>
      <c r="B16" s="33">
        <v>2</v>
      </c>
      <c r="C16" s="33">
        <v>40.71</v>
      </c>
      <c r="D16" s="33">
        <v>3</v>
      </c>
      <c r="E16" s="55">
        <v>147</v>
      </c>
      <c r="F16" s="14" t="str">
        <f>+VLOOKUP(E16,Participants!$A$1:$F$798,2,FALSE)</f>
        <v>Verena Belldina</v>
      </c>
      <c r="G16" s="14" t="str">
        <f>+VLOOKUP(E16,Participants!$A$1:$F$798,4,FALSE)</f>
        <v>STL</v>
      </c>
      <c r="H16" s="14" t="str">
        <f>+VLOOKUP(E16,Participants!$A$1:$F$798,5,FALSE)</f>
        <v>F</v>
      </c>
      <c r="I16" s="14">
        <f>+VLOOKUP(E16,Participants!$A$1:$F$798,3,FALSE)</f>
        <v>4</v>
      </c>
      <c r="J16" s="14" t="str">
        <f>+VLOOKUP(E16,Participants!$A$1:$G$798,7,FALSE)</f>
        <v>DEV GIRLS</v>
      </c>
      <c r="K16" s="55">
        <v>4</v>
      </c>
      <c r="L16" s="55"/>
    </row>
    <row r="17" spans="1:12" ht="14.25" customHeight="1" x14ac:dyDescent="0.35">
      <c r="A17" s="75" t="s">
        <v>365</v>
      </c>
      <c r="B17" s="33">
        <v>2</v>
      </c>
      <c r="C17" s="33">
        <v>41.12</v>
      </c>
      <c r="D17" s="33">
        <v>4</v>
      </c>
      <c r="E17" s="55">
        <v>25</v>
      </c>
      <c r="F17" s="14" t="str">
        <f>+VLOOKUP(E17,Participants!$A$1:$F$798,2,FALSE)</f>
        <v>Monica Isacco</v>
      </c>
      <c r="G17" s="14" t="str">
        <f>+VLOOKUP(E17,Participants!$A$1:$F$798,4,FALSE)</f>
        <v>BFS</v>
      </c>
      <c r="H17" s="14" t="str">
        <f>+VLOOKUP(E17,Participants!$A$1:$F$798,5,FALSE)</f>
        <v>F</v>
      </c>
      <c r="I17" s="14">
        <f>+VLOOKUP(E17,Participants!$A$1:$F$798,3,FALSE)</f>
        <v>4</v>
      </c>
      <c r="J17" s="14" t="str">
        <f>+VLOOKUP(E17,Participants!$A$1:$G$798,7,FALSE)</f>
        <v>DEV GIRLS</v>
      </c>
      <c r="K17" s="55">
        <v>5</v>
      </c>
      <c r="L17" s="55"/>
    </row>
    <row r="18" spans="1:12" ht="14.25" customHeight="1" x14ac:dyDescent="0.35">
      <c r="A18" s="75" t="s">
        <v>365</v>
      </c>
      <c r="B18" s="31">
        <v>1</v>
      </c>
      <c r="C18" s="31">
        <v>42.44</v>
      </c>
      <c r="D18" s="31">
        <v>3</v>
      </c>
      <c r="E18" s="51">
        <v>194</v>
      </c>
      <c r="F18" s="32" t="str">
        <f>+VLOOKUP(E18,Participants!$A$1:$F$798,2,FALSE)</f>
        <v>Zoraya Siewe</v>
      </c>
      <c r="G18" s="32" t="str">
        <f>+VLOOKUP(E18,Participants!$A$1:$F$798,4,FALSE)</f>
        <v>STL</v>
      </c>
      <c r="H18" s="32" t="str">
        <f>+VLOOKUP(E18,Participants!$A$1:$F$798,5,FALSE)</f>
        <v>F</v>
      </c>
      <c r="I18" s="32">
        <f>+VLOOKUP(E18,Participants!$A$1:$F$798,3,FALSE)</f>
        <v>2</v>
      </c>
      <c r="J18" s="32" t="str">
        <f>+VLOOKUP(E18,Participants!$A$1:$G$798,7,FALSE)</f>
        <v>DEV GIRLS</v>
      </c>
      <c r="K18" s="51">
        <v>6</v>
      </c>
      <c r="L18" s="51"/>
    </row>
    <row r="19" spans="1:12" ht="14.25" customHeight="1" x14ac:dyDescent="0.35">
      <c r="A19" s="75" t="s">
        <v>365</v>
      </c>
      <c r="B19" s="33">
        <v>2</v>
      </c>
      <c r="C19" s="33">
        <v>42.67</v>
      </c>
      <c r="D19" s="33">
        <v>2</v>
      </c>
      <c r="E19" s="55">
        <v>159</v>
      </c>
      <c r="F19" s="14" t="str">
        <f>+VLOOKUP(E19,Participants!$A$1:$F$798,2,FALSE)</f>
        <v>Hannah Friday</v>
      </c>
      <c r="G19" s="14" t="str">
        <f>+VLOOKUP(E19,Participants!$A$1:$F$798,4,FALSE)</f>
        <v>STL</v>
      </c>
      <c r="H19" s="14" t="str">
        <f>+VLOOKUP(E19,Participants!$A$1:$F$798,5,FALSE)</f>
        <v>F</v>
      </c>
      <c r="I19" s="14">
        <f>+VLOOKUP(E19,Participants!$A$1:$F$798,3,FALSE)</f>
        <v>4</v>
      </c>
      <c r="J19" s="14" t="str">
        <f>+VLOOKUP(E19,Participants!$A$1:$G$798,7,FALSE)</f>
        <v>DEV GIRLS</v>
      </c>
      <c r="K19" s="55">
        <v>7</v>
      </c>
      <c r="L19" s="55"/>
    </row>
    <row r="20" spans="1:12" ht="14.25" customHeight="1" x14ac:dyDescent="0.35">
      <c r="A20" s="75" t="s">
        <v>365</v>
      </c>
      <c r="B20" s="31">
        <v>1</v>
      </c>
      <c r="C20" s="31">
        <v>51.09</v>
      </c>
      <c r="D20" s="31">
        <v>1</v>
      </c>
      <c r="E20" s="51">
        <v>190</v>
      </c>
      <c r="F20" s="32" t="str">
        <f>+VLOOKUP(E20,Participants!$A$1:$F$798,2,FALSE)</f>
        <v>Gracelyn Sampson</v>
      </c>
      <c r="G20" s="32" t="str">
        <f>+VLOOKUP(E20,Participants!$A$1:$F$798,4,FALSE)</f>
        <v>STL</v>
      </c>
      <c r="H20" s="32" t="str">
        <f>+VLOOKUP(E20,Participants!$A$1:$F$798,5,FALSE)</f>
        <v>F</v>
      </c>
      <c r="I20" s="32">
        <f>+VLOOKUP(E20,Participants!$A$1:$F$798,3,FALSE)</f>
        <v>4</v>
      </c>
      <c r="J20" s="32" t="str">
        <f>+VLOOKUP(E20,Participants!$A$1:$G$798,7,FALSE)</f>
        <v>DEV GIRLS</v>
      </c>
      <c r="K20" s="51">
        <v>8</v>
      </c>
      <c r="L20" s="51"/>
    </row>
    <row r="21" spans="1:12" ht="14.25" customHeight="1" x14ac:dyDescent="0.35">
      <c r="A21" s="75"/>
      <c r="B21" s="31"/>
      <c r="C21" s="31"/>
      <c r="D21" s="31"/>
      <c r="E21" s="51"/>
      <c r="F21" s="32"/>
      <c r="G21" s="32"/>
      <c r="H21" s="32"/>
      <c r="I21" s="32"/>
      <c r="J21" s="32"/>
      <c r="K21" s="51"/>
      <c r="L21" s="51"/>
    </row>
    <row r="22" spans="1:12" ht="14.25" customHeight="1" x14ac:dyDescent="0.35">
      <c r="A22" s="75" t="s">
        <v>365</v>
      </c>
      <c r="B22" s="31">
        <v>7</v>
      </c>
      <c r="C22" s="31">
        <v>29.39</v>
      </c>
      <c r="D22" s="31">
        <v>2</v>
      </c>
      <c r="E22" s="51">
        <v>215</v>
      </c>
      <c r="F22" s="32" t="str">
        <f>+VLOOKUP(E22,Participants!$A$1:$F$798,2,FALSE)</f>
        <v>Gunnar Selden</v>
      </c>
      <c r="G22" s="32" t="str">
        <f>+VLOOKUP(E22,Participants!$A$1:$F$798,4,FALSE)</f>
        <v>STL</v>
      </c>
      <c r="H22" s="32" t="str">
        <f>+VLOOKUP(E22,Participants!$A$1:$F$798,5,FALSE)</f>
        <v>M</v>
      </c>
      <c r="I22" s="32">
        <f>+VLOOKUP(E22,Participants!$A$1:$F$798,3,FALSE)</f>
        <v>6</v>
      </c>
      <c r="J22" s="32" t="str">
        <f>+VLOOKUP(E22,Participants!$A$1:$G$798,7,FALSE)</f>
        <v>JV BOYS</v>
      </c>
      <c r="K22" s="51">
        <v>1</v>
      </c>
      <c r="L22" s="51">
        <v>5</v>
      </c>
    </row>
    <row r="23" spans="1:12" ht="14.25" customHeight="1" x14ac:dyDescent="0.35">
      <c r="A23" s="75" t="s">
        <v>365</v>
      </c>
      <c r="B23" s="31">
        <v>7</v>
      </c>
      <c r="C23" s="31">
        <v>35.08</v>
      </c>
      <c r="D23" s="31">
        <v>1</v>
      </c>
      <c r="E23" s="51">
        <v>36</v>
      </c>
      <c r="F23" s="32" t="str">
        <f>+VLOOKUP(E23,Participants!$A$1:$F$798,2,FALSE)</f>
        <v>Leo Nasiadka</v>
      </c>
      <c r="G23" s="32" t="str">
        <f>+VLOOKUP(E23,Participants!$A$1:$F$798,4,FALSE)</f>
        <v>BFS</v>
      </c>
      <c r="H23" s="32" t="str">
        <f>+VLOOKUP(E23,Participants!$A$1:$F$798,5,FALSE)</f>
        <v>M</v>
      </c>
      <c r="I23" s="32">
        <f>+VLOOKUP(E23,Participants!$A$1:$F$798,3,FALSE)</f>
        <v>6</v>
      </c>
      <c r="J23" s="32" t="str">
        <f>+VLOOKUP(E23,Participants!$A$1:$G$798,7,FALSE)</f>
        <v>JV BOYS</v>
      </c>
      <c r="K23" s="51">
        <v>2</v>
      </c>
      <c r="L23" s="51">
        <v>3</v>
      </c>
    </row>
    <row r="24" spans="1:12" ht="14.25" customHeight="1" x14ac:dyDescent="0.35">
      <c r="A24" s="75" t="s">
        <v>365</v>
      </c>
      <c r="B24" s="31">
        <v>7</v>
      </c>
      <c r="C24" s="31">
        <v>35.590000000000003</v>
      </c>
      <c r="D24" s="31">
        <v>5</v>
      </c>
      <c r="E24" s="51">
        <v>40</v>
      </c>
      <c r="F24" s="32" t="str">
        <f>+VLOOKUP(E24,Participants!$A$1:$F$798,2,FALSE)</f>
        <v>Theodore Schoedel</v>
      </c>
      <c r="G24" s="32" t="str">
        <f>+VLOOKUP(E24,Participants!$A$1:$F$798,4,FALSE)</f>
        <v>BFS</v>
      </c>
      <c r="H24" s="32" t="str">
        <f>+VLOOKUP(E24,Participants!$A$1:$F$798,5,FALSE)</f>
        <v>M</v>
      </c>
      <c r="I24" s="32">
        <f>+VLOOKUP(E24,Participants!$A$1:$F$798,3,FALSE)</f>
        <v>6</v>
      </c>
      <c r="J24" s="32" t="str">
        <f>+VLOOKUP(E24,Participants!$A$1:$G$798,7,FALSE)</f>
        <v>JV BOYS</v>
      </c>
      <c r="K24" s="51">
        <v>3</v>
      </c>
      <c r="L24" s="51">
        <v>1</v>
      </c>
    </row>
    <row r="25" spans="1:12" ht="14.25" customHeight="1" x14ac:dyDescent="0.35">
      <c r="A25" s="75" t="s">
        <v>365</v>
      </c>
      <c r="B25" s="31">
        <v>7</v>
      </c>
      <c r="C25" s="31">
        <v>36.5</v>
      </c>
      <c r="D25" s="31">
        <v>4</v>
      </c>
      <c r="E25" s="51">
        <v>213</v>
      </c>
      <c r="F25" s="32" t="str">
        <f>+VLOOKUP(E25,Participants!$A$1:$F$798,2,FALSE)</f>
        <v>Graham Piner</v>
      </c>
      <c r="G25" s="32" t="str">
        <f>+VLOOKUP(E25,Participants!$A$1:$F$798,4,FALSE)</f>
        <v>STL</v>
      </c>
      <c r="H25" s="32" t="str">
        <f>+VLOOKUP(E25,Participants!$A$1:$F$798,5,FALSE)</f>
        <v>M</v>
      </c>
      <c r="I25" s="32">
        <f>+VLOOKUP(E25,Participants!$A$1:$F$798,3,FALSE)</f>
        <v>5</v>
      </c>
      <c r="J25" s="32" t="str">
        <f>+VLOOKUP(E25,Participants!$A$1:$G$798,7,FALSE)</f>
        <v>JV BOYS</v>
      </c>
      <c r="K25" s="51">
        <v>4</v>
      </c>
      <c r="L25" s="51"/>
    </row>
    <row r="26" spans="1:12" ht="14.25" customHeight="1" x14ac:dyDescent="0.35">
      <c r="A26" s="75" t="s">
        <v>365</v>
      </c>
      <c r="B26" s="31">
        <v>7</v>
      </c>
      <c r="C26" s="31">
        <v>38.299999999999997</v>
      </c>
      <c r="D26" s="31">
        <v>3</v>
      </c>
      <c r="E26" s="51">
        <v>33</v>
      </c>
      <c r="F26" s="32" t="str">
        <f>+VLOOKUP(E26,Participants!$A$1:$F$798,2,FALSE)</f>
        <v>Drew Frederick</v>
      </c>
      <c r="G26" s="32" t="str">
        <f>+VLOOKUP(E26,Participants!$A$1:$F$798,4,FALSE)</f>
        <v>BFS</v>
      </c>
      <c r="H26" s="32" t="str">
        <f>+VLOOKUP(E26,Participants!$A$1:$F$798,5,FALSE)</f>
        <v>M</v>
      </c>
      <c r="I26" s="32">
        <f>+VLOOKUP(E26,Participants!$A$1:$F$798,3,FALSE)</f>
        <v>5</v>
      </c>
      <c r="J26" s="32" t="str">
        <f>+VLOOKUP(E26,Participants!$A$1:$G$798,7,FALSE)</f>
        <v>JV BOYS</v>
      </c>
      <c r="K26" s="51">
        <v>5</v>
      </c>
      <c r="L26" s="51"/>
    </row>
    <row r="27" spans="1:12" ht="14.25" customHeight="1" x14ac:dyDescent="0.35">
      <c r="A27" s="75" t="s">
        <v>365</v>
      </c>
      <c r="B27" s="31">
        <v>7</v>
      </c>
      <c r="C27" s="31">
        <v>41.75</v>
      </c>
      <c r="D27" s="31">
        <v>6</v>
      </c>
      <c r="E27" s="51">
        <v>210</v>
      </c>
      <c r="F27" s="32" t="str">
        <f>+VLOOKUP(E27,Participants!$A$1:$F$798,2,FALSE)</f>
        <v>Monty Mering</v>
      </c>
      <c r="G27" s="32" t="str">
        <f>+VLOOKUP(E27,Participants!$A$1:$F$798,4,FALSE)</f>
        <v>STL</v>
      </c>
      <c r="H27" s="32" t="str">
        <f>+VLOOKUP(E27,Participants!$A$1:$F$798,5,FALSE)</f>
        <v>M</v>
      </c>
      <c r="I27" s="32">
        <f>+VLOOKUP(E27,Participants!$A$1:$F$798,3,FALSE)</f>
        <v>5</v>
      </c>
      <c r="J27" s="32" t="str">
        <f>+VLOOKUP(E27,Participants!$A$1:$G$798,7,FALSE)</f>
        <v>JV BOYS</v>
      </c>
      <c r="K27" s="51">
        <v>6</v>
      </c>
      <c r="L27" s="51"/>
    </row>
    <row r="28" spans="1:12" ht="14.25" customHeight="1" x14ac:dyDescent="0.35">
      <c r="A28" s="75" t="s">
        <v>365</v>
      </c>
      <c r="B28" s="31">
        <v>7</v>
      </c>
      <c r="C28" s="31">
        <v>44</v>
      </c>
      <c r="D28" s="31">
        <v>7</v>
      </c>
      <c r="E28" s="51">
        <v>38</v>
      </c>
      <c r="F28" s="32" t="str">
        <f>+VLOOKUP(E28,Participants!$A$1:$F$798,2,FALSE)</f>
        <v>Michael Ramaley</v>
      </c>
      <c r="G28" s="32" t="str">
        <f>+VLOOKUP(E28,Participants!$A$1:$F$798,4,FALSE)</f>
        <v>BFS</v>
      </c>
      <c r="H28" s="32" t="str">
        <f>+VLOOKUP(E28,Participants!$A$1:$F$798,5,FALSE)</f>
        <v>M</v>
      </c>
      <c r="I28" s="32">
        <f>+VLOOKUP(E28,Participants!$A$1:$F$798,3,FALSE)</f>
        <v>5</v>
      </c>
      <c r="J28" s="32" t="str">
        <f>+VLOOKUP(E28,Participants!$A$1:$G$798,7,FALSE)</f>
        <v>JV BOYS</v>
      </c>
      <c r="K28" s="51">
        <v>7</v>
      </c>
      <c r="L28" s="51"/>
    </row>
    <row r="29" spans="1:12" ht="14.25" customHeight="1" x14ac:dyDescent="0.35">
      <c r="A29" s="75"/>
      <c r="B29" s="31"/>
      <c r="C29" s="31"/>
      <c r="D29" s="31"/>
      <c r="E29" s="51"/>
      <c r="F29" s="32"/>
      <c r="G29" s="32"/>
      <c r="H29" s="32"/>
      <c r="I29" s="32"/>
      <c r="J29" s="32"/>
      <c r="K29" s="51"/>
      <c r="L29" s="51"/>
    </row>
    <row r="30" spans="1:12" ht="14.25" customHeight="1" x14ac:dyDescent="0.35">
      <c r="A30" s="75" t="s">
        <v>365</v>
      </c>
      <c r="B30" s="31">
        <v>5</v>
      </c>
      <c r="C30" s="31">
        <v>32.26</v>
      </c>
      <c r="D30" s="31">
        <v>4</v>
      </c>
      <c r="E30" s="51">
        <v>49</v>
      </c>
      <c r="F30" s="32" t="str">
        <f>+VLOOKUP(E30,Participants!$A$1:$F$798,2,FALSE)</f>
        <v>Arianna Lheureau</v>
      </c>
      <c r="G30" s="32" t="str">
        <f>+VLOOKUP(E30,Participants!$A$1:$F$798,4,FALSE)</f>
        <v>BFS</v>
      </c>
      <c r="H30" s="32" t="str">
        <f>+VLOOKUP(E30,Participants!$A$1:$F$798,5,FALSE)</f>
        <v>F</v>
      </c>
      <c r="I30" s="32">
        <f>+VLOOKUP(E30,Participants!$A$1:$F$798,3,FALSE)</f>
        <v>6</v>
      </c>
      <c r="J30" s="32" t="str">
        <f>+VLOOKUP(E30,Participants!$A$1:$G$798,7,FALSE)</f>
        <v>JV GIRLS</v>
      </c>
      <c r="K30" s="51">
        <v>1</v>
      </c>
      <c r="L30" s="51">
        <v>5</v>
      </c>
    </row>
    <row r="31" spans="1:12" ht="14.25" customHeight="1" x14ac:dyDescent="0.35">
      <c r="A31" s="75" t="s">
        <v>365</v>
      </c>
      <c r="B31" s="33">
        <v>6</v>
      </c>
      <c r="C31" s="33">
        <v>32.450000000000003</v>
      </c>
      <c r="D31" s="33">
        <v>3</v>
      </c>
      <c r="E31" s="55">
        <v>221</v>
      </c>
      <c r="F31" s="14" t="str">
        <f>+VLOOKUP(E31,Participants!$A$1:$F$798,2,FALSE)</f>
        <v>Ava Hladek</v>
      </c>
      <c r="G31" s="14" t="str">
        <f>+VLOOKUP(E31,Participants!$A$1:$F$798,4,FALSE)</f>
        <v>STL</v>
      </c>
      <c r="H31" s="14" t="str">
        <f>+VLOOKUP(E31,Participants!$A$1:$F$798,5,FALSE)</f>
        <v>F</v>
      </c>
      <c r="I31" s="14">
        <f>+VLOOKUP(E31,Participants!$A$1:$F$798,3,FALSE)</f>
        <v>6</v>
      </c>
      <c r="J31" s="14" t="str">
        <f>+VLOOKUP(E31,Participants!$A$1:$G$798,7,FALSE)</f>
        <v>JV GIRLS</v>
      </c>
      <c r="K31" s="55">
        <v>2</v>
      </c>
      <c r="L31" s="55">
        <v>3</v>
      </c>
    </row>
    <row r="32" spans="1:12" ht="14.25" customHeight="1" x14ac:dyDescent="0.35">
      <c r="A32" s="75" t="s">
        <v>365</v>
      </c>
      <c r="B32" s="33">
        <v>6</v>
      </c>
      <c r="C32" s="33">
        <v>32.82</v>
      </c>
      <c r="D32" s="33">
        <v>2</v>
      </c>
      <c r="E32" s="55">
        <v>52</v>
      </c>
      <c r="F32" s="14" t="str">
        <f>+VLOOKUP(E32,Participants!$A$1:$F$798,2,FALSE)</f>
        <v>Bridie Straub</v>
      </c>
      <c r="G32" s="14" t="str">
        <f>+VLOOKUP(E32,Participants!$A$1:$F$798,4,FALSE)</f>
        <v>BFS</v>
      </c>
      <c r="H32" s="14" t="str">
        <f>+VLOOKUP(E32,Participants!$A$1:$F$798,5,FALSE)</f>
        <v>F</v>
      </c>
      <c r="I32" s="14">
        <f>+VLOOKUP(E32,Participants!$A$1:$F$798,3,FALSE)</f>
        <v>6</v>
      </c>
      <c r="J32" s="14" t="str">
        <f>+VLOOKUP(E32,Participants!$A$1:$G$798,7,FALSE)</f>
        <v>JV GIRLS</v>
      </c>
      <c r="K32" s="55">
        <v>3</v>
      </c>
      <c r="L32" s="55">
        <v>1</v>
      </c>
    </row>
    <row r="33" spans="1:12" ht="14.25" customHeight="1" x14ac:dyDescent="0.35">
      <c r="A33" s="75" t="s">
        <v>365</v>
      </c>
      <c r="B33" s="31">
        <v>5</v>
      </c>
      <c r="C33" s="31">
        <v>34.840000000000003</v>
      </c>
      <c r="D33" s="31">
        <v>3</v>
      </c>
      <c r="E33" s="51">
        <v>227</v>
      </c>
      <c r="F33" s="32" t="str">
        <f>+VLOOKUP(E33,Participants!$A$1:$F$798,2,FALSE)</f>
        <v>Olivia Naguit</v>
      </c>
      <c r="G33" s="32" t="str">
        <f>+VLOOKUP(E33,Participants!$A$1:$F$798,4,FALSE)</f>
        <v>STL</v>
      </c>
      <c r="H33" s="32" t="str">
        <f>+VLOOKUP(E33,Participants!$A$1:$F$798,5,FALSE)</f>
        <v>F</v>
      </c>
      <c r="I33" s="32">
        <f>+VLOOKUP(E33,Participants!$A$1:$F$798,3,FALSE)</f>
        <v>6</v>
      </c>
      <c r="J33" s="32" t="str">
        <f>+VLOOKUP(E33,Participants!$A$1:$G$798,7,FALSE)</f>
        <v>JV GIRLS</v>
      </c>
      <c r="K33" s="51">
        <v>4</v>
      </c>
      <c r="L33" s="51"/>
    </row>
    <row r="34" spans="1:12" ht="14.25" customHeight="1" x14ac:dyDescent="0.35">
      <c r="A34" s="75" t="s">
        <v>365</v>
      </c>
      <c r="B34" s="31">
        <v>5</v>
      </c>
      <c r="C34" s="31">
        <v>35.159999999999997</v>
      </c>
      <c r="D34" s="31">
        <v>1</v>
      </c>
      <c r="E34" s="51">
        <v>47</v>
      </c>
      <c r="F34" s="32" t="str">
        <f>+VLOOKUP(E34,Participants!$A$1:$F$798,2,FALSE)</f>
        <v>Charlie Kane</v>
      </c>
      <c r="G34" s="32" t="str">
        <f>+VLOOKUP(E34,Participants!$A$1:$F$798,4,FALSE)</f>
        <v>BFS</v>
      </c>
      <c r="H34" s="32" t="str">
        <f>+VLOOKUP(E34,Participants!$A$1:$F$798,5,FALSE)</f>
        <v>F</v>
      </c>
      <c r="I34" s="32">
        <f>+VLOOKUP(E34,Participants!$A$1:$F$798,3,FALSE)</f>
        <v>5</v>
      </c>
      <c r="J34" s="32" t="str">
        <f>+VLOOKUP(E34,Participants!$A$1:$G$798,7,FALSE)</f>
        <v>JV GIRLS</v>
      </c>
      <c r="K34" s="51">
        <v>5</v>
      </c>
      <c r="L34" s="51"/>
    </row>
    <row r="35" spans="1:12" ht="14.25" customHeight="1" x14ac:dyDescent="0.35">
      <c r="A35" s="75" t="s">
        <v>365</v>
      </c>
      <c r="B35" s="33">
        <v>6</v>
      </c>
      <c r="C35" s="33">
        <v>36.81</v>
      </c>
      <c r="D35" s="33">
        <v>1</v>
      </c>
      <c r="E35" s="55">
        <v>46</v>
      </c>
      <c r="F35" s="14" t="str">
        <f>+VLOOKUP(E35,Participants!$A$1:$F$798,2,FALSE)</f>
        <v>Autumn Jaras</v>
      </c>
      <c r="G35" s="14" t="str">
        <f>+VLOOKUP(E35,Participants!$A$1:$F$798,4,FALSE)</f>
        <v>BFS</v>
      </c>
      <c r="H35" s="14" t="str">
        <f>+VLOOKUP(E35,Participants!$A$1:$F$798,5,FALSE)</f>
        <v>F</v>
      </c>
      <c r="I35" s="14">
        <f>+VLOOKUP(E35,Participants!$A$1:$F$798,3,FALSE)</f>
        <v>5</v>
      </c>
      <c r="J35" s="14" t="str">
        <f>+VLOOKUP(E35,Participants!$A$1:$G$798,7,FALSE)</f>
        <v>JV GIRLS</v>
      </c>
      <c r="K35" s="55">
        <v>6</v>
      </c>
      <c r="L35" s="55"/>
    </row>
    <row r="36" spans="1:12" ht="14.25" customHeight="1" x14ac:dyDescent="0.35">
      <c r="A36" s="75" t="s">
        <v>365</v>
      </c>
      <c r="B36" s="33">
        <v>6</v>
      </c>
      <c r="C36" s="33">
        <v>37.770000000000003</v>
      </c>
      <c r="D36" s="33">
        <v>4</v>
      </c>
      <c r="E36" s="55">
        <v>43</v>
      </c>
      <c r="F36" s="14" t="str">
        <f>+VLOOKUP(E36,Participants!$A$1:$F$798,2,FALSE)</f>
        <v>Molly Begley</v>
      </c>
      <c r="G36" s="14" t="str">
        <f>+VLOOKUP(E36,Participants!$A$1:$F$798,4,FALSE)</f>
        <v>BFS</v>
      </c>
      <c r="H36" s="14" t="str">
        <f>+VLOOKUP(E36,Participants!$A$1:$F$798,5,FALSE)</f>
        <v>F</v>
      </c>
      <c r="I36" s="14">
        <f>+VLOOKUP(E36,Participants!$A$1:$F$798,3,FALSE)</f>
        <v>6</v>
      </c>
      <c r="J36" s="14" t="str">
        <f>+VLOOKUP(E36,Participants!$A$1:$G$798,7,FALSE)</f>
        <v>JV GIRLS</v>
      </c>
      <c r="K36" s="55">
        <v>7</v>
      </c>
      <c r="L36" s="55"/>
    </row>
    <row r="37" spans="1:12" ht="14.25" customHeight="1" x14ac:dyDescent="0.35">
      <c r="A37" s="75" t="s">
        <v>365</v>
      </c>
      <c r="B37" s="31">
        <v>5</v>
      </c>
      <c r="C37" s="31">
        <v>39</v>
      </c>
      <c r="D37" s="31">
        <v>2</v>
      </c>
      <c r="E37" s="51">
        <v>45</v>
      </c>
      <c r="F37" s="32" t="str">
        <f>+VLOOKUP(E37,Participants!$A$1:$F$798,2,FALSE)</f>
        <v>Paulina Hornug</v>
      </c>
      <c r="G37" s="32" t="str">
        <f>+VLOOKUP(E37,Participants!$A$1:$F$798,4,FALSE)</f>
        <v>BFS</v>
      </c>
      <c r="H37" s="32" t="str">
        <f>+VLOOKUP(E37,Participants!$A$1:$F$798,5,FALSE)</f>
        <v>F</v>
      </c>
      <c r="I37" s="32">
        <f>+VLOOKUP(E37,Participants!$A$1:$F$798,3,FALSE)</f>
        <v>5</v>
      </c>
      <c r="J37" s="32" t="str">
        <f>+VLOOKUP(E37,Participants!$A$1:$G$798,7,FALSE)</f>
        <v>JV GIRLS</v>
      </c>
      <c r="K37" s="51">
        <v>8</v>
      </c>
      <c r="L37" s="51"/>
    </row>
    <row r="38" spans="1:12" ht="14.25" customHeight="1" x14ac:dyDescent="0.35">
      <c r="A38" s="75" t="s">
        <v>365</v>
      </c>
      <c r="B38" s="33">
        <v>6</v>
      </c>
      <c r="C38" s="33">
        <v>40.56</v>
      </c>
      <c r="D38" s="33">
        <v>5</v>
      </c>
      <c r="E38" s="55">
        <v>48</v>
      </c>
      <c r="F38" s="14" t="str">
        <f>+VLOOKUP(E38,Participants!$A$1:$F$798,2,FALSE)</f>
        <v>Alaina Kelly</v>
      </c>
      <c r="G38" s="14" t="str">
        <f>+VLOOKUP(E38,Participants!$A$1:$F$798,4,FALSE)</f>
        <v>BFS</v>
      </c>
      <c r="H38" s="14" t="str">
        <f>+VLOOKUP(E38,Participants!$A$1:$F$798,5,FALSE)</f>
        <v>F</v>
      </c>
      <c r="I38" s="14">
        <f>+VLOOKUP(E38,Participants!$A$1:$F$798,3,FALSE)</f>
        <v>6</v>
      </c>
      <c r="J38" s="14" t="str">
        <f>+VLOOKUP(E38,Participants!$A$1:$G$798,7,FALSE)</f>
        <v>JV GIRLS</v>
      </c>
      <c r="K38" s="55">
        <v>9</v>
      </c>
      <c r="L38" s="55"/>
    </row>
    <row r="39" spans="1:12" ht="14.25" customHeight="1" x14ac:dyDescent="0.35">
      <c r="A39" s="75"/>
      <c r="B39" s="33"/>
      <c r="C39" s="33"/>
      <c r="D39" s="33"/>
      <c r="E39" s="55"/>
      <c r="F39" s="14"/>
      <c r="G39" s="14"/>
      <c r="H39" s="14"/>
      <c r="I39" s="14"/>
      <c r="J39" s="14"/>
      <c r="K39" s="55"/>
      <c r="L39" s="55"/>
    </row>
    <row r="40" spans="1:12" ht="14.25" customHeight="1" x14ac:dyDescent="0.35">
      <c r="A40" s="75" t="s">
        <v>365</v>
      </c>
      <c r="B40" s="33">
        <v>10</v>
      </c>
      <c r="C40" s="33">
        <v>26.57</v>
      </c>
      <c r="D40" s="33">
        <v>4</v>
      </c>
      <c r="E40" s="55">
        <v>251</v>
      </c>
      <c r="F40" s="14" t="str">
        <f>+VLOOKUP(E40,Participants!$A$1:$F$798,2,FALSE)</f>
        <v>Jacob Sutfin</v>
      </c>
      <c r="G40" s="14" t="str">
        <f>+VLOOKUP(E40,Participants!$A$1:$F$798,4,FALSE)</f>
        <v>STL</v>
      </c>
      <c r="H40" s="14" t="str">
        <f>+VLOOKUP(E40,Participants!$A$1:$F$798,5,FALSE)</f>
        <v>M</v>
      </c>
      <c r="I40" s="14">
        <f>+VLOOKUP(E40,Participants!$A$1:$F$798,3,FALSE)</f>
        <v>8</v>
      </c>
      <c r="J40" s="14" t="str">
        <f>+VLOOKUP(E40,Participants!$A$1:$G$798,7,FALSE)</f>
        <v>VARSITY BOYS</v>
      </c>
      <c r="K40" s="55">
        <v>1</v>
      </c>
      <c r="L40" s="55">
        <v>5</v>
      </c>
    </row>
    <row r="41" spans="1:12" ht="14.25" customHeight="1" x14ac:dyDescent="0.35">
      <c r="A41" s="75" t="s">
        <v>365</v>
      </c>
      <c r="B41" s="33">
        <v>10</v>
      </c>
      <c r="C41" s="33">
        <v>29.3</v>
      </c>
      <c r="D41" s="33">
        <v>3</v>
      </c>
      <c r="E41" s="55">
        <v>60</v>
      </c>
      <c r="F41" s="14" t="str">
        <f>+VLOOKUP(E41,Participants!$A$1:$F$798,2,FALSE)</f>
        <v>Enzo Pecoraro</v>
      </c>
      <c r="G41" s="14" t="str">
        <f>+VLOOKUP(E41,Participants!$A$1:$F$798,4,FALSE)</f>
        <v>BFS</v>
      </c>
      <c r="H41" s="14" t="str">
        <f>+VLOOKUP(E41,Participants!$A$1:$F$798,5,FALSE)</f>
        <v>M</v>
      </c>
      <c r="I41" s="14">
        <f>+VLOOKUP(E41,Participants!$A$1:$F$798,3,FALSE)</f>
        <v>8</v>
      </c>
      <c r="J41" s="14" t="str">
        <f>+VLOOKUP(E41,Participants!$A$1:$G$798,7,FALSE)</f>
        <v>VARSITY BOYS</v>
      </c>
      <c r="K41" s="55">
        <v>2</v>
      </c>
      <c r="L41" s="55">
        <v>3</v>
      </c>
    </row>
    <row r="42" spans="1:12" ht="14.25" customHeight="1" x14ac:dyDescent="0.35">
      <c r="A42" s="75" t="s">
        <v>365</v>
      </c>
      <c r="B42" s="33">
        <v>10</v>
      </c>
      <c r="C42" s="33">
        <v>29.31</v>
      </c>
      <c r="D42" s="33">
        <v>5</v>
      </c>
      <c r="E42" s="55">
        <v>64</v>
      </c>
      <c r="F42" s="14" t="str">
        <f>+VLOOKUP(E42,Participants!$A$1:$F$798,2,FALSE)</f>
        <v>Eric Wheeler</v>
      </c>
      <c r="G42" s="14" t="str">
        <f>+VLOOKUP(E42,Participants!$A$1:$F$798,4,FALSE)</f>
        <v>BFS</v>
      </c>
      <c r="H42" s="14" t="str">
        <f>+VLOOKUP(E42,Participants!$A$1:$F$798,5,FALSE)</f>
        <v>M</v>
      </c>
      <c r="I42" s="14">
        <f>+VLOOKUP(E42,Participants!$A$1:$F$798,3,FALSE)</f>
        <v>8</v>
      </c>
      <c r="J42" s="14" t="str">
        <f>+VLOOKUP(E42,Participants!$A$1:$G$798,7,FALSE)</f>
        <v>VARSITY BOYS</v>
      </c>
      <c r="K42" s="55">
        <v>3</v>
      </c>
      <c r="L42" s="55">
        <v>1</v>
      </c>
    </row>
    <row r="43" spans="1:12" ht="14.25" customHeight="1" x14ac:dyDescent="0.35">
      <c r="A43" s="75" t="s">
        <v>365</v>
      </c>
      <c r="B43" s="33">
        <v>10</v>
      </c>
      <c r="C43" s="33">
        <v>29.89</v>
      </c>
      <c r="D43" s="33">
        <v>2</v>
      </c>
      <c r="E43" s="55">
        <v>252</v>
      </c>
      <c r="F43" s="14" t="str">
        <f>+VLOOKUP(E43,Participants!$A$1:$F$798,2,FALSE)</f>
        <v>Liam Timney</v>
      </c>
      <c r="G43" s="14" t="str">
        <f>+VLOOKUP(E43,Participants!$A$1:$F$798,4,FALSE)</f>
        <v>STL</v>
      </c>
      <c r="H43" s="14" t="str">
        <f>+VLOOKUP(E43,Participants!$A$1:$F$798,5,FALSE)</f>
        <v>M</v>
      </c>
      <c r="I43" s="14">
        <f>+VLOOKUP(E43,Participants!$A$1:$F$798,3,FALSE)</f>
        <v>7</v>
      </c>
      <c r="J43" s="14" t="str">
        <f>+VLOOKUP(E43,Participants!$A$1:$G$798,7,FALSE)</f>
        <v>VARSITY BOYS</v>
      </c>
      <c r="K43" s="55">
        <v>4</v>
      </c>
      <c r="L43" s="55"/>
    </row>
    <row r="44" spans="1:12" ht="14.25" customHeight="1" x14ac:dyDescent="0.35">
      <c r="A44" s="75" t="s">
        <v>365</v>
      </c>
      <c r="B44" s="33">
        <v>10</v>
      </c>
      <c r="C44" s="33">
        <v>41.87</v>
      </c>
      <c r="D44" s="33">
        <v>1</v>
      </c>
      <c r="E44" s="55">
        <v>55</v>
      </c>
      <c r="F44" s="14" t="str">
        <f>+VLOOKUP(E44,Participants!$A$1:$F$798,2,FALSE)</f>
        <v>Hudson Feeney</v>
      </c>
      <c r="G44" s="14" t="str">
        <f>+VLOOKUP(E44,Participants!$A$1:$F$798,4,FALSE)</f>
        <v>BFS</v>
      </c>
      <c r="H44" s="14" t="str">
        <f>+VLOOKUP(E44,Participants!$A$1:$F$798,5,FALSE)</f>
        <v>M</v>
      </c>
      <c r="I44" s="14">
        <f>+VLOOKUP(E44,Participants!$A$1:$F$798,3,FALSE)</f>
        <v>7</v>
      </c>
      <c r="J44" s="14" t="str">
        <f>+VLOOKUP(E44,Participants!$A$1:$G$798,7,FALSE)</f>
        <v>VARSITY BOYS</v>
      </c>
      <c r="K44" s="55">
        <v>5</v>
      </c>
      <c r="L44" s="55"/>
    </row>
    <row r="45" spans="1:12" ht="14.25" customHeight="1" x14ac:dyDescent="0.35">
      <c r="A45" s="75"/>
      <c r="B45" s="33"/>
      <c r="C45" s="33"/>
      <c r="D45" s="33"/>
      <c r="E45" s="55"/>
      <c r="F45" s="14"/>
      <c r="G45" s="14"/>
      <c r="H45" s="14"/>
      <c r="I45" s="14"/>
      <c r="J45" s="14"/>
      <c r="K45" s="55"/>
      <c r="L45" s="55"/>
    </row>
    <row r="46" spans="1:12" ht="14.25" customHeight="1" x14ac:dyDescent="0.35">
      <c r="A46" s="75" t="s">
        <v>365</v>
      </c>
      <c r="B46" s="31">
        <v>9</v>
      </c>
      <c r="C46" s="31">
        <v>29.64</v>
      </c>
      <c r="D46" s="31">
        <v>6</v>
      </c>
      <c r="E46" s="51">
        <v>78</v>
      </c>
      <c r="F46" s="32" t="str">
        <f>+VLOOKUP(E46,Participants!$A$1:$F$798,2,FALSE)</f>
        <v>Kaitlyn Lindenfelser</v>
      </c>
      <c r="G46" s="32" t="str">
        <f>+VLOOKUP(E46,Participants!$A$1:$F$798,4,FALSE)</f>
        <v>BFS</v>
      </c>
      <c r="H46" s="32" t="str">
        <f>+VLOOKUP(E46,Participants!$A$1:$F$798,5,FALSE)</f>
        <v>F</v>
      </c>
      <c r="I46" s="32">
        <f>+VLOOKUP(E46,Participants!$A$1:$F$798,3,FALSE)</f>
        <v>7</v>
      </c>
      <c r="J46" s="32" t="str">
        <f>+VLOOKUP(E46,Participants!$A$1:$G$798,7,FALSE)</f>
        <v>VARSITY GIRLS</v>
      </c>
      <c r="K46" s="51">
        <v>1</v>
      </c>
      <c r="L46" s="51">
        <v>5</v>
      </c>
    </row>
    <row r="47" spans="1:12" ht="14.25" customHeight="1" x14ac:dyDescent="0.35">
      <c r="A47" s="75" t="s">
        <v>365</v>
      </c>
      <c r="B47" s="31">
        <v>9</v>
      </c>
      <c r="C47" s="31">
        <v>29.66</v>
      </c>
      <c r="D47" s="31">
        <v>2</v>
      </c>
      <c r="E47" s="51">
        <v>77</v>
      </c>
      <c r="F47" s="32" t="str">
        <f>+VLOOKUP(E47,Participants!$A$1:$F$798,2,FALSE)</f>
        <v>Tessa Liberati</v>
      </c>
      <c r="G47" s="32" t="str">
        <f>+VLOOKUP(E47,Participants!$A$1:$F$798,4,FALSE)</f>
        <v>BFS</v>
      </c>
      <c r="H47" s="32" t="str">
        <f>+VLOOKUP(E47,Participants!$A$1:$F$798,5,FALSE)</f>
        <v>F</v>
      </c>
      <c r="I47" s="32">
        <f>+VLOOKUP(E47,Participants!$A$1:$F$798,3,FALSE)</f>
        <v>8</v>
      </c>
      <c r="J47" s="32" t="str">
        <f>+VLOOKUP(E47,Participants!$A$1:$G$798,7,FALSE)</f>
        <v>VARSITY GIRLS</v>
      </c>
      <c r="K47" s="51">
        <v>2</v>
      </c>
      <c r="L47" s="51">
        <v>3</v>
      </c>
    </row>
    <row r="48" spans="1:12" ht="14.25" customHeight="1" x14ac:dyDescent="0.35">
      <c r="A48" s="75" t="s">
        <v>365</v>
      </c>
      <c r="B48" s="31">
        <v>9</v>
      </c>
      <c r="C48" s="31">
        <v>31.46</v>
      </c>
      <c r="D48" s="31">
        <v>5</v>
      </c>
      <c r="E48" s="51">
        <v>88</v>
      </c>
      <c r="F48" s="32" t="str">
        <f>+VLOOKUP(E48,Participants!$A$1:$F$798,2,FALSE)</f>
        <v>Alexandra Wagner</v>
      </c>
      <c r="G48" s="32" t="str">
        <f>+VLOOKUP(E48,Participants!$A$1:$F$798,4,FALSE)</f>
        <v>BFS</v>
      </c>
      <c r="H48" s="32" t="str">
        <f>+VLOOKUP(E48,Participants!$A$1:$F$798,5,FALSE)</f>
        <v>F</v>
      </c>
      <c r="I48" s="32">
        <f>+VLOOKUP(E48,Participants!$A$1:$F$798,3,FALSE)</f>
        <v>8</v>
      </c>
      <c r="J48" s="32" t="str">
        <f>+VLOOKUP(E48,Participants!$A$1:$G$798,7,FALSE)</f>
        <v>VARSITY GIRLS</v>
      </c>
      <c r="K48" s="51">
        <v>3</v>
      </c>
      <c r="L48" s="51">
        <v>1</v>
      </c>
    </row>
    <row r="49" spans="1:26" ht="14.25" customHeight="1" x14ac:dyDescent="0.35">
      <c r="A49" s="75" t="s">
        <v>365</v>
      </c>
      <c r="B49" s="31">
        <v>9</v>
      </c>
      <c r="C49" s="31">
        <v>31.68</v>
      </c>
      <c r="D49" s="31">
        <v>3</v>
      </c>
      <c r="E49" s="51">
        <v>74</v>
      </c>
      <c r="F49" s="32" t="str">
        <f>+VLOOKUP(E49,Participants!$A$1:$F$798,2,FALSE)</f>
        <v>Morgan Kane</v>
      </c>
      <c r="G49" s="32" t="str">
        <f>+VLOOKUP(E49,Participants!$A$1:$F$798,4,FALSE)</f>
        <v>BFS</v>
      </c>
      <c r="H49" s="32" t="str">
        <f>+VLOOKUP(E49,Participants!$A$1:$F$798,5,FALSE)</f>
        <v>F</v>
      </c>
      <c r="I49" s="32">
        <f>+VLOOKUP(E49,Participants!$A$1:$F$798,3,FALSE)</f>
        <v>8</v>
      </c>
      <c r="J49" s="32" t="str">
        <f>+VLOOKUP(E49,Participants!$A$1:$G$798,7,FALSE)</f>
        <v>VARSITY GIRLS</v>
      </c>
      <c r="K49" s="51">
        <v>4</v>
      </c>
      <c r="L49" s="51"/>
    </row>
    <row r="50" spans="1:26" ht="14.25" customHeight="1" x14ac:dyDescent="0.35">
      <c r="A50" s="75" t="s">
        <v>365</v>
      </c>
      <c r="B50" s="33">
        <v>8</v>
      </c>
      <c r="C50" s="33">
        <v>31.87</v>
      </c>
      <c r="D50" s="33">
        <v>6</v>
      </c>
      <c r="E50" s="55">
        <v>67</v>
      </c>
      <c r="F50" s="14" t="str">
        <f>+VLOOKUP(E50,Participants!$A$1:$F$798,2,FALSE)</f>
        <v>Olivia Chimenti</v>
      </c>
      <c r="G50" s="14" t="str">
        <f>+VLOOKUP(E50,Participants!$A$1:$F$798,4,FALSE)</f>
        <v>BFS</v>
      </c>
      <c r="H50" s="14" t="str">
        <f>+VLOOKUP(E50,Participants!$A$1:$F$798,5,FALSE)</f>
        <v>F</v>
      </c>
      <c r="I50" s="14">
        <f>+VLOOKUP(E50,Participants!$A$1:$F$798,3,FALSE)</f>
        <v>8</v>
      </c>
      <c r="J50" s="14" t="str">
        <f>+VLOOKUP(E50,Participants!$A$1:$G$798,7,FALSE)</f>
        <v>VARSITY GIRLS</v>
      </c>
      <c r="K50" s="55">
        <v>5</v>
      </c>
      <c r="L50" s="55"/>
    </row>
    <row r="51" spans="1:26" ht="14.25" customHeight="1" x14ac:dyDescent="0.35">
      <c r="A51" s="75" t="s">
        <v>365</v>
      </c>
      <c r="B51" s="31">
        <v>9</v>
      </c>
      <c r="C51" s="31">
        <v>32.01</v>
      </c>
      <c r="D51" s="31">
        <v>4</v>
      </c>
      <c r="E51" s="51">
        <v>261</v>
      </c>
      <c r="F51" s="32" t="str">
        <f>+VLOOKUP(E51,Participants!$A$1:$F$798,2,FALSE)</f>
        <v>Jayla Kendall</v>
      </c>
      <c r="G51" s="32" t="str">
        <f>+VLOOKUP(E51,Participants!$A$1:$F$798,4,FALSE)</f>
        <v>STL</v>
      </c>
      <c r="H51" s="32" t="str">
        <f>+VLOOKUP(E51,Participants!$A$1:$F$798,5,FALSE)</f>
        <v>F</v>
      </c>
      <c r="I51" s="32">
        <f>+VLOOKUP(E51,Participants!$A$1:$F$798,3,FALSE)</f>
        <v>8</v>
      </c>
      <c r="J51" s="32" t="str">
        <f>+VLOOKUP(E51,Participants!$A$1:$G$798,7,FALSE)</f>
        <v>VARSITY GIRLS</v>
      </c>
      <c r="K51" s="51">
        <v>6</v>
      </c>
      <c r="L51" s="51"/>
    </row>
    <row r="52" spans="1:26" ht="14.25" customHeight="1" x14ac:dyDescent="0.35">
      <c r="A52" s="75" t="s">
        <v>365</v>
      </c>
      <c r="B52" s="31">
        <v>9</v>
      </c>
      <c r="C52" s="31">
        <v>33.22</v>
      </c>
      <c r="D52" s="31">
        <v>1</v>
      </c>
      <c r="E52" s="51">
        <v>253</v>
      </c>
      <c r="F52" s="32" t="str">
        <f>+VLOOKUP(E52,Participants!$A$1:$F$798,2,FALSE)</f>
        <v>Olivia Barnett</v>
      </c>
      <c r="G52" s="32" t="str">
        <f>+VLOOKUP(E52,Participants!$A$1:$F$798,4,FALSE)</f>
        <v>STL</v>
      </c>
      <c r="H52" s="32" t="str">
        <f>+VLOOKUP(E52,Participants!$A$1:$F$798,5,FALSE)</f>
        <v>F</v>
      </c>
      <c r="I52" s="32">
        <f>+VLOOKUP(E52,Participants!$A$1:$F$798,3,FALSE)</f>
        <v>7</v>
      </c>
      <c r="J52" s="32" t="str">
        <f>+VLOOKUP(E52,Participants!$A$1:$G$798,7,FALSE)</f>
        <v>VARSITY GIRLS</v>
      </c>
      <c r="K52" s="51">
        <v>7</v>
      </c>
      <c r="L52" s="51"/>
    </row>
    <row r="53" spans="1:26" ht="14.25" customHeight="1" x14ac:dyDescent="0.35">
      <c r="A53" s="75" t="s">
        <v>365</v>
      </c>
      <c r="B53" s="33">
        <v>8</v>
      </c>
      <c r="C53" s="33">
        <v>34.42</v>
      </c>
      <c r="D53" s="33">
        <v>5</v>
      </c>
      <c r="E53" s="55">
        <v>84</v>
      </c>
      <c r="F53" s="14" t="str">
        <f>+VLOOKUP(E53,Participants!$A$1:$F$798,2,FALSE)</f>
        <v>Alexandria Polivka</v>
      </c>
      <c r="G53" s="14" t="str">
        <f>+VLOOKUP(E53,Participants!$A$1:$F$798,4,FALSE)</f>
        <v>BFS</v>
      </c>
      <c r="H53" s="14" t="str">
        <f>+VLOOKUP(E53,Participants!$A$1:$F$798,5,FALSE)</f>
        <v>F</v>
      </c>
      <c r="I53" s="14">
        <f>+VLOOKUP(E53,Participants!$A$1:$F$798,3,FALSE)</f>
        <v>7</v>
      </c>
      <c r="J53" s="14" t="str">
        <f>+VLOOKUP(E53,Participants!$A$1:$G$798,7,FALSE)</f>
        <v>VARSITY GIRLS</v>
      </c>
      <c r="K53" s="55">
        <v>8</v>
      </c>
      <c r="L53" s="55"/>
    </row>
    <row r="54" spans="1:26" ht="14.25" customHeight="1" x14ac:dyDescent="0.35">
      <c r="A54" s="75" t="s">
        <v>365</v>
      </c>
      <c r="B54" s="33">
        <v>8</v>
      </c>
      <c r="C54" s="33">
        <v>34.950000000000003</v>
      </c>
      <c r="D54" s="33">
        <v>4</v>
      </c>
      <c r="E54" s="55">
        <v>265</v>
      </c>
      <c r="F54" s="14" t="str">
        <f>+VLOOKUP(E54,Participants!$A$1:$F$798,2,FALSE)</f>
        <v>Angelina Petraglia</v>
      </c>
      <c r="G54" s="14" t="str">
        <f>+VLOOKUP(E54,Participants!$A$1:$F$798,4,FALSE)</f>
        <v>STL</v>
      </c>
      <c r="H54" s="14" t="str">
        <f>+VLOOKUP(E54,Participants!$A$1:$F$798,5,FALSE)</f>
        <v>F</v>
      </c>
      <c r="I54" s="14">
        <f>+VLOOKUP(E54,Participants!$A$1:$F$798,3,FALSE)</f>
        <v>8</v>
      </c>
      <c r="J54" s="14" t="str">
        <f>+VLOOKUP(E54,Participants!$A$1:$G$798,7,FALSE)</f>
        <v>VARSITY GIRLS</v>
      </c>
      <c r="K54" s="55">
        <v>9</v>
      </c>
      <c r="L54" s="55"/>
    </row>
    <row r="55" spans="1:26" ht="14.25" customHeight="1" x14ac:dyDescent="0.35">
      <c r="A55" s="75" t="s">
        <v>365</v>
      </c>
      <c r="B55" s="33">
        <v>8</v>
      </c>
      <c r="C55" s="33">
        <v>36.44</v>
      </c>
      <c r="D55" s="33">
        <v>2</v>
      </c>
      <c r="E55" s="55">
        <v>76</v>
      </c>
      <c r="F55" s="14" t="str">
        <f>+VLOOKUP(E55,Participants!$A$1:$F$798,2,FALSE)</f>
        <v>Allie Kiley</v>
      </c>
      <c r="G55" s="14" t="str">
        <f>+VLOOKUP(E55,Participants!$A$1:$F$798,4,FALSE)</f>
        <v>BFS</v>
      </c>
      <c r="H55" s="14" t="str">
        <f>+VLOOKUP(E55,Participants!$A$1:$F$798,5,FALSE)</f>
        <v>F</v>
      </c>
      <c r="I55" s="14">
        <f>+VLOOKUP(E55,Participants!$A$1:$F$798,3,FALSE)</f>
        <v>8</v>
      </c>
      <c r="J55" s="14" t="str">
        <f>+VLOOKUP(E55,Participants!$A$1:$G$798,7,FALSE)</f>
        <v>VARSITY GIRLS</v>
      </c>
      <c r="K55" s="55">
        <v>10</v>
      </c>
      <c r="L55" s="55"/>
    </row>
    <row r="56" spans="1:26" ht="14.25" customHeight="1" x14ac:dyDescent="0.35">
      <c r="A56" s="75" t="s">
        <v>365</v>
      </c>
      <c r="B56" s="33">
        <v>8</v>
      </c>
      <c r="C56" s="33">
        <v>38.299999999999997</v>
      </c>
      <c r="D56" s="33">
        <v>3</v>
      </c>
      <c r="E56" s="55">
        <v>70</v>
      </c>
      <c r="F56" s="14" t="str">
        <f>+VLOOKUP(E56,Participants!$A$1:$F$798,2,FALSE)</f>
        <v>Avery Evancho</v>
      </c>
      <c r="G56" s="14" t="str">
        <f>+VLOOKUP(E56,Participants!$A$1:$F$798,4,FALSE)</f>
        <v>BFS</v>
      </c>
      <c r="H56" s="14" t="str">
        <f>+VLOOKUP(E56,Participants!$A$1:$F$798,5,FALSE)</f>
        <v>F</v>
      </c>
      <c r="I56" s="14">
        <f>+VLOOKUP(E56,Participants!$A$1:$F$798,3,FALSE)</f>
        <v>8</v>
      </c>
      <c r="J56" s="14" t="str">
        <f>+VLOOKUP(E56,Participants!$A$1:$G$798,7,FALSE)</f>
        <v>VARSITY GIRLS</v>
      </c>
      <c r="K56" s="55">
        <v>11</v>
      </c>
      <c r="L56" s="55"/>
    </row>
    <row r="57" spans="1:26" ht="14.25" customHeight="1" x14ac:dyDescent="0.35">
      <c r="A57" s="75" t="s">
        <v>365</v>
      </c>
      <c r="B57" s="33">
        <v>8</v>
      </c>
      <c r="C57" s="33">
        <v>42.16</v>
      </c>
      <c r="D57" s="33">
        <v>1</v>
      </c>
      <c r="E57" s="55">
        <v>85</v>
      </c>
      <c r="F57" s="14" t="str">
        <f>+VLOOKUP(E57,Participants!$A$1:$F$798,2,FALSE)</f>
        <v>Evelyn Schoedel</v>
      </c>
      <c r="G57" s="14" t="str">
        <f>+VLOOKUP(E57,Participants!$A$1:$F$798,4,FALSE)</f>
        <v>BFS</v>
      </c>
      <c r="H57" s="14" t="str">
        <f>+VLOOKUP(E57,Participants!$A$1:$F$798,5,FALSE)</f>
        <v>F</v>
      </c>
      <c r="I57" s="14">
        <f>+VLOOKUP(E57,Participants!$A$1:$F$798,3,FALSE)</f>
        <v>8</v>
      </c>
      <c r="J57" s="14" t="str">
        <f>+VLOOKUP(E57,Participants!$A$1:$G$798,7,FALSE)</f>
        <v>VARSITY GIRLS</v>
      </c>
      <c r="K57" s="55">
        <v>12</v>
      </c>
      <c r="L57" s="55"/>
    </row>
    <row r="58" spans="1:26" ht="14.25" customHeight="1" x14ac:dyDescent="0.25">
      <c r="E58" s="26"/>
    </row>
    <row r="59" spans="1:26" ht="14.25" customHeight="1" x14ac:dyDescent="0.25">
      <c r="E59" s="26"/>
    </row>
    <row r="60" spans="1:26" ht="14.25" customHeight="1" x14ac:dyDescent="0.25">
      <c r="B60" s="38" t="s">
        <v>8</v>
      </c>
      <c r="C60" s="38" t="s">
        <v>15</v>
      </c>
      <c r="D60" s="38" t="s">
        <v>18</v>
      </c>
      <c r="E60" s="123" t="s">
        <v>21</v>
      </c>
      <c r="F60" s="38" t="s">
        <v>10</v>
      </c>
      <c r="G60" s="38" t="s">
        <v>26</v>
      </c>
      <c r="H60" s="38" t="s">
        <v>29</v>
      </c>
      <c r="I60" s="38" t="s">
        <v>32</v>
      </c>
      <c r="J60" s="38" t="s">
        <v>35</v>
      </c>
      <c r="K60" s="123" t="s">
        <v>39</v>
      </c>
      <c r="L60" s="123" t="s">
        <v>42</v>
      </c>
      <c r="M60" s="38" t="s">
        <v>45</v>
      </c>
      <c r="N60" s="38" t="s">
        <v>48</v>
      </c>
      <c r="O60" s="38" t="s">
        <v>51</v>
      </c>
      <c r="P60" s="38" t="s">
        <v>54</v>
      </c>
      <c r="Q60" s="38" t="s">
        <v>57</v>
      </c>
      <c r="R60" s="38" t="s">
        <v>60</v>
      </c>
      <c r="S60" s="38" t="s">
        <v>63</v>
      </c>
      <c r="T60" s="38" t="s">
        <v>66</v>
      </c>
      <c r="U60" s="38" t="s">
        <v>71</v>
      </c>
      <c r="V60" s="38" t="s">
        <v>74</v>
      </c>
      <c r="W60" s="38" t="s">
        <v>77</v>
      </c>
      <c r="X60" s="38" t="s">
        <v>80</v>
      </c>
      <c r="Y60" s="38" t="s">
        <v>83</v>
      </c>
      <c r="Z60" s="39" t="s">
        <v>330</v>
      </c>
    </row>
    <row r="61" spans="1:26" ht="14.25" customHeight="1" x14ac:dyDescent="0.25">
      <c r="A61" s="7" t="s">
        <v>107</v>
      </c>
      <c r="B61" s="7">
        <f t="shared" ref="B61:K66" si="0">+SUMIFS($L$2:$L$57,$J$2:$J$57,$A61,$G$2:$G$57,B$60)</f>
        <v>0</v>
      </c>
      <c r="C61" s="7">
        <f t="shared" si="0"/>
        <v>0</v>
      </c>
      <c r="D61" s="7">
        <f t="shared" si="0"/>
        <v>0</v>
      </c>
      <c r="E61" s="26">
        <f t="shared" si="0"/>
        <v>0</v>
      </c>
      <c r="F61" s="7">
        <f t="shared" si="0"/>
        <v>6</v>
      </c>
      <c r="G61" s="7">
        <f t="shared" si="0"/>
        <v>0</v>
      </c>
      <c r="H61" s="7">
        <f t="shared" si="0"/>
        <v>0</v>
      </c>
      <c r="I61" s="7">
        <f t="shared" si="0"/>
        <v>0</v>
      </c>
      <c r="J61" s="7">
        <f t="shared" si="0"/>
        <v>0</v>
      </c>
      <c r="K61" s="26">
        <f t="shared" si="0"/>
        <v>0</v>
      </c>
      <c r="L61" s="26">
        <f t="shared" ref="L61:Y66" si="1">+SUMIFS($L$2:$L$57,$J$2:$J$57,$A61,$G$2:$G$57,L$60)</f>
        <v>0</v>
      </c>
      <c r="M61" s="7">
        <f t="shared" si="1"/>
        <v>0</v>
      </c>
      <c r="N61" s="7">
        <f t="shared" si="1"/>
        <v>0</v>
      </c>
      <c r="O61" s="7">
        <f t="shared" si="1"/>
        <v>0</v>
      </c>
      <c r="P61" s="7">
        <f t="shared" si="1"/>
        <v>0</v>
      </c>
      <c r="Q61" s="7">
        <f t="shared" si="1"/>
        <v>0</v>
      </c>
      <c r="R61" s="7">
        <f t="shared" si="1"/>
        <v>0</v>
      </c>
      <c r="S61" s="7">
        <f t="shared" si="1"/>
        <v>0</v>
      </c>
      <c r="T61" s="7">
        <f t="shared" si="1"/>
        <v>0</v>
      </c>
      <c r="U61" s="7">
        <f t="shared" si="1"/>
        <v>0</v>
      </c>
      <c r="V61" s="7">
        <f t="shared" si="1"/>
        <v>0</v>
      </c>
      <c r="W61" s="7">
        <f t="shared" si="1"/>
        <v>0</v>
      </c>
      <c r="X61" s="7">
        <f t="shared" si="1"/>
        <v>3</v>
      </c>
      <c r="Y61" s="7">
        <f t="shared" si="1"/>
        <v>0</v>
      </c>
      <c r="Z61" s="7">
        <f t="shared" ref="Z61:Z66" si="2">SUM(C61:Y61)</f>
        <v>9</v>
      </c>
    </row>
    <row r="62" spans="1:26" ht="14.25" customHeight="1" x14ac:dyDescent="0.25">
      <c r="A62" s="7" t="s">
        <v>93</v>
      </c>
      <c r="B62" s="7">
        <f t="shared" si="0"/>
        <v>0</v>
      </c>
      <c r="C62" s="7">
        <f t="shared" si="0"/>
        <v>0</v>
      </c>
      <c r="D62" s="7">
        <f t="shared" si="0"/>
        <v>0</v>
      </c>
      <c r="E62" s="26">
        <f t="shared" si="0"/>
        <v>0</v>
      </c>
      <c r="F62" s="7">
        <f t="shared" si="0"/>
        <v>4</v>
      </c>
      <c r="G62" s="7">
        <f t="shared" si="0"/>
        <v>0</v>
      </c>
      <c r="H62" s="7">
        <f t="shared" si="0"/>
        <v>0</v>
      </c>
      <c r="I62" s="7">
        <f t="shared" si="0"/>
        <v>0</v>
      </c>
      <c r="J62" s="7">
        <f t="shared" si="0"/>
        <v>0</v>
      </c>
      <c r="K62" s="26">
        <f t="shared" si="0"/>
        <v>0</v>
      </c>
      <c r="L62" s="26">
        <f t="shared" si="1"/>
        <v>0</v>
      </c>
      <c r="M62" s="7">
        <f t="shared" si="1"/>
        <v>0</v>
      </c>
      <c r="N62" s="7">
        <f t="shared" si="1"/>
        <v>0</v>
      </c>
      <c r="O62" s="7">
        <f t="shared" si="1"/>
        <v>0</v>
      </c>
      <c r="P62" s="7">
        <f t="shared" si="1"/>
        <v>0</v>
      </c>
      <c r="Q62" s="7">
        <f t="shared" si="1"/>
        <v>0</v>
      </c>
      <c r="R62" s="7">
        <f t="shared" si="1"/>
        <v>0</v>
      </c>
      <c r="S62" s="7">
        <f t="shared" si="1"/>
        <v>0</v>
      </c>
      <c r="T62" s="7">
        <f t="shared" si="1"/>
        <v>0</v>
      </c>
      <c r="U62" s="7">
        <f t="shared" si="1"/>
        <v>0</v>
      </c>
      <c r="V62" s="7">
        <f t="shared" si="1"/>
        <v>0</v>
      </c>
      <c r="W62" s="7">
        <f t="shared" si="1"/>
        <v>0</v>
      </c>
      <c r="X62" s="7">
        <f t="shared" si="1"/>
        <v>5</v>
      </c>
      <c r="Y62" s="7">
        <f t="shared" si="1"/>
        <v>0</v>
      </c>
      <c r="Z62" s="7">
        <f t="shared" si="2"/>
        <v>9</v>
      </c>
    </row>
    <row r="63" spans="1:26" ht="14.25" customHeight="1" x14ac:dyDescent="0.25">
      <c r="A63" s="7" t="s">
        <v>132</v>
      </c>
      <c r="B63" s="7">
        <f t="shared" si="0"/>
        <v>0</v>
      </c>
      <c r="C63" s="7">
        <f t="shared" si="0"/>
        <v>0</v>
      </c>
      <c r="D63" s="7">
        <f t="shared" si="0"/>
        <v>0</v>
      </c>
      <c r="E63" s="26">
        <f t="shared" si="0"/>
        <v>0</v>
      </c>
      <c r="F63" s="7">
        <f t="shared" si="0"/>
        <v>9</v>
      </c>
      <c r="G63" s="7">
        <f t="shared" si="0"/>
        <v>0</v>
      </c>
      <c r="H63" s="7">
        <f t="shared" si="0"/>
        <v>0</v>
      </c>
      <c r="I63" s="7">
        <f t="shared" si="0"/>
        <v>0</v>
      </c>
      <c r="J63" s="7">
        <f t="shared" si="0"/>
        <v>0</v>
      </c>
      <c r="K63" s="26">
        <f t="shared" si="0"/>
        <v>0</v>
      </c>
      <c r="L63" s="26">
        <f t="shared" si="1"/>
        <v>0</v>
      </c>
      <c r="M63" s="7">
        <f t="shared" si="1"/>
        <v>0</v>
      </c>
      <c r="N63" s="7">
        <f t="shared" si="1"/>
        <v>0</v>
      </c>
      <c r="O63" s="7">
        <f t="shared" si="1"/>
        <v>0</v>
      </c>
      <c r="P63" s="7">
        <f t="shared" si="1"/>
        <v>0</v>
      </c>
      <c r="Q63" s="7">
        <f t="shared" si="1"/>
        <v>0</v>
      </c>
      <c r="R63" s="7">
        <f t="shared" si="1"/>
        <v>0</v>
      </c>
      <c r="S63" s="7">
        <f t="shared" si="1"/>
        <v>0</v>
      </c>
      <c r="T63" s="7">
        <f t="shared" si="1"/>
        <v>0</v>
      </c>
      <c r="U63" s="7">
        <f t="shared" si="1"/>
        <v>0</v>
      </c>
      <c r="V63" s="7">
        <f t="shared" si="1"/>
        <v>0</v>
      </c>
      <c r="W63" s="7">
        <f t="shared" si="1"/>
        <v>0</v>
      </c>
      <c r="X63" s="7">
        <f t="shared" si="1"/>
        <v>0</v>
      </c>
      <c r="Y63" s="7">
        <f t="shared" si="1"/>
        <v>0</v>
      </c>
      <c r="Z63" s="7">
        <f t="shared" si="2"/>
        <v>9</v>
      </c>
    </row>
    <row r="64" spans="1:26" ht="14.25" customHeight="1" x14ac:dyDescent="0.25">
      <c r="A64" s="7" t="s">
        <v>119</v>
      </c>
      <c r="B64" s="7">
        <f t="shared" si="0"/>
        <v>0</v>
      </c>
      <c r="C64" s="7">
        <f t="shared" si="0"/>
        <v>0</v>
      </c>
      <c r="D64" s="7">
        <f t="shared" si="0"/>
        <v>0</v>
      </c>
      <c r="E64" s="26">
        <f t="shared" si="0"/>
        <v>0</v>
      </c>
      <c r="F64" s="7">
        <f t="shared" si="0"/>
        <v>4</v>
      </c>
      <c r="G64" s="7">
        <f t="shared" si="0"/>
        <v>0</v>
      </c>
      <c r="H64" s="7">
        <f t="shared" si="0"/>
        <v>0</v>
      </c>
      <c r="I64" s="7">
        <f t="shared" si="0"/>
        <v>0</v>
      </c>
      <c r="J64" s="7">
        <f t="shared" si="0"/>
        <v>0</v>
      </c>
      <c r="K64" s="26">
        <f t="shared" si="0"/>
        <v>0</v>
      </c>
      <c r="L64" s="26">
        <f t="shared" si="1"/>
        <v>0</v>
      </c>
      <c r="M64" s="7">
        <f t="shared" si="1"/>
        <v>0</v>
      </c>
      <c r="N64" s="7">
        <f t="shared" si="1"/>
        <v>0</v>
      </c>
      <c r="O64" s="7">
        <f t="shared" si="1"/>
        <v>0</v>
      </c>
      <c r="P64" s="7">
        <f t="shared" si="1"/>
        <v>0</v>
      </c>
      <c r="Q64" s="7">
        <f t="shared" si="1"/>
        <v>0</v>
      </c>
      <c r="R64" s="7">
        <f t="shared" si="1"/>
        <v>0</v>
      </c>
      <c r="S64" s="7">
        <f t="shared" si="1"/>
        <v>0</v>
      </c>
      <c r="T64" s="7">
        <f t="shared" si="1"/>
        <v>0</v>
      </c>
      <c r="U64" s="7">
        <f t="shared" si="1"/>
        <v>0</v>
      </c>
      <c r="V64" s="7">
        <f t="shared" si="1"/>
        <v>0</v>
      </c>
      <c r="W64" s="7">
        <f t="shared" si="1"/>
        <v>0</v>
      </c>
      <c r="X64" s="7">
        <f t="shared" si="1"/>
        <v>5</v>
      </c>
      <c r="Y64" s="7">
        <f t="shared" si="1"/>
        <v>0</v>
      </c>
      <c r="Z64" s="7">
        <f t="shared" si="2"/>
        <v>9</v>
      </c>
    </row>
    <row r="65" spans="1:26" ht="14.25" customHeight="1" x14ac:dyDescent="0.25">
      <c r="A65" s="7" t="s">
        <v>69</v>
      </c>
      <c r="B65" s="7">
        <f t="shared" si="0"/>
        <v>0</v>
      </c>
      <c r="C65" s="7">
        <f t="shared" si="0"/>
        <v>0</v>
      </c>
      <c r="D65" s="7">
        <f t="shared" si="0"/>
        <v>0</v>
      </c>
      <c r="E65" s="26">
        <f t="shared" si="0"/>
        <v>0</v>
      </c>
      <c r="F65" s="7">
        <f t="shared" si="0"/>
        <v>8</v>
      </c>
      <c r="G65" s="7">
        <f t="shared" si="0"/>
        <v>0</v>
      </c>
      <c r="H65" s="7">
        <f t="shared" si="0"/>
        <v>0</v>
      </c>
      <c r="I65" s="7">
        <f t="shared" si="0"/>
        <v>0</v>
      </c>
      <c r="J65" s="7">
        <f t="shared" si="0"/>
        <v>0</v>
      </c>
      <c r="K65" s="26">
        <f t="shared" si="0"/>
        <v>0</v>
      </c>
      <c r="L65" s="26">
        <f t="shared" si="1"/>
        <v>0</v>
      </c>
      <c r="M65" s="7">
        <f t="shared" si="1"/>
        <v>0</v>
      </c>
      <c r="N65" s="7">
        <f t="shared" si="1"/>
        <v>0</v>
      </c>
      <c r="O65" s="7">
        <f t="shared" si="1"/>
        <v>0</v>
      </c>
      <c r="P65" s="7">
        <f t="shared" si="1"/>
        <v>0</v>
      </c>
      <c r="Q65" s="7">
        <f t="shared" si="1"/>
        <v>0</v>
      </c>
      <c r="R65" s="7">
        <f t="shared" si="1"/>
        <v>0</v>
      </c>
      <c r="S65" s="7">
        <f t="shared" si="1"/>
        <v>0</v>
      </c>
      <c r="T65" s="7">
        <f t="shared" si="1"/>
        <v>0</v>
      </c>
      <c r="U65" s="7">
        <f t="shared" si="1"/>
        <v>0</v>
      </c>
      <c r="V65" s="7">
        <f t="shared" si="1"/>
        <v>0</v>
      </c>
      <c r="W65" s="7">
        <f t="shared" si="1"/>
        <v>0</v>
      </c>
      <c r="X65" s="7">
        <f t="shared" si="1"/>
        <v>1</v>
      </c>
      <c r="Y65" s="7">
        <f t="shared" si="1"/>
        <v>0</v>
      </c>
      <c r="Z65" s="7">
        <f t="shared" si="2"/>
        <v>9</v>
      </c>
    </row>
    <row r="66" spans="1:26" ht="14.25" customHeight="1" x14ac:dyDescent="0.25">
      <c r="A66" s="7" t="s">
        <v>13</v>
      </c>
      <c r="B66" s="7">
        <f t="shared" si="0"/>
        <v>0</v>
      </c>
      <c r="C66" s="7">
        <f t="shared" si="0"/>
        <v>0</v>
      </c>
      <c r="D66" s="7">
        <f t="shared" si="0"/>
        <v>0</v>
      </c>
      <c r="E66" s="26">
        <f t="shared" si="0"/>
        <v>0</v>
      </c>
      <c r="F66" s="7">
        <f t="shared" si="0"/>
        <v>4</v>
      </c>
      <c r="G66" s="7">
        <f t="shared" si="0"/>
        <v>0</v>
      </c>
      <c r="H66" s="7">
        <f t="shared" si="0"/>
        <v>0</v>
      </c>
      <c r="I66" s="7">
        <f t="shared" si="0"/>
        <v>0</v>
      </c>
      <c r="J66" s="7">
        <f t="shared" si="0"/>
        <v>0</v>
      </c>
      <c r="K66" s="26">
        <f t="shared" si="0"/>
        <v>0</v>
      </c>
      <c r="L66" s="26">
        <f t="shared" si="1"/>
        <v>0</v>
      </c>
      <c r="M66" s="7">
        <f t="shared" si="1"/>
        <v>0</v>
      </c>
      <c r="N66" s="7">
        <f t="shared" si="1"/>
        <v>0</v>
      </c>
      <c r="O66" s="7">
        <f t="shared" si="1"/>
        <v>0</v>
      </c>
      <c r="P66" s="7">
        <f t="shared" si="1"/>
        <v>0</v>
      </c>
      <c r="Q66" s="7">
        <f t="shared" si="1"/>
        <v>0</v>
      </c>
      <c r="R66" s="7">
        <f t="shared" si="1"/>
        <v>0</v>
      </c>
      <c r="S66" s="7">
        <f t="shared" si="1"/>
        <v>0</v>
      </c>
      <c r="T66" s="7">
        <f t="shared" si="1"/>
        <v>0</v>
      </c>
      <c r="U66" s="7">
        <f t="shared" si="1"/>
        <v>0</v>
      </c>
      <c r="V66" s="7">
        <f t="shared" si="1"/>
        <v>0</v>
      </c>
      <c r="W66" s="7">
        <f t="shared" si="1"/>
        <v>0</v>
      </c>
      <c r="X66" s="7">
        <f t="shared" si="1"/>
        <v>5</v>
      </c>
      <c r="Y66" s="7">
        <f t="shared" si="1"/>
        <v>0</v>
      </c>
      <c r="Z66" s="7">
        <f t="shared" si="2"/>
        <v>9</v>
      </c>
    </row>
    <row r="67" spans="1:26" ht="15.75" customHeight="1" x14ac:dyDescent="0.25"/>
    <row r="68" spans="1:26" ht="15.75" customHeight="1" x14ac:dyDescent="0.25"/>
    <row r="69" spans="1:26" ht="15.75" customHeight="1" x14ac:dyDescent="0.25"/>
    <row r="70" spans="1:26" ht="15.75" customHeight="1" x14ac:dyDescent="0.25"/>
    <row r="71" spans="1:26" ht="15.75" customHeight="1" x14ac:dyDescent="0.25"/>
    <row r="72" spans="1:26" ht="15.75" customHeight="1" x14ac:dyDescent="0.25"/>
    <row r="73" spans="1:26" ht="15.75" customHeight="1" x14ac:dyDescent="0.25"/>
    <row r="74" spans="1:26" ht="15.75" customHeight="1" x14ac:dyDescent="0.25"/>
    <row r="75" spans="1:26" ht="15.75" customHeight="1" x14ac:dyDescent="0.25"/>
    <row r="76" spans="1:26" ht="15.75" customHeight="1" x14ac:dyDescent="0.25"/>
    <row r="77" spans="1:26" ht="15.75" customHeight="1" x14ac:dyDescent="0.25"/>
    <row r="78" spans="1:26" ht="15.75" customHeight="1" x14ac:dyDescent="0.25"/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</sheetData>
  <sortState xmlns:xlrd2="http://schemas.microsoft.com/office/spreadsheetml/2017/richdata2" ref="A2:L57">
    <sortCondition ref="J2:J57"/>
    <sortCondition ref="C2:C57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64"/>
  <sheetViews>
    <sheetView workbookViewId="0">
      <pane ySplit="1" topLeftCell="A2" activePane="bottomLeft" state="frozen"/>
      <selection pane="bottomLeft" activeCell="L15" sqref="L15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5">
      <c r="A1" s="72" t="s">
        <v>367</v>
      </c>
      <c r="B1" s="72" t="s">
        <v>323</v>
      </c>
      <c r="C1" s="72" t="s">
        <v>324</v>
      </c>
      <c r="D1" s="72" t="s">
        <v>325</v>
      </c>
      <c r="E1" s="72" t="s">
        <v>326</v>
      </c>
      <c r="F1" s="72" t="s">
        <v>1</v>
      </c>
      <c r="G1" s="72" t="s">
        <v>3</v>
      </c>
      <c r="H1" s="72" t="s">
        <v>327</v>
      </c>
      <c r="I1" s="72" t="s">
        <v>2</v>
      </c>
      <c r="J1" s="72" t="s">
        <v>5</v>
      </c>
      <c r="K1" s="72" t="s">
        <v>328</v>
      </c>
      <c r="L1" s="72" t="s">
        <v>329</v>
      </c>
    </row>
    <row r="2" spans="1:12" ht="14.25" customHeight="1" x14ac:dyDescent="0.35">
      <c r="A2" s="60" t="s">
        <v>368</v>
      </c>
      <c r="B2" s="33">
        <v>1</v>
      </c>
      <c r="C2" s="33" t="s">
        <v>581</v>
      </c>
      <c r="D2" s="57"/>
      <c r="E2" s="33">
        <v>207</v>
      </c>
      <c r="F2" s="14" t="str">
        <f>+VLOOKUP(E2,Participants!$A$1:$F$798,2,FALSE)</f>
        <v>Liam Ginsburg</v>
      </c>
      <c r="G2" s="14" t="str">
        <f>+VLOOKUP(E2,Participants!$A$1:$F$798,4,FALSE)</f>
        <v>STL</v>
      </c>
      <c r="H2" s="14" t="str">
        <f>+VLOOKUP(E2,Participants!$A$1:$F$798,5,FALSE)</f>
        <v>M</v>
      </c>
      <c r="I2" s="14">
        <f>+VLOOKUP(E2,Participants!$A$1:$F$798,3,FALSE)</f>
        <v>6</v>
      </c>
      <c r="J2" s="14" t="str">
        <f>+VLOOKUP(E2,Participants!$A$1:$G$798,7,FALSE)</f>
        <v>JV BOYS</v>
      </c>
      <c r="K2" s="14">
        <v>1</v>
      </c>
      <c r="L2" s="14">
        <v>5</v>
      </c>
    </row>
    <row r="3" spans="1:12" ht="15" customHeight="1" x14ac:dyDescent="0.35">
      <c r="A3" s="60" t="s">
        <v>368</v>
      </c>
      <c r="B3" s="33">
        <v>1</v>
      </c>
      <c r="C3" s="33" t="s">
        <v>584</v>
      </c>
      <c r="D3" s="57"/>
      <c r="E3" s="33">
        <v>31</v>
      </c>
      <c r="F3" s="14" t="str">
        <f>+VLOOKUP(E3,Participants!$A$1:$F$798,2,FALSE)</f>
        <v>Jacob Feigel</v>
      </c>
      <c r="G3" s="14" t="str">
        <f>+VLOOKUP(E3,Participants!$A$1:$F$798,4,FALSE)</f>
        <v>BFS</v>
      </c>
      <c r="H3" s="14" t="str">
        <f>+VLOOKUP(E3,Participants!$A$1:$F$798,5,FALSE)</f>
        <v>M</v>
      </c>
      <c r="I3" s="14">
        <f>+VLOOKUP(E3,Participants!$A$1:$F$798,3,FALSE)</f>
        <v>6</v>
      </c>
      <c r="J3" s="14" t="str">
        <f>+VLOOKUP(E3,Participants!$A$1:$G$798,7,FALSE)</f>
        <v>JV BOYS</v>
      </c>
      <c r="K3" s="14">
        <v>2</v>
      </c>
      <c r="L3" s="14">
        <v>3</v>
      </c>
    </row>
    <row r="4" spans="1:12" ht="15" customHeight="1" x14ac:dyDescent="0.35">
      <c r="A4" s="60"/>
      <c r="B4" s="33"/>
      <c r="C4" s="33"/>
      <c r="D4" s="57"/>
      <c r="E4" s="33"/>
      <c r="F4" s="14"/>
      <c r="G4" s="14"/>
      <c r="H4" s="14"/>
      <c r="I4" s="14"/>
      <c r="J4" s="14"/>
      <c r="K4" s="14"/>
      <c r="L4" s="14"/>
    </row>
    <row r="5" spans="1:12" ht="14.25" customHeight="1" x14ac:dyDescent="0.35">
      <c r="A5" s="60" t="s">
        <v>368</v>
      </c>
      <c r="B5" s="33">
        <v>1</v>
      </c>
      <c r="C5" s="33" t="s">
        <v>588</v>
      </c>
      <c r="D5" s="57"/>
      <c r="E5" s="33">
        <v>44</v>
      </c>
      <c r="F5" s="14" t="str">
        <f>+VLOOKUP(E5,Participants!$A$1:$F$798,2,FALSE)</f>
        <v>Mirabella Davison</v>
      </c>
      <c r="G5" s="14" t="str">
        <f>+VLOOKUP(E5,Participants!$A$1:$F$798,4,FALSE)</f>
        <v>BFS</v>
      </c>
      <c r="H5" s="14" t="str">
        <f>+VLOOKUP(E5,Participants!$A$1:$F$798,5,FALSE)</f>
        <v>F</v>
      </c>
      <c r="I5" s="14">
        <f>+VLOOKUP(E5,Participants!$A$1:$F$798,3,FALSE)</f>
        <v>5</v>
      </c>
      <c r="J5" s="14" t="str">
        <f>+VLOOKUP(E5,Participants!$A$1:$G$798,7,FALSE)</f>
        <v>JV GIRLS</v>
      </c>
      <c r="K5" s="14">
        <v>1</v>
      </c>
      <c r="L5" s="14">
        <v>5</v>
      </c>
    </row>
    <row r="6" spans="1:12" ht="14.25" customHeight="1" x14ac:dyDescent="0.35">
      <c r="A6" s="60"/>
      <c r="B6" s="33"/>
      <c r="C6" s="33"/>
      <c r="D6" s="57"/>
      <c r="E6" s="33"/>
      <c r="F6" s="14"/>
      <c r="G6" s="14"/>
      <c r="H6" s="14"/>
      <c r="I6" s="14"/>
      <c r="J6" s="14"/>
      <c r="K6" s="14"/>
      <c r="L6" s="14"/>
    </row>
    <row r="7" spans="1:12" ht="14.25" customHeight="1" x14ac:dyDescent="0.35">
      <c r="A7" s="60" t="s">
        <v>368</v>
      </c>
      <c r="B7" s="33">
        <v>1</v>
      </c>
      <c r="C7" s="33" t="s">
        <v>582</v>
      </c>
      <c r="D7" s="57"/>
      <c r="E7" s="33">
        <v>242</v>
      </c>
      <c r="F7" s="14" t="str">
        <f>+VLOOKUP(E7,Participants!$A$1:$F$798,2,FALSE)</f>
        <v>Jackson Kollar</v>
      </c>
      <c r="G7" s="14" t="str">
        <f>+VLOOKUP(E7,Participants!$A$1:$F$798,4,FALSE)</f>
        <v>STL</v>
      </c>
      <c r="H7" s="14" t="str">
        <f>+VLOOKUP(E7,Participants!$A$1:$F$798,5,FALSE)</f>
        <v>M</v>
      </c>
      <c r="I7" s="14">
        <f>+VLOOKUP(E7,Participants!$A$1:$F$798,3,FALSE)</f>
        <v>7</v>
      </c>
      <c r="J7" s="14" t="str">
        <f>+VLOOKUP(E7,Participants!$A$1:$G$798,7,FALSE)</f>
        <v>VARSITY BOYS</v>
      </c>
      <c r="K7" s="14">
        <v>1</v>
      </c>
      <c r="L7" s="14">
        <v>5</v>
      </c>
    </row>
    <row r="8" spans="1:12" ht="14.25" customHeight="1" x14ac:dyDescent="0.35">
      <c r="A8" s="60" t="s">
        <v>368</v>
      </c>
      <c r="B8" s="33">
        <v>1</v>
      </c>
      <c r="C8" s="33" t="s">
        <v>586</v>
      </c>
      <c r="D8" s="57"/>
      <c r="E8" s="33">
        <v>241</v>
      </c>
      <c r="F8" s="14" t="str">
        <f>+VLOOKUP(E8,Participants!$A$1:$F$798,2,FALSE)</f>
        <v>David Hricisak III</v>
      </c>
      <c r="G8" s="14" t="str">
        <f>+VLOOKUP(E8,Participants!$A$1:$F$798,4,FALSE)</f>
        <v>STL</v>
      </c>
      <c r="H8" s="14" t="str">
        <f>+VLOOKUP(E8,Participants!$A$1:$F$798,5,FALSE)</f>
        <v>M</v>
      </c>
      <c r="I8" s="14">
        <f>+VLOOKUP(E8,Participants!$A$1:$F$798,3,FALSE)</f>
        <v>8</v>
      </c>
      <c r="J8" s="14" t="str">
        <f>+VLOOKUP(E8,Participants!$A$1:$G$798,7,FALSE)</f>
        <v>VARSITY BOYS</v>
      </c>
      <c r="K8" s="14">
        <v>2</v>
      </c>
      <c r="L8" s="14">
        <v>3</v>
      </c>
    </row>
    <row r="9" spans="1:12" ht="14.25" customHeight="1" x14ac:dyDescent="0.35">
      <c r="A9" s="60" t="s">
        <v>368</v>
      </c>
      <c r="B9" s="33">
        <v>1</v>
      </c>
      <c r="C9" s="33" t="s">
        <v>587</v>
      </c>
      <c r="D9" s="57"/>
      <c r="E9" s="33">
        <v>238</v>
      </c>
      <c r="F9" s="14" t="str">
        <f>+VLOOKUP(E9,Participants!$A$1:$F$798,2,FALSE)</f>
        <v>Elijah Eckenrode</v>
      </c>
      <c r="G9" s="14" t="str">
        <f>+VLOOKUP(E9,Participants!$A$1:$F$798,4,FALSE)</f>
        <v>STL</v>
      </c>
      <c r="H9" s="14" t="str">
        <f>+VLOOKUP(E9,Participants!$A$1:$F$798,5,FALSE)</f>
        <v>M</v>
      </c>
      <c r="I9" s="14">
        <f>+VLOOKUP(E9,Participants!$A$1:$F$798,3,FALSE)</f>
        <v>8</v>
      </c>
      <c r="J9" s="14" t="str">
        <f>+VLOOKUP(E9,Participants!$A$1:$G$798,7,FALSE)</f>
        <v>VARSITY BOYS</v>
      </c>
      <c r="K9" s="14">
        <v>3</v>
      </c>
      <c r="L9" s="14">
        <v>1</v>
      </c>
    </row>
    <row r="10" spans="1:12" ht="14.25" customHeight="1" x14ac:dyDescent="0.35">
      <c r="A10" s="60" t="s">
        <v>368</v>
      </c>
      <c r="B10" s="33">
        <v>1</v>
      </c>
      <c r="C10" s="33" t="s">
        <v>590</v>
      </c>
      <c r="D10" s="57"/>
      <c r="E10" s="33">
        <v>245</v>
      </c>
      <c r="F10" s="14" t="str">
        <f>+VLOOKUP(E10,Participants!$A$1:$F$798,2,FALSE)</f>
        <v>Samuel Mozes</v>
      </c>
      <c r="G10" s="14" t="str">
        <f>+VLOOKUP(E10,Participants!$A$1:$F$798,4,FALSE)</f>
        <v>STL</v>
      </c>
      <c r="H10" s="14" t="str">
        <f>+VLOOKUP(E10,Participants!$A$1:$F$798,5,FALSE)</f>
        <v>M</v>
      </c>
      <c r="I10" s="14">
        <f>+VLOOKUP(E10,Participants!$A$1:$F$798,3,FALSE)</f>
        <v>8</v>
      </c>
      <c r="J10" s="14" t="str">
        <f>+VLOOKUP(E10,Participants!$A$1:$G$798,7,FALSE)</f>
        <v>VARSITY BOYS</v>
      </c>
      <c r="K10" s="14">
        <v>4</v>
      </c>
      <c r="L10" s="14"/>
    </row>
    <row r="11" spans="1:12" ht="14.25" customHeight="1" x14ac:dyDescent="0.35">
      <c r="A11" s="60"/>
      <c r="B11" s="33"/>
      <c r="C11" s="33"/>
      <c r="D11" s="57"/>
      <c r="E11" s="33"/>
      <c r="F11" s="14"/>
      <c r="G11" s="14"/>
      <c r="H11" s="14"/>
      <c r="I11" s="14"/>
      <c r="J11" s="14"/>
      <c r="K11" s="14"/>
      <c r="L11" s="14"/>
    </row>
    <row r="12" spans="1:12" ht="14.25" customHeight="1" x14ac:dyDescent="0.35">
      <c r="A12" s="60" t="s">
        <v>368</v>
      </c>
      <c r="B12" s="33">
        <v>1</v>
      </c>
      <c r="C12" s="33" t="s">
        <v>583</v>
      </c>
      <c r="D12" s="57"/>
      <c r="E12" s="33">
        <v>86</v>
      </c>
      <c r="F12" s="14" t="str">
        <f>+VLOOKUP(E12,Participants!$A$1:$F$798,2,FALSE)</f>
        <v>Ella Schweikert</v>
      </c>
      <c r="G12" s="14" t="str">
        <f>+VLOOKUP(E12,Participants!$A$1:$F$798,4,FALSE)</f>
        <v>BFS</v>
      </c>
      <c r="H12" s="14" t="str">
        <f>+VLOOKUP(E12,Participants!$A$1:$F$798,5,FALSE)</f>
        <v>F</v>
      </c>
      <c r="I12" s="14">
        <f>+VLOOKUP(E12,Participants!$A$1:$F$798,3,FALSE)</f>
        <v>7</v>
      </c>
      <c r="J12" s="14" t="str">
        <f>+VLOOKUP(E12,Participants!$A$1:$G$798,7,FALSE)</f>
        <v>VARSITY GIRLS</v>
      </c>
      <c r="K12" s="14">
        <v>1</v>
      </c>
      <c r="L12" s="14">
        <v>5</v>
      </c>
    </row>
    <row r="13" spans="1:12" ht="14.25" customHeight="1" x14ac:dyDescent="0.35">
      <c r="A13" s="60" t="s">
        <v>368</v>
      </c>
      <c r="B13" s="33">
        <v>1</v>
      </c>
      <c r="C13" s="33" t="s">
        <v>585</v>
      </c>
      <c r="D13" s="57"/>
      <c r="E13" s="33">
        <v>81</v>
      </c>
      <c r="F13" s="14" t="str">
        <f>+VLOOKUP(E13,Participants!$A$1:$F$798,2,FALSE)</f>
        <v>Lexie Miller</v>
      </c>
      <c r="G13" s="14" t="str">
        <f>+VLOOKUP(E13,Participants!$A$1:$F$798,4,FALSE)</f>
        <v>BFS</v>
      </c>
      <c r="H13" s="14" t="str">
        <f>+VLOOKUP(E13,Participants!$A$1:$F$798,5,FALSE)</f>
        <v>F</v>
      </c>
      <c r="I13" s="14">
        <f>+VLOOKUP(E13,Participants!$A$1:$F$798,3,FALSE)</f>
        <v>7</v>
      </c>
      <c r="J13" s="14" t="str">
        <f>+VLOOKUP(E13,Participants!$A$1:$G$798,7,FALSE)</f>
        <v>VARSITY GIRLS</v>
      </c>
      <c r="K13" s="14">
        <v>2</v>
      </c>
      <c r="L13" s="14">
        <v>3</v>
      </c>
    </row>
    <row r="14" spans="1:12" ht="14.25" customHeight="1" x14ac:dyDescent="0.35">
      <c r="A14" s="60" t="s">
        <v>368</v>
      </c>
      <c r="B14" s="33">
        <v>1</v>
      </c>
      <c r="C14" s="33" t="s">
        <v>589</v>
      </c>
      <c r="D14" s="57"/>
      <c r="E14" s="33">
        <v>80</v>
      </c>
      <c r="F14" s="14" t="str">
        <f>+VLOOKUP(E14,Participants!$A$1:$F$798,2,FALSE)</f>
        <v>Katie Miller</v>
      </c>
      <c r="G14" s="14" t="str">
        <f>+VLOOKUP(E14,Participants!$A$1:$F$798,4,FALSE)</f>
        <v>BFS</v>
      </c>
      <c r="H14" s="14" t="str">
        <f>+VLOOKUP(E14,Participants!$A$1:$F$798,5,FALSE)</f>
        <v>F</v>
      </c>
      <c r="I14" s="14">
        <f>+VLOOKUP(E14,Participants!$A$1:$F$798,3,FALSE)</f>
        <v>8</v>
      </c>
      <c r="J14" s="14" t="str">
        <f>+VLOOKUP(E14,Participants!$A$1:$G$798,7,FALSE)</f>
        <v>VARSITY GIRLS</v>
      </c>
      <c r="K14" s="14">
        <v>3</v>
      </c>
      <c r="L14" s="14">
        <v>1</v>
      </c>
    </row>
    <row r="15" spans="1:12" ht="14.25" customHeight="1" x14ac:dyDescent="0.25">
      <c r="B15" s="65"/>
      <c r="E15" s="37"/>
    </row>
    <row r="16" spans="1:12" ht="14.25" customHeight="1" x14ac:dyDescent="0.25">
      <c r="B16" s="65"/>
      <c r="E16" s="37"/>
    </row>
    <row r="17" spans="1:26" ht="14.25" customHeight="1" x14ac:dyDescent="0.25">
      <c r="B17" s="65"/>
      <c r="E17" s="37"/>
    </row>
    <row r="18" spans="1:26" ht="14.25" customHeight="1" x14ac:dyDescent="0.25">
      <c r="B18" s="65"/>
      <c r="E18" s="37"/>
    </row>
    <row r="19" spans="1:26" ht="14.25" customHeight="1" x14ac:dyDescent="0.25">
      <c r="B19" s="65"/>
      <c r="E19" s="37"/>
    </row>
    <row r="20" spans="1:26" ht="14.25" customHeight="1" x14ac:dyDescent="0.25">
      <c r="B20" s="38" t="s">
        <v>8</v>
      </c>
      <c r="C20" s="38" t="s">
        <v>15</v>
      </c>
      <c r="D20" s="38" t="s">
        <v>18</v>
      </c>
      <c r="E20" s="38" t="s">
        <v>21</v>
      </c>
      <c r="F20" s="38" t="s">
        <v>10</v>
      </c>
      <c r="G20" s="38" t="s">
        <v>26</v>
      </c>
      <c r="H20" s="38" t="s">
        <v>29</v>
      </c>
      <c r="I20" s="38" t="s">
        <v>32</v>
      </c>
      <c r="J20" s="38" t="s">
        <v>35</v>
      </c>
      <c r="K20" s="38" t="s">
        <v>39</v>
      </c>
      <c r="L20" s="38" t="s">
        <v>42</v>
      </c>
      <c r="M20" s="38" t="s">
        <v>45</v>
      </c>
      <c r="N20" s="38" t="s">
        <v>48</v>
      </c>
      <c r="O20" s="38" t="s">
        <v>51</v>
      </c>
      <c r="P20" s="38" t="s">
        <v>54</v>
      </c>
      <c r="Q20" s="38" t="s">
        <v>57</v>
      </c>
      <c r="R20" s="38" t="s">
        <v>60</v>
      </c>
      <c r="S20" s="38" t="s">
        <v>63</v>
      </c>
      <c r="T20" s="38" t="s">
        <v>66</v>
      </c>
      <c r="U20" s="38" t="s">
        <v>71</v>
      </c>
      <c r="V20" s="38" t="s">
        <v>74</v>
      </c>
      <c r="W20" s="38" t="s">
        <v>77</v>
      </c>
      <c r="X20" s="38" t="s">
        <v>80</v>
      </c>
      <c r="Y20" s="38" t="s">
        <v>83</v>
      </c>
      <c r="Z20" s="39" t="s">
        <v>330</v>
      </c>
    </row>
    <row r="21" spans="1:26" ht="14.25" customHeight="1" x14ac:dyDescent="0.25">
      <c r="A21" s="7" t="s">
        <v>107</v>
      </c>
      <c r="B21" s="7">
        <f t="shared" ref="B21:K24" si="0">+SUMIFS($L$2:$L$14,$J$2:$J$14,$A21,$G$2:$G$14,B$20)</f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5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ref="L21:Y24" si="1">+SUMIFS($L$2:$L$14,$J$2:$J$14,$A21,$G$2:$G$14,L$20)</f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ref="Z21:Z24" si="2">SUM(C21:Y21)</f>
        <v>5</v>
      </c>
    </row>
    <row r="22" spans="1:26" ht="14.25" customHeight="1" x14ac:dyDescent="0.25">
      <c r="A22" s="7" t="s">
        <v>93</v>
      </c>
      <c r="B22" s="7">
        <f t="shared" si="0"/>
        <v>0</v>
      </c>
      <c r="C22" s="7">
        <f t="shared" si="0"/>
        <v>0</v>
      </c>
      <c r="D22" s="7">
        <f t="shared" si="0"/>
        <v>0</v>
      </c>
      <c r="E22" s="7">
        <f t="shared" si="0"/>
        <v>0</v>
      </c>
      <c r="F22" s="7">
        <f t="shared" si="0"/>
        <v>3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0</v>
      </c>
      <c r="V22" s="7">
        <f t="shared" si="1"/>
        <v>0</v>
      </c>
      <c r="W22" s="7">
        <f t="shared" si="1"/>
        <v>0</v>
      </c>
      <c r="X22" s="7">
        <f t="shared" si="1"/>
        <v>5</v>
      </c>
      <c r="Y22" s="7">
        <f t="shared" si="1"/>
        <v>0</v>
      </c>
      <c r="Z22" s="7">
        <f t="shared" si="2"/>
        <v>8</v>
      </c>
    </row>
    <row r="23" spans="1:26" ht="14.25" customHeight="1" x14ac:dyDescent="0.25">
      <c r="A23" s="7" t="s">
        <v>132</v>
      </c>
      <c r="B23" s="7">
        <f t="shared" si="0"/>
        <v>0</v>
      </c>
      <c r="C23" s="7">
        <f t="shared" si="0"/>
        <v>0</v>
      </c>
      <c r="D23" s="7">
        <f t="shared" si="0"/>
        <v>0</v>
      </c>
      <c r="E23" s="7">
        <f t="shared" si="0"/>
        <v>0</v>
      </c>
      <c r="F23" s="7">
        <f t="shared" si="0"/>
        <v>9</v>
      </c>
      <c r="G23" s="7">
        <f t="shared" si="0"/>
        <v>0</v>
      </c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si="1"/>
        <v>0</v>
      </c>
      <c r="M23" s="7">
        <f t="shared" si="1"/>
        <v>0</v>
      </c>
      <c r="N23" s="7">
        <f t="shared" si="1"/>
        <v>0</v>
      </c>
      <c r="O23" s="7">
        <f t="shared" si="1"/>
        <v>0</v>
      </c>
      <c r="P23" s="7">
        <f t="shared" si="1"/>
        <v>0</v>
      </c>
      <c r="Q23" s="7">
        <f t="shared" si="1"/>
        <v>0</v>
      </c>
      <c r="R23" s="7">
        <f t="shared" si="1"/>
        <v>0</v>
      </c>
      <c r="S23" s="7">
        <f t="shared" si="1"/>
        <v>0</v>
      </c>
      <c r="T23" s="7">
        <f t="shared" si="1"/>
        <v>0</v>
      </c>
      <c r="U23" s="7">
        <f t="shared" si="1"/>
        <v>0</v>
      </c>
      <c r="V23" s="7">
        <f t="shared" si="1"/>
        <v>0</v>
      </c>
      <c r="W23" s="7">
        <f t="shared" si="1"/>
        <v>0</v>
      </c>
      <c r="X23" s="7">
        <f t="shared" si="1"/>
        <v>0</v>
      </c>
      <c r="Y23" s="7">
        <f t="shared" si="1"/>
        <v>0</v>
      </c>
      <c r="Z23" s="7">
        <f t="shared" si="2"/>
        <v>9</v>
      </c>
    </row>
    <row r="24" spans="1:26" ht="14.25" customHeight="1" x14ac:dyDescent="0.25">
      <c r="A24" s="7" t="s">
        <v>119</v>
      </c>
      <c r="B24" s="7">
        <f t="shared" si="0"/>
        <v>0</v>
      </c>
      <c r="C24" s="7">
        <f t="shared" si="0"/>
        <v>0</v>
      </c>
      <c r="D24" s="7">
        <f t="shared" si="0"/>
        <v>0</v>
      </c>
      <c r="E24" s="7">
        <f t="shared" si="0"/>
        <v>0</v>
      </c>
      <c r="F24" s="7">
        <f t="shared" si="0"/>
        <v>0</v>
      </c>
      <c r="G24" s="7">
        <f t="shared" si="0"/>
        <v>0</v>
      </c>
      <c r="H24" s="7">
        <f t="shared" si="0"/>
        <v>0</v>
      </c>
      <c r="I24" s="7">
        <f t="shared" si="0"/>
        <v>0</v>
      </c>
      <c r="J24" s="7">
        <f t="shared" si="0"/>
        <v>0</v>
      </c>
      <c r="K24" s="7">
        <f t="shared" si="0"/>
        <v>0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1"/>
        <v>0</v>
      </c>
      <c r="R24" s="7">
        <f t="shared" si="1"/>
        <v>0</v>
      </c>
      <c r="S24" s="7">
        <f t="shared" si="1"/>
        <v>0</v>
      </c>
      <c r="T24" s="7">
        <f t="shared" si="1"/>
        <v>0</v>
      </c>
      <c r="U24" s="7">
        <f t="shared" si="1"/>
        <v>0</v>
      </c>
      <c r="V24" s="7">
        <f t="shared" si="1"/>
        <v>0</v>
      </c>
      <c r="W24" s="7">
        <f t="shared" si="1"/>
        <v>0</v>
      </c>
      <c r="X24" s="7">
        <f t="shared" si="1"/>
        <v>9</v>
      </c>
      <c r="Y24" s="7">
        <f t="shared" si="1"/>
        <v>0</v>
      </c>
      <c r="Z24" s="7">
        <f t="shared" si="2"/>
        <v>9</v>
      </c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spans="1:24" ht="15.75" customHeight="1" x14ac:dyDescent="0.25"/>
    <row r="162" spans="1:24" ht="15.75" customHeight="1" x14ac:dyDescent="0.25"/>
    <row r="163" spans="1:24" ht="15.75" customHeight="1" x14ac:dyDescent="0.25"/>
    <row r="164" spans="1:24" ht="15.75" customHeight="1" x14ac:dyDescent="0.25"/>
    <row r="165" spans="1:24" ht="15.75" customHeight="1" x14ac:dyDescent="0.25"/>
    <row r="166" spans="1:24" ht="15.75" customHeight="1" x14ac:dyDescent="0.25"/>
    <row r="167" spans="1:24" ht="15.75" customHeight="1" x14ac:dyDescent="0.25"/>
    <row r="168" spans="1:24" ht="15.75" customHeight="1" x14ac:dyDescent="0.25"/>
    <row r="169" spans="1:24" ht="15.75" customHeight="1" x14ac:dyDescent="0.25"/>
    <row r="170" spans="1:24" ht="15.75" customHeight="1" x14ac:dyDescent="0.25"/>
    <row r="171" spans="1:24" ht="15.75" customHeight="1" x14ac:dyDescent="0.25"/>
    <row r="172" spans="1:24" ht="15.75" customHeight="1" x14ac:dyDescent="0.25"/>
    <row r="173" spans="1:24" ht="15.75" customHeight="1" x14ac:dyDescent="0.25"/>
    <row r="174" spans="1:24" ht="14.25" customHeight="1" x14ac:dyDescent="0.25">
      <c r="B174" s="39" t="s">
        <v>8</v>
      </c>
      <c r="C174" s="39" t="s">
        <v>342</v>
      </c>
      <c r="D174" s="39" t="s">
        <v>48</v>
      </c>
      <c r="E174" s="64" t="s">
        <v>60</v>
      </c>
      <c r="F174" s="39" t="s">
        <v>343</v>
      </c>
      <c r="G174" s="39" t="s">
        <v>344</v>
      </c>
      <c r="H174" s="39" t="s">
        <v>345</v>
      </c>
      <c r="I174" s="39" t="s">
        <v>346</v>
      </c>
      <c r="J174" s="39" t="s">
        <v>347</v>
      </c>
      <c r="K174" s="39" t="s">
        <v>348</v>
      </c>
      <c r="L174" s="39" t="s">
        <v>349</v>
      </c>
      <c r="M174" s="39" t="s">
        <v>350</v>
      </c>
      <c r="N174" s="39" t="s">
        <v>351</v>
      </c>
      <c r="O174" s="39" t="s">
        <v>39</v>
      </c>
      <c r="P174" s="39" t="s">
        <v>352</v>
      </c>
      <c r="Q174" s="39" t="s">
        <v>51</v>
      </c>
      <c r="R174" s="39" t="s">
        <v>80</v>
      </c>
      <c r="S174" s="39" t="s">
        <v>353</v>
      </c>
      <c r="T174" s="39" t="s">
        <v>354</v>
      </c>
      <c r="U174" s="39" t="s">
        <v>355</v>
      </c>
      <c r="V174" s="39" t="s">
        <v>356</v>
      </c>
      <c r="W174" s="39"/>
      <c r="X174" s="39" t="s">
        <v>357</v>
      </c>
    </row>
    <row r="175" spans="1:24" ht="14.25" customHeight="1" x14ac:dyDescent="0.25">
      <c r="A175" s="7" t="s">
        <v>358</v>
      </c>
      <c r="B175" s="65" t="e">
        <f t="shared" ref="B175:V175" si="3">+SUMIF(#REF!,B$174,#REF!)</f>
        <v>#REF!</v>
      </c>
      <c r="C175" s="7" t="e">
        <f t="shared" si="3"/>
        <v>#REF!</v>
      </c>
      <c r="D175" s="7" t="e">
        <f t="shared" si="3"/>
        <v>#REF!</v>
      </c>
      <c r="E175" s="7" t="e">
        <f t="shared" si="3"/>
        <v>#REF!</v>
      </c>
      <c r="F175" s="7" t="e">
        <f t="shared" si="3"/>
        <v>#REF!</v>
      </c>
      <c r="G175" s="7" t="e">
        <f t="shared" si="3"/>
        <v>#REF!</v>
      </c>
      <c r="H175" s="7" t="e">
        <f t="shared" si="3"/>
        <v>#REF!</v>
      </c>
      <c r="I175" s="7" t="e">
        <f t="shared" si="3"/>
        <v>#REF!</v>
      </c>
      <c r="J175" s="7" t="e">
        <f t="shared" si="3"/>
        <v>#REF!</v>
      </c>
      <c r="K175" s="7" t="e">
        <f t="shared" si="3"/>
        <v>#REF!</v>
      </c>
      <c r="L175" s="7" t="e">
        <f t="shared" si="3"/>
        <v>#REF!</v>
      </c>
      <c r="M175" s="7" t="e">
        <f t="shared" si="3"/>
        <v>#REF!</v>
      </c>
      <c r="N175" s="7" t="e">
        <f t="shared" si="3"/>
        <v>#REF!</v>
      </c>
      <c r="O175" s="7" t="e">
        <f t="shared" si="3"/>
        <v>#REF!</v>
      </c>
      <c r="P175" s="7" t="e">
        <f t="shared" si="3"/>
        <v>#REF!</v>
      </c>
      <c r="Q175" s="7" t="e">
        <f t="shared" si="3"/>
        <v>#REF!</v>
      </c>
      <c r="R175" s="7" t="e">
        <f t="shared" si="3"/>
        <v>#REF!</v>
      </c>
      <c r="S175" s="7" t="e">
        <f t="shared" si="3"/>
        <v>#REF!</v>
      </c>
      <c r="T175" s="7" t="e">
        <f t="shared" si="3"/>
        <v>#REF!</v>
      </c>
      <c r="U175" s="7" t="e">
        <f t="shared" si="3"/>
        <v>#REF!</v>
      </c>
      <c r="V175" s="7" t="e">
        <f t="shared" si="3"/>
        <v>#REF!</v>
      </c>
      <c r="W175" s="7"/>
      <c r="X175" s="7" t="e">
        <f>+SUMIF(#REF!,X$174,#REF!)</f>
        <v>#REF!</v>
      </c>
    </row>
    <row r="176" spans="1:24" ht="14.25" customHeight="1" x14ac:dyDescent="0.25">
      <c r="A176" s="7" t="s">
        <v>359</v>
      </c>
      <c r="B176" s="65">
        <f t="shared" ref="B176:V176" si="4">+SUMIF($G$2:$G$10,B$174,$L$2:$L$10)</f>
        <v>0</v>
      </c>
      <c r="C176" s="7">
        <f t="shared" si="4"/>
        <v>0</v>
      </c>
      <c r="D176" s="7">
        <f t="shared" si="4"/>
        <v>0</v>
      </c>
      <c r="E176" s="7">
        <f t="shared" si="4"/>
        <v>0</v>
      </c>
      <c r="F176" s="7">
        <f t="shared" si="4"/>
        <v>0</v>
      </c>
      <c r="G176" s="7">
        <f t="shared" si="4"/>
        <v>0</v>
      </c>
      <c r="H176" s="7">
        <f t="shared" si="4"/>
        <v>0</v>
      </c>
      <c r="I176" s="7">
        <f t="shared" si="4"/>
        <v>0</v>
      </c>
      <c r="J176" s="7">
        <f t="shared" si="4"/>
        <v>0</v>
      </c>
      <c r="K176" s="7">
        <f t="shared" si="4"/>
        <v>0</v>
      </c>
      <c r="L176" s="7">
        <f t="shared" si="4"/>
        <v>0</v>
      </c>
      <c r="M176" s="7">
        <f t="shared" si="4"/>
        <v>0</v>
      </c>
      <c r="N176" s="7">
        <f t="shared" si="4"/>
        <v>0</v>
      </c>
      <c r="O176" s="7">
        <f t="shared" si="4"/>
        <v>0</v>
      </c>
      <c r="P176" s="7">
        <f t="shared" si="4"/>
        <v>0</v>
      </c>
      <c r="Q176" s="7">
        <f t="shared" si="4"/>
        <v>0</v>
      </c>
      <c r="R176" s="7">
        <f t="shared" si="4"/>
        <v>14</v>
      </c>
      <c r="S176" s="7">
        <f t="shared" si="4"/>
        <v>0</v>
      </c>
      <c r="T176" s="7">
        <f t="shared" si="4"/>
        <v>0</v>
      </c>
      <c r="U176" s="7">
        <f t="shared" si="4"/>
        <v>0</v>
      </c>
      <c r="V176" s="7">
        <f t="shared" si="4"/>
        <v>0</v>
      </c>
      <c r="W176" s="7"/>
      <c r="X176" s="7">
        <f>+SUMIF($G$2:$G$10,X$174,$L$2:$L$10)</f>
        <v>0</v>
      </c>
    </row>
    <row r="177" spans="1:24" ht="14.25" customHeight="1" x14ac:dyDescent="0.25">
      <c r="A177" s="7" t="s">
        <v>360</v>
      </c>
      <c r="B177" s="65" t="e">
        <f t="shared" ref="B177:V177" si="5">+SUMIF(#REF!,B$174,#REF!)</f>
        <v>#REF!</v>
      </c>
      <c r="C177" s="7" t="e">
        <f t="shared" si="5"/>
        <v>#REF!</v>
      </c>
      <c r="D177" s="7" t="e">
        <f t="shared" si="5"/>
        <v>#REF!</v>
      </c>
      <c r="E177" s="7" t="e">
        <f t="shared" si="5"/>
        <v>#REF!</v>
      </c>
      <c r="F177" s="7" t="e">
        <f t="shared" si="5"/>
        <v>#REF!</v>
      </c>
      <c r="G177" s="7" t="e">
        <f t="shared" si="5"/>
        <v>#REF!</v>
      </c>
      <c r="H177" s="7" t="e">
        <f t="shared" si="5"/>
        <v>#REF!</v>
      </c>
      <c r="I177" s="7" t="e">
        <f t="shared" si="5"/>
        <v>#REF!</v>
      </c>
      <c r="J177" s="7" t="e">
        <f t="shared" si="5"/>
        <v>#REF!</v>
      </c>
      <c r="K177" s="7" t="e">
        <f t="shared" si="5"/>
        <v>#REF!</v>
      </c>
      <c r="L177" s="7" t="e">
        <f t="shared" si="5"/>
        <v>#REF!</v>
      </c>
      <c r="M177" s="7" t="e">
        <f t="shared" si="5"/>
        <v>#REF!</v>
      </c>
      <c r="N177" s="7" t="e">
        <f t="shared" si="5"/>
        <v>#REF!</v>
      </c>
      <c r="O177" s="7" t="e">
        <f t="shared" si="5"/>
        <v>#REF!</v>
      </c>
      <c r="P177" s="7" t="e">
        <f t="shared" si="5"/>
        <v>#REF!</v>
      </c>
      <c r="Q177" s="7" t="e">
        <f t="shared" si="5"/>
        <v>#REF!</v>
      </c>
      <c r="R177" s="7" t="e">
        <f t="shared" si="5"/>
        <v>#REF!</v>
      </c>
      <c r="S177" s="7" t="e">
        <f t="shared" si="5"/>
        <v>#REF!</v>
      </c>
      <c r="T177" s="7" t="e">
        <f t="shared" si="5"/>
        <v>#REF!</v>
      </c>
      <c r="U177" s="7" t="e">
        <f t="shared" si="5"/>
        <v>#REF!</v>
      </c>
      <c r="V177" s="7" t="e">
        <f t="shared" si="5"/>
        <v>#REF!</v>
      </c>
      <c r="W177" s="7"/>
      <c r="X177" s="7" t="e">
        <f>+SUMIF(#REF!,X$174,#REF!)</f>
        <v>#REF!</v>
      </c>
    </row>
    <row r="178" spans="1:24" ht="14.25" customHeight="1" x14ac:dyDescent="0.25">
      <c r="A178" s="7" t="s">
        <v>361</v>
      </c>
      <c r="B178" s="65">
        <f t="shared" ref="B178:V178" si="6">+SUMIF($G$12:$G$14,B$174,$L$12:$L$14)</f>
        <v>0</v>
      </c>
      <c r="C178" s="7">
        <f t="shared" si="6"/>
        <v>0</v>
      </c>
      <c r="D178" s="7">
        <f t="shared" si="6"/>
        <v>0</v>
      </c>
      <c r="E178" s="7">
        <f t="shared" si="6"/>
        <v>0</v>
      </c>
      <c r="F178" s="7">
        <f t="shared" si="6"/>
        <v>0</v>
      </c>
      <c r="G178" s="7">
        <f t="shared" si="6"/>
        <v>0</v>
      </c>
      <c r="H178" s="7">
        <f t="shared" si="6"/>
        <v>0</v>
      </c>
      <c r="I178" s="7">
        <f t="shared" si="6"/>
        <v>0</v>
      </c>
      <c r="J178" s="7">
        <f t="shared" si="6"/>
        <v>0</v>
      </c>
      <c r="K178" s="7">
        <f t="shared" si="6"/>
        <v>0</v>
      </c>
      <c r="L178" s="7">
        <f t="shared" si="6"/>
        <v>0</v>
      </c>
      <c r="M178" s="7">
        <f t="shared" si="6"/>
        <v>0</v>
      </c>
      <c r="N178" s="7">
        <f t="shared" si="6"/>
        <v>0</v>
      </c>
      <c r="O178" s="7">
        <f t="shared" si="6"/>
        <v>0</v>
      </c>
      <c r="P178" s="7">
        <f t="shared" si="6"/>
        <v>0</v>
      </c>
      <c r="Q178" s="7">
        <f t="shared" si="6"/>
        <v>0</v>
      </c>
      <c r="R178" s="7">
        <f t="shared" si="6"/>
        <v>0</v>
      </c>
      <c r="S178" s="7">
        <f t="shared" si="6"/>
        <v>0</v>
      </c>
      <c r="T178" s="7">
        <f t="shared" si="6"/>
        <v>0</v>
      </c>
      <c r="U178" s="7">
        <f t="shared" si="6"/>
        <v>0</v>
      </c>
      <c r="V178" s="7">
        <f t="shared" si="6"/>
        <v>0</v>
      </c>
      <c r="W178" s="7"/>
      <c r="X178" s="7">
        <f>+SUMIF($G$12:$G$14,X$174,$L$12:$L$14)</f>
        <v>0</v>
      </c>
    </row>
    <row r="179" spans="1:24" ht="14.25" customHeight="1" x14ac:dyDescent="0.25">
      <c r="A179" s="7" t="s">
        <v>330</v>
      </c>
      <c r="B179" s="65" t="e">
        <f t="shared" ref="B179:V179" si="7">SUM(B175:B178)</f>
        <v>#REF!</v>
      </c>
      <c r="C179" s="7" t="e">
        <f t="shared" si="7"/>
        <v>#REF!</v>
      </c>
      <c r="D179" s="7" t="e">
        <f t="shared" si="7"/>
        <v>#REF!</v>
      </c>
      <c r="E179" s="7" t="e">
        <f t="shared" si="7"/>
        <v>#REF!</v>
      </c>
      <c r="F179" s="7" t="e">
        <f t="shared" si="7"/>
        <v>#REF!</v>
      </c>
      <c r="G179" s="7" t="e">
        <f t="shared" si="7"/>
        <v>#REF!</v>
      </c>
      <c r="H179" s="7" t="e">
        <f t="shared" si="7"/>
        <v>#REF!</v>
      </c>
      <c r="I179" s="7" t="e">
        <f t="shared" si="7"/>
        <v>#REF!</v>
      </c>
      <c r="J179" s="7" t="e">
        <f t="shared" si="7"/>
        <v>#REF!</v>
      </c>
      <c r="K179" s="7" t="e">
        <f t="shared" si="7"/>
        <v>#REF!</v>
      </c>
      <c r="L179" s="7" t="e">
        <f t="shared" si="7"/>
        <v>#REF!</v>
      </c>
      <c r="M179" s="7" t="e">
        <f t="shared" si="7"/>
        <v>#REF!</v>
      </c>
      <c r="N179" s="7" t="e">
        <f t="shared" si="7"/>
        <v>#REF!</v>
      </c>
      <c r="O179" s="7" t="e">
        <f t="shared" si="7"/>
        <v>#REF!</v>
      </c>
      <c r="P179" s="7" t="e">
        <f t="shared" si="7"/>
        <v>#REF!</v>
      </c>
      <c r="Q179" s="7" t="e">
        <f t="shared" si="7"/>
        <v>#REF!</v>
      </c>
      <c r="R179" s="7" t="e">
        <f t="shared" si="7"/>
        <v>#REF!</v>
      </c>
      <c r="S179" s="7" t="e">
        <f t="shared" si="7"/>
        <v>#REF!</v>
      </c>
      <c r="T179" s="7" t="e">
        <f t="shared" si="7"/>
        <v>#REF!</v>
      </c>
      <c r="U179" s="7" t="e">
        <f t="shared" si="7"/>
        <v>#REF!</v>
      </c>
      <c r="V179" s="7" t="e">
        <f t="shared" si="7"/>
        <v>#REF!</v>
      </c>
      <c r="W179" s="7"/>
      <c r="X179" s="7" t="e">
        <f>SUM(X175:X178)</f>
        <v>#REF!</v>
      </c>
    </row>
    <row r="180" spans="1:24" ht="15.75" customHeight="1" x14ac:dyDescent="0.25"/>
    <row r="181" spans="1:24" ht="15.75" customHeight="1" x14ac:dyDescent="0.25"/>
    <row r="182" spans="1:24" ht="15.75" customHeight="1" x14ac:dyDescent="0.25"/>
    <row r="183" spans="1:24" ht="15.75" customHeight="1" x14ac:dyDescent="0.25"/>
    <row r="184" spans="1:24" ht="15.75" customHeight="1" x14ac:dyDescent="0.25"/>
    <row r="185" spans="1:24" ht="15.75" customHeight="1" x14ac:dyDescent="0.25"/>
    <row r="186" spans="1:24" ht="15.75" customHeight="1" x14ac:dyDescent="0.25"/>
    <row r="187" spans="1:24" ht="15.75" customHeight="1" x14ac:dyDescent="0.25"/>
    <row r="188" spans="1:24" ht="15.75" customHeight="1" x14ac:dyDescent="0.25"/>
    <row r="189" spans="1:24" ht="15.75" customHeight="1" x14ac:dyDescent="0.25"/>
    <row r="190" spans="1:24" ht="15.75" customHeight="1" x14ac:dyDescent="0.25"/>
    <row r="191" spans="1:24" ht="15.75" customHeight="1" x14ac:dyDescent="0.25"/>
    <row r="192" spans="1:2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sortState xmlns:xlrd2="http://schemas.microsoft.com/office/spreadsheetml/2017/richdata2" ref="A2:L14">
    <sortCondition ref="J2:J14"/>
    <sortCondition ref="C2:C14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57"/>
  <sheetViews>
    <sheetView workbookViewId="0">
      <pane ySplit="2" topLeftCell="A3" activePane="bottomLeft" state="frozen"/>
      <selection pane="bottomLeft" activeCell="E16" sqref="E16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3" ht="14.25" customHeight="1" x14ac:dyDescent="0.25">
      <c r="A1" s="41" t="s">
        <v>369</v>
      </c>
      <c r="B1" s="41"/>
      <c r="C1" s="42"/>
      <c r="D1" s="41"/>
      <c r="E1" s="41"/>
      <c r="F1" s="41"/>
      <c r="G1" s="41"/>
      <c r="H1" s="41"/>
      <c r="I1" s="41"/>
      <c r="J1" s="41"/>
      <c r="K1" s="43"/>
      <c r="L1" s="43"/>
      <c r="M1" s="41"/>
      <c r="N1" s="44"/>
    </row>
    <row r="2" spans="1:23" ht="14.25" customHeight="1" x14ac:dyDescent="0.3">
      <c r="A2" s="45"/>
      <c r="B2" s="45"/>
      <c r="C2" s="46" t="s">
        <v>323</v>
      </c>
      <c r="D2" s="45"/>
      <c r="E2" s="45" t="s">
        <v>326</v>
      </c>
      <c r="F2" s="45" t="s">
        <v>333</v>
      </c>
      <c r="G2" s="45" t="s">
        <v>3</v>
      </c>
      <c r="H2" s="45" t="s">
        <v>327</v>
      </c>
      <c r="I2" s="45" t="s">
        <v>2</v>
      </c>
      <c r="J2" s="45" t="s">
        <v>5</v>
      </c>
      <c r="K2" s="47" t="s">
        <v>324</v>
      </c>
      <c r="L2" s="47" t="s">
        <v>328</v>
      </c>
      <c r="M2" s="45" t="s">
        <v>329</v>
      </c>
      <c r="N2" s="45" t="s">
        <v>334</v>
      </c>
      <c r="O2" s="48" t="s">
        <v>335</v>
      </c>
      <c r="P2" s="48" t="s">
        <v>333</v>
      </c>
      <c r="Q2" s="48" t="s">
        <v>336</v>
      </c>
      <c r="R2" s="48" t="s">
        <v>333</v>
      </c>
      <c r="S2" s="48" t="s">
        <v>337</v>
      </c>
      <c r="T2" s="48" t="s">
        <v>333</v>
      </c>
      <c r="U2" s="48" t="s">
        <v>338</v>
      </c>
      <c r="V2" s="48" t="s">
        <v>333</v>
      </c>
      <c r="W2" s="68"/>
    </row>
    <row r="3" spans="1:23" ht="14.25" customHeight="1" x14ac:dyDescent="0.25">
      <c r="A3" s="49"/>
      <c r="B3" s="69" t="s">
        <v>369</v>
      </c>
      <c r="C3" s="70">
        <v>1</v>
      </c>
      <c r="D3" s="70">
        <v>1</v>
      </c>
      <c r="E3" s="32">
        <v>2</v>
      </c>
      <c r="F3" s="32" t="str">
        <f>+VLOOKUP(E3,Participants!$A$1:$F$798,2,FALSE)</f>
        <v>Jackson Carroll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4</v>
      </c>
      <c r="J3" s="32" t="str">
        <f>+VLOOKUP(E3,Participants!$A$1:$G$798,7,FALSE)</f>
        <v>DEV BOYS</v>
      </c>
      <c r="K3" s="52" t="s">
        <v>596</v>
      </c>
      <c r="L3" s="32">
        <v>6</v>
      </c>
      <c r="M3" s="32">
        <v>5</v>
      </c>
      <c r="N3" s="49" t="str">
        <f>+J3</f>
        <v>DEV BOYS</v>
      </c>
      <c r="O3" s="49"/>
      <c r="P3" s="54"/>
      <c r="Q3" s="54"/>
      <c r="R3" s="54"/>
      <c r="S3" s="54" t="e">
        <f>+VLOOKUP(R3,Participants!$A$1:$F$651,2,FALSE)</f>
        <v>#N/A</v>
      </c>
      <c r="T3" s="54"/>
      <c r="U3" s="54" t="e">
        <f>+VLOOKUP(T3,Participants!$A$1:$F$651,2,FALSE)</f>
        <v>#N/A</v>
      </c>
      <c r="V3" s="54"/>
      <c r="W3" s="54" t="e">
        <f>+VLOOKUP(V3,Participants!$A$1:$F$651,2,FALSE)</f>
        <v>#N/A</v>
      </c>
    </row>
    <row r="4" spans="1:23" ht="14.25" customHeight="1" x14ac:dyDescent="0.25">
      <c r="A4" s="118"/>
      <c r="B4" s="134"/>
      <c r="C4" s="70"/>
      <c r="D4" s="70"/>
      <c r="E4" s="32"/>
      <c r="F4" s="32"/>
      <c r="G4" s="32"/>
      <c r="H4" s="32"/>
      <c r="I4" s="32"/>
      <c r="J4" s="32"/>
      <c r="K4" s="120"/>
      <c r="L4" s="32"/>
      <c r="M4" s="32"/>
      <c r="N4" s="118"/>
      <c r="O4" s="118"/>
      <c r="P4" s="54"/>
      <c r="Q4" s="54"/>
      <c r="R4" s="54"/>
      <c r="S4" s="54"/>
      <c r="T4" s="54"/>
      <c r="U4" s="54"/>
      <c r="V4" s="54"/>
      <c r="W4" s="54"/>
    </row>
    <row r="5" spans="1:23" ht="14.25" customHeight="1" x14ac:dyDescent="0.25">
      <c r="A5" s="49"/>
      <c r="B5" s="69" t="s">
        <v>369</v>
      </c>
      <c r="C5" s="70">
        <v>1</v>
      </c>
      <c r="D5" s="70">
        <v>2</v>
      </c>
      <c r="E5" s="32">
        <v>28</v>
      </c>
      <c r="F5" s="32" t="str">
        <f>+VLOOKUP(E5,Participants!$A$1:$F$798,2,FALSE)</f>
        <v>Maggie Miller</v>
      </c>
      <c r="G5" s="32" t="str">
        <f>+VLOOKUP(E5,Participants!$A$1:$F$798,4,FALSE)</f>
        <v>BFS</v>
      </c>
      <c r="H5" s="32" t="str">
        <f>+VLOOKUP(E5,Participants!$A$1:$F$798,5,FALSE)</f>
        <v>F</v>
      </c>
      <c r="I5" s="32">
        <f>+VLOOKUP(E5,Participants!$A$1:$F$798,3,FALSE)</f>
        <v>4</v>
      </c>
      <c r="J5" s="32" t="str">
        <f>+VLOOKUP(E5,Participants!$A$1:$G$798,7,FALSE)</f>
        <v>DEV GIRLS</v>
      </c>
      <c r="K5" s="52" t="s">
        <v>598</v>
      </c>
      <c r="L5" s="32">
        <v>8</v>
      </c>
      <c r="M5" s="32">
        <v>5</v>
      </c>
      <c r="N5" s="49" t="str">
        <f>+J5</f>
        <v>DEV GIRLS</v>
      </c>
      <c r="O5" s="49"/>
      <c r="P5" s="54"/>
      <c r="Q5" s="54" t="e">
        <f>+VLOOKUP(P5,Participants!$A$1:$F$651,2,FALSE)</f>
        <v>#N/A</v>
      </c>
      <c r="R5" s="54"/>
      <c r="S5" s="54" t="e">
        <f>+VLOOKUP(R5,Participants!$A$1:$F$651,2,FALSE)</f>
        <v>#N/A</v>
      </c>
      <c r="T5" s="54"/>
      <c r="U5" s="54" t="e">
        <f>+VLOOKUP(T5,Participants!$A$1:$F$651,2,FALSE)</f>
        <v>#N/A</v>
      </c>
      <c r="V5" s="54"/>
      <c r="W5" s="54" t="e">
        <f>+VLOOKUP(V5,Participants!$A$1:$F$651,2,FALSE)</f>
        <v>#N/A</v>
      </c>
    </row>
    <row r="6" spans="1:23" ht="14.25" customHeight="1" x14ac:dyDescent="0.25">
      <c r="A6" s="118"/>
      <c r="B6" s="134"/>
      <c r="C6" s="70"/>
      <c r="D6" s="70"/>
      <c r="E6" s="32"/>
      <c r="F6" s="32"/>
      <c r="G6" s="32"/>
      <c r="H6" s="32"/>
      <c r="I6" s="32"/>
      <c r="J6" s="32"/>
      <c r="K6" s="120"/>
      <c r="L6" s="32"/>
      <c r="M6" s="32"/>
      <c r="N6" s="118"/>
      <c r="O6" s="118"/>
      <c r="P6" s="54"/>
      <c r="Q6" s="54"/>
      <c r="R6" s="54"/>
      <c r="S6" s="54"/>
      <c r="T6" s="54"/>
      <c r="U6" s="54"/>
      <c r="V6" s="54"/>
      <c r="W6" s="54"/>
    </row>
    <row r="7" spans="1:23" ht="14.25" customHeight="1" x14ac:dyDescent="0.25">
      <c r="A7" s="49"/>
      <c r="B7" s="69" t="s">
        <v>369</v>
      </c>
      <c r="C7" s="70">
        <v>1</v>
      </c>
      <c r="D7" s="70">
        <v>4</v>
      </c>
      <c r="E7" s="32">
        <v>32</v>
      </c>
      <c r="F7" s="32" t="str">
        <f>+VLOOKUP(E7,Participants!$A$1:$F$798,2,FALSE)</f>
        <v>Declan Flynn</v>
      </c>
      <c r="G7" s="32" t="str">
        <f>+VLOOKUP(E7,Participants!$A$1:$F$798,4,FALSE)</f>
        <v>BFS</v>
      </c>
      <c r="H7" s="32" t="str">
        <f>+VLOOKUP(E7,Participants!$A$1:$F$798,5,FALSE)</f>
        <v>M</v>
      </c>
      <c r="I7" s="32">
        <f>+VLOOKUP(E7,Participants!$A$1:$F$798,3,FALSE)</f>
        <v>5</v>
      </c>
      <c r="J7" s="32" t="str">
        <f>+VLOOKUP(E7,Participants!$A$1:$G$798,7,FALSE)</f>
        <v>JV BOYS</v>
      </c>
      <c r="K7" s="52" t="s">
        <v>593</v>
      </c>
      <c r="L7" s="32">
        <v>3</v>
      </c>
      <c r="M7" s="32">
        <v>5</v>
      </c>
      <c r="N7" s="49" t="str">
        <f>+J7</f>
        <v>JV BOYS</v>
      </c>
      <c r="O7" s="49"/>
      <c r="P7" s="54"/>
      <c r="Q7" s="54" t="e">
        <f>+VLOOKUP(P7,Participants!$A$1:$F$651,2,FALSE)</f>
        <v>#N/A</v>
      </c>
      <c r="R7" s="54"/>
      <c r="S7" s="54" t="e">
        <f>+VLOOKUP(R7,Participants!$A$1:$F$651,2,FALSE)</f>
        <v>#N/A</v>
      </c>
      <c r="T7" s="54"/>
      <c r="U7" s="54" t="e">
        <f>+VLOOKUP(T7,Participants!$A$1:$F$651,2,FALSE)</f>
        <v>#N/A</v>
      </c>
      <c r="V7" s="54"/>
      <c r="W7" s="54" t="e">
        <f>+VLOOKUP(V7,Participants!$A$1:$F$651,2,FALSE)</f>
        <v>#N/A</v>
      </c>
    </row>
    <row r="8" spans="1:23" ht="14.25" customHeight="1" x14ac:dyDescent="0.25">
      <c r="A8" s="118"/>
      <c r="B8" s="134"/>
      <c r="C8" s="70"/>
      <c r="D8" s="70"/>
      <c r="E8" s="32"/>
      <c r="F8" s="32"/>
      <c r="G8" s="32"/>
      <c r="H8" s="32"/>
      <c r="I8" s="32"/>
      <c r="J8" s="32"/>
      <c r="K8" s="120"/>
      <c r="L8" s="32"/>
      <c r="M8" s="32"/>
      <c r="N8" s="118"/>
      <c r="O8" s="118"/>
      <c r="P8" s="54"/>
      <c r="Q8" s="54"/>
      <c r="R8" s="54"/>
      <c r="S8" s="54"/>
      <c r="T8" s="54"/>
      <c r="U8" s="54"/>
      <c r="V8" s="54"/>
      <c r="W8" s="54"/>
    </row>
    <row r="9" spans="1:23" ht="14.25" customHeight="1" x14ac:dyDescent="0.25">
      <c r="A9" s="49"/>
      <c r="B9" s="69" t="s">
        <v>369</v>
      </c>
      <c r="C9" s="70">
        <v>1</v>
      </c>
      <c r="D9" s="70">
        <v>3</v>
      </c>
      <c r="E9" s="32">
        <v>44</v>
      </c>
      <c r="F9" s="32" t="str">
        <f>+VLOOKUP(E9,Participants!$A$1:$F$798,2,FALSE)</f>
        <v>Mirabella Davison</v>
      </c>
      <c r="G9" s="32" t="str">
        <f>+VLOOKUP(E9,Participants!$A$1:$F$798,4,FALSE)</f>
        <v>BFS</v>
      </c>
      <c r="H9" s="32" t="str">
        <f>+VLOOKUP(E9,Participants!$A$1:$F$798,5,FALSE)</f>
        <v>F</v>
      </c>
      <c r="I9" s="32">
        <f>+VLOOKUP(E9,Participants!$A$1:$F$798,3,FALSE)</f>
        <v>5</v>
      </c>
      <c r="J9" s="32" t="str">
        <f>+VLOOKUP(E9,Participants!$A$1:$G$798,7,FALSE)</f>
        <v>JV GIRLS</v>
      </c>
      <c r="K9" s="52" t="s">
        <v>595</v>
      </c>
      <c r="L9" s="32">
        <v>5</v>
      </c>
      <c r="M9" s="32">
        <v>5</v>
      </c>
      <c r="N9" s="49" t="str">
        <f>+J9</f>
        <v>JV GIRLS</v>
      </c>
      <c r="O9" s="49"/>
      <c r="P9" s="54"/>
      <c r="Q9" s="54" t="e">
        <f>+VLOOKUP(P9,Participants!$A$1:$F$651,2,FALSE)</f>
        <v>#N/A</v>
      </c>
      <c r="R9" s="54"/>
      <c r="S9" s="54" t="e">
        <f>+VLOOKUP(R9,Participants!$A$1:$F$651,2,FALSE)</f>
        <v>#N/A</v>
      </c>
      <c r="T9" s="54"/>
      <c r="U9" s="54" t="e">
        <f>+VLOOKUP(T9,Participants!$A$1:$F$651,2,FALSE)</f>
        <v>#N/A</v>
      </c>
      <c r="V9" s="54"/>
      <c r="W9" s="54" t="e">
        <f>+VLOOKUP(V9,Participants!$A$1:$F$651,2,FALSE)</f>
        <v>#N/A</v>
      </c>
    </row>
    <row r="10" spans="1:23" ht="14.25" customHeight="1" x14ac:dyDescent="0.25">
      <c r="A10" s="118"/>
      <c r="B10" s="134"/>
      <c r="C10" s="70"/>
      <c r="D10" s="70"/>
      <c r="E10" s="32"/>
      <c r="F10" s="32"/>
      <c r="G10" s="32"/>
      <c r="H10" s="32"/>
      <c r="I10" s="32"/>
      <c r="J10" s="32"/>
      <c r="K10" s="120"/>
      <c r="L10" s="32"/>
      <c r="M10" s="32"/>
      <c r="N10" s="118"/>
      <c r="O10" s="118"/>
      <c r="P10" s="54"/>
      <c r="Q10" s="54"/>
      <c r="R10" s="54"/>
      <c r="S10" s="54"/>
      <c r="T10" s="54"/>
      <c r="U10" s="54"/>
      <c r="V10" s="54"/>
      <c r="W10" s="54"/>
    </row>
    <row r="11" spans="1:23" ht="14.25" customHeight="1" x14ac:dyDescent="0.25">
      <c r="A11" s="49"/>
      <c r="B11" s="69" t="s">
        <v>369</v>
      </c>
      <c r="C11" s="70">
        <v>1</v>
      </c>
      <c r="D11" s="70">
        <v>8</v>
      </c>
      <c r="E11" s="32">
        <v>251</v>
      </c>
      <c r="F11" s="32" t="str">
        <f>+VLOOKUP(E11,Participants!$A$1:$F$798,2,FALSE)</f>
        <v>Jacob Sutfin</v>
      </c>
      <c r="G11" s="32" t="str">
        <f>+VLOOKUP(E11,Participants!$A$1:$F$798,4,FALSE)</f>
        <v>STL</v>
      </c>
      <c r="H11" s="32" t="str">
        <f>+VLOOKUP(E11,Participants!$A$1:$F$798,5,FALSE)</f>
        <v>M</v>
      </c>
      <c r="I11" s="32">
        <f>+VLOOKUP(E11,Participants!$A$1:$F$798,3,FALSE)</f>
        <v>8</v>
      </c>
      <c r="J11" s="32" t="str">
        <f>+VLOOKUP(E11,Participants!$A$1:$G$798,7,FALSE)</f>
        <v>VARSITY BOYS</v>
      </c>
      <c r="K11" s="52" t="s">
        <v>591</v>
      </c>
      <c r="L11" s="32">
        <v>1</v>
      </c>
      <c r="M11" s="32">
        <v>5</v>
      </c>
      <c r="N11" s="49" t="str">
        <f>+J11</f>
        <v>VARSITY BOYS</v>
      </c>
      <c r="O11" s="49"/>
      <c r="P11" s="54"/>
      <c r="Q11" s="54" t="e">
        <f>+VLOOKUP(P11,Participants!$A$1:$F$651,2,FALSE)</f>
        <v>#N/A</v>
      </c>
      <c r="R11" s="54"/>
      <c r="S11" s="54" t="e">
        <f>+VLOOKUP(R11,Participants!$A$1:$F$651,2,FALSE)</f>
        <v>#N/A</v>
      </c>
      <c r="T11" s="54"/>
      <c r="U11" s="54" t="e">
        <f>+VLOOKUP(T11,Participants!$A$1:$F$651,2,FALSE)</f>
        <v>#N/A</v>
      </c>
      <c r="V11" s="54"/>
      <c r="W11" s="54" t="e">
        <f>+VLOOKUP(V11,Participants!$A$1:$F$651,2,FALSE)</f>
        <v>#N/A</v>
      </c>
    </row>
    <row r="12" spans="1:23" ht="14.25" customHeight="1" x14ac:dyDescent="0.25">
      <c r="A12" s="49"/>
      <c r="B12" s="69" t="s">
        <v>369</v>
      </c>
      <c r="C12" s="70">
        <v>1</v>
      </c>
      <c r="D12" s="70">
        <v>7</v>
      </c>
      <c r="E12" s="32">
        <v>57</v>
      </c>
      <c r="F12" s="32" t="str">
        <f>+VLOOKUP(E12,Participants!$A$1:$F$798,2,FALSE)</f>
        <v>Charlie Martin</v>
      </c>
      <c r="G12" s="32" t="str">
        <f>+VLOOKUP(E12,Participants!$A$1:$F$798,4,FALSE)</f>
        <v>BFS</v>
      </c>
      <c r="H12" s="32" t="str">
        <f>+VLOOKUP(E12,Participants!$A$1:$F$798,5,FALSE)</f>
        <v>M</v>
      </c>
      <c r="I12" s="32">
        <f>+VLOOKUP(E12,Participants!$A$1:$F$798,3,FALSE)</f>
        <v>7</v>
      </c>
      <c r="J12" s="32" t="str">
        <f>+VLOOKUP(E12,Participants!$A$1:$G$798,7,FALSE)</f>
        <v>VARSITY BOYS</v>
      </c>
      <c r="K12" s="52" t="s">
        <v>594</v>
      </c>
      <c r="L12" s="32">
        <v>4</v>
      </c>
      <c r="M12" s="32">
        <v>3</v>
      </c>
      <c r="N12" s="49" t="str">
        <f>+J12</f>
        <v>VARSITY BOYS</v>
      </c>
      <c r="O12" s="49"/>
      <c r="P12" s="54"/>
      <c r="Q12" s="54" t="e">
        <f>+VLOOKUP(P12,Participants!$A$1:$F$651,2,FALSE)</f>
        <v>#N/A</v>
      </c>
      <c r="R12" s="54"/>
      <c r="S12" s="54" t="e">
        <f>+VLOOKUP(R12,Participants!$A$1:$F$651,2,FALSE)</f>
        <v>#N/A</v>
      </c>
      <c r="T12" s="54"/>
      <c r="U12" s="54" t="e">
        <f>+VLOOKUP(T12,Participants!$A$1:$F$651,2,FALSE)</f>
        <v>#N/A</v>
      </c>
      <c r="V12" s="54"/>
      <c r="W12" s="54" t="e">
        <f>+VLOOKUP(V12,Participants!$A$1:$F$651,2,FALSE)</f>
        <v>#N/A</v>
      </c>
    </row>
    <row r="13" spans="1:23" ht="14.25" customHeight="1" x14ac:dyDescent="0.25">
      <c r="A13" s="49"/>
      <c r="B13" s="69" t="s">
        <v>369</v>
      </c>
      <c r="C13" s="70">
        <v>1</v>
      </c>
      <c r="D13" s="70">
        <v>5</v>
      </c>
      <c r="E13" s="32">
        <v>239</v>
      </c>
      <c r="F13" s="32" t="str">
        <f>+VLOOKUP(E13,Participants!$A$1:$F$798,2,FALSE)</f>
        <v>John Gaglia</v>
      </c>
      <c r="G13" s="32" t="str">
        <f>+VLOOKUP(E13,Participants!$A$1:$F$798,4,FALSE)</f>
        <v>STL</v>
      </c>
      <c r="H13" s="32" t="str">
        <f>+VLOOKUP(E13,Participants!$A$1:$F$798,5,FALSE)</f>
        <v>M</v>
      </c>
      <c r="I13" s="32">
        <f>+VLOOKUP(E13,Participants!$A$1:$F$798,3,FALSE)</f>
        <v>8</v>
      </c>
      <c r="J13" s="32" t="str">
        <f>+VLOOKUP(E13,Participants!$A$1:$G$798,7,FALSE)</f>
        <v>VARSITY BOYS</v>
      </c>
      <c r="K13" s="52" t="s">
        <v>597</v>
      </c>
      <c r="L13" s="32">
        <v>7</v>
      </c>
      <c r="M13" s="32" t="s">
        <v>517</v>
      </c>
      <c r="N13" s="49" t="str">
        <f>+J13</f>
        <v>VARSITY BOYS</v>
      </c>
      <c r="O13" s="49"/>
      <c r="P13" s="54"/>
      <c r="Q13" s="54" t="e">
        <f>+VLOOKUP(P13,Participants!$A$1:$F$651,2,FALSE)</f>
        <v>#N/A</v>
      </c>
      <c r="R13" s="54"/>
      <c r="S13" s="54" t="e">
        <f>+VLOOKUP(R13,Participants!$A$1:$F$651,2,FALSE)</f>
        <v>#N/A</v>
      </c>
      <c r="T13" s="54"/>
      <c r="U13" s="54" t="e">
        <f>+VLOOKUP(T13,Participants!$A$1:$F$651,2,FALSE)</f>
        <v>#N/A</v>
      </c>
      <c r="V13" s="54"/>
      <c r="W13" s="54" t="e">
        <f>+VLOOKUP(V13,Participants!$A$1:$F$651,2,FALSE)</f>
        <v>#N/A</v>
      </c>
    </row>
    <row r="14" spans="1:23" ht="14.25" customHeight="1" x14ac:dyDescent="0.25">
      <c r="A14" s="118"/>
      <c r="B14" s="134"/>
      <c r="C14" s="70"/>
      <c r="D14" s="70"/>
      <c r="E14" s="32"/>
      <c r="F14" s="32"/>
      <c r="G14" s="32"/>
      <c r="H14" s="32"/>
      <c r="I14" s="32"/>
      <c r="J14" s="32"/>
      <c r="K14" s="120"/>
      <c r="L14" s="32"/>
      <c r="M14" s="32"/>
      <c r="N14" s="118"/>
      <c r="O14" s="118"/>
      <c r="P14" s="54"/>
      <c r="Q14" s="54"/>
      <c r="R14" s="54"/>
      <c r="S14" s="54"/>
      <c r="T14" s="54"/>
      <c r="U14" s="54"/>
      <c r="V14" s="54"/>
      <c r="W14" s="54"/>
    </row>
    <row r="15" spans="1:23" ht="14.25" customHeight="1" x14ac:dyDescent="0.25">
      <c r="A15" s="49"/>
      <c r="B15" s="69" t="s">
        <v>369</v>
      </c>
      <c r="C15" s="70">
        <v>1</v>
      </c>
      <c r="D15" s="70">
        <v>6</v>
      </c>
      <c r="E15" s="32">
        <v>75</v>
      </c>
      <c r="F15" s="32" t="str">
        <f>+VLOOKUP(E15,Participants!$A$1:$F$798,2,FALSE)</f>
        <v>Claire Karsman</v>
      </c>
      <c r="G15" s="32" t="str">
        <f>+VLOOKUP(E15,Participants!$A$1:$F$798,4,FALSE)</f>
        <v>BFS</v>
      </c>
      <c r="H15" s="32" t="str">
        <f>+VLOOKUP(E15,Participants!$A$1:$F$798,5,FALSE)</f>
        <v>F</v>
      </c>
      <c r="I15" s="32">
        <f>+VLOOKUP(E15,Participants!$A$1:$F$798,3,FALSE)</f>
        <v>8</v>
      </c>
      <c r="J15" s="32" t="str">
        <f>+VLOOKUP(E15,Participants!$A$1:$G$798,7,FALSE)</f>
        <v>VARSITY GIRLS</v>
      </c>
      <c r="K15" s="52" t="s">
        <v>592</v>
      </c>
      <c r="L15" s="32">
        <v>2</v>
      </c>
      <c r="M15" s="32">
        <v>5</v>
      </c>
      <c r="N15" s="49" t="str">
        <f>+J15</f>
        <v>VARSITY GIRLS</v>
      </c>
      <c r="O15" s="49"/>
      <c r="P15" s="54"/>
      <c r="Q15" s="54" t="e">
        <f>+VLOOKUP(P15,Participants!$A$1:$F$651,2,FALSE)</f>
        <v>#N/A</v>
      </c>
      <c r="R15" s="54"/>
      <c r="S15" s="54" t="e">
        <f>+VLOOKUP(R15,Participants!$A$1:$F$651,2,FALSE)</f>
        <v>#N/A</v>
      </c>
      <c r="T15" s="54"/>
      <c r="U15" s="54" t="e">
        <f>+VLOOKUP(T15,Participants!$A$1:$F$651,2,FALSE)</f>
        <v>#N/A</v>
      </c>
      <c r="V15" s="54"/>
      <c r="W15" s="54" t="e">
        <f>+VLOOKUP(V15,Participants!$A$1:$F$651,2,FALSE)</f>
        <v>#N/A</v>
      </c>
    </row>
    <row r="16" spans="1:23" ht="14.25" customHeight="1" x14ac:dyDescent="0.25">
      <c r="C16" s="26"/>
      <c r="K16" s="35"/>
      <c r="L16" s="35"/>
      <c r="M16" s="76"/>
    </row>
    <row r="17" spans="1:26" ht="14.25" customHeight="1" x14ac:dyDescent="0.25">
      <c r="C17" s="26"/>
      <c r="K17" s="35"/>
      <c r="L17" s="35"/>
    </row>
    <row r="18" spans="1:26" ht="14.25" customHeight="1" x14ac:dyDescent="0.25">
      <c r="C18" s="26"/>
      <c r="K18" s="35"/>
      <c r="L18" s="35"/>
    </row>
    <row r="19" spans="1:26" ht="14.25" customHeight="1" x14ac:dyDescent="0.25">
      <c r="C19" s="26"/>
      <c r="K19" s="35"/>
      <c r="L19" s="35"/>
    </row>
    <row r="20" spans="1:26" ht="14.25" customHeight="1" x14ac:dyDescent="0.25">
      <c r="B20" s="38" t="s">
        <v>8</v>
      </c>
      <c r="C20" s="38" t="s">
        <v>15</v>
      </c>
      <c r="D20" s="38" t="s">
        <v>18</v>
      </c>
      <c r="E20" s="38" t="s">
        <v>21</v>
      </c>
      <c r="F20" s="38" t="s">
        <v>10</v>
      </c>
      <c r="G20" s="38" t="s">
        <v>26</v>
      </c>
      <c r="H20" s="38" t="s">
        <v>29</v>
      </c>
      <c r="I20" s="38" t="s">
        <v>32</v>
      </c>
      <c r="J20" s="38" t="s">
        <v>35</v>
      </c>
      <c r="K20" s="38" t="s">
        <v>39</v>
      </c>
      <c r="L20" s="38" t="s">
        <v>42</v>
      </c>
      <c r="M20" s="38" t="s">
        <v>45</v>
      </c>
      <c r="N20" s="38" t="s">
        <v>48</v>
      </c>
      <c r="O20" s="38" t="s">
        <v>51</v>
      </c>
      <c r="P20" s="38" t="s">
        <v>54</v>
      </c>
      <c r="Q20" s="38" t="s">
        <v>57</v>
      </c>
      <c r="R20" s="38" t="s">
        <v>60</v>
      </c>
      <c r="S20" s="38" t="s">
        <v>63</v>
      </c>
      <c r="T20" s="38" t="s">
        <v>66</v>
      </c>
      <c r="U20" s="38" t="s">
        <v>71</v>
      </c>
      <c r="V20" s="38" t="s">
        <v>74</v>
      </c>
      <c r="W20" s="38" t="s">
        <v>77</v>
      </c>
      <c r="X20" s="38" t="s">
        <v>80</v>
      </c>
      <c r="Y20" s="38" t="s">
        <v>83</v>
      </c>
      <c r="Z20" s="39" t="s">
        <v>330</v>
      </c>
    </row>
    <row r="21" spans="1:26" ht="14.25" customHeight="1" x14ac:dyDescent="0.25">
      <c r="A21" s="7" t="s">
        <v>107</v>
      </c>
      <c r="B21" s="7">
        <f t="shared" ref="B21:K24" si="0">+SUMIFS($M$2:$M$15,$J$2:$J$15,$A21,$G$2:$G$15,B$20)</f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5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ref="L21:Y24" si="1">+SUMIFS($M$2:$M$15,$J$2:$J$15,$A21,$G$2:$G$15,L$20)</f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ref="Z21:Z24" si="2">SUM(D21:Y21)</f>
        <v>5</v>
      </c>
    </row>
    <row r="22" spans="1:26" ht="14.25" customHeight="1" x14ac:dyDescent="0.25">
      <c r="A22" s="7" t="s">
        <v>93</v>
      </c>
      <c r="B22" s="7">
        <f t="shared" si="0"/>
        <v>0</v>
      </c>
      <c r="C22" s="7">
        <f t="shared" si="0"/>
        <v>0</v>
      </c>
      <c r="D22" s="7">
        <f t="shared" si="0"/>
        <v>0</v>
      </c>
      <c r="E22" s="7">
        <f t="shared" si="0"/>
        <v>0</v>
      </c>
      <c r="F22" s="7">
        <f t="shared" si="0"/>
        <v>5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0</v>
      </c>
      <c r="V22" s="7">
        <f t="shared" si="1"/>
        <v>0</v>
      </c>
      <c r="W22" s="7">
        <f t="shared" si="1"/>
        <v>0</v>
      </c>
      <c r="X22" s="7">
        <f t="shared" si="1"/>
        <v>0</v>
      </c>
      <c r="Y22" s="7">
        <f t="shared" si="1"/>
        <v>0</v>
      </c>
      <c r="Z22" s="7">
        <f t="shared" si="2"/>
        <v>5</v>
      </c>
    </row>
    <row r="23" spans="1:26" ht="14.25" customHeight="1" x14ac:dyDescent="0.25">
      <c r="A23" s="7" t="s">
        <v>132</v>
      </c>
      <c r="B23" s="7">
        <f t="shared" si="0"/>
        <v>0</v>
      </c>
      <c r="C23" s="7">
        <f t="shared" si="0"/>
        <v>0</v>
      </c>
      <c r="D23" s="7">
        <f t="shared" si="0"/>
        <v>0</v>
      </c>
      <c r="E23" s="7">
        <f t="shared" si="0"/>
        <v>0</v>
      </c>
      <c r="F23" s="7">
        <f t="shared" si="0"/>
        <v>5</v>
      </c>
      <c r="G23" s="7">
        <f t="shared" si="0"/>
        <v>0</v>
      </c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si="1"/>
        <v>0</v>
      </c>
      <c r="M23" s="7">
        <f t="shared" si="1"/>
        <v>0</v>
      </c>
      <c r="N23" s="7">
        <f t="shared" si="1"/>
        <v>0</v>
      </c>
      <c r="O23" s="7">
        <f t="shared" si="1"/>
        <v>0</v>
      </c>
      <c r="P23" s="7">
        <f t="shared" si="1"/>
        <v>0</v>
      </c>
      <c r="Q23" s="7">
        <f t="shared" si="1"/>
        <v>0</v>
      </c>
      <c r="R23" s="7">
        <f t="shared" si="1"/>
        <v>0</v>
      </c>
      <c r="S23" s="7">
        <f t="shared" si="1"/>
        <v>0</v>
      </c>
      <c r="T23" s="7">
        <f t="shared" si="1"/>
        <v>0</v>
      </c>
      <c r="U23" s="7">
        <f t="shared" si="1"/>
        <v>0</v>
      </c>
      <c r="V23" s="7">
        <f t="shared" si="1"/>
        <v>0</v>
      </c>
      <c r="W23" s="7">
        <f t="shared" si="1"/>
        <v>0</v>
      </c>
      <c r="X23" s="7">
        <f t="shared" si="1"/>
        <v>0</v>
      </c>
      <c r="Y23" s="7">
        <f t="shared" si="1"/>
        <v>0</v>
      </c>
      <c r="Z23" s="7">
        <f t="shared" si="2"/>
        <v>5</v>
      </c>
    </row>
    <row r="24" spans="1:26" ht="14.25" customHeight="1" x14ac:dyDescent="0.25">
      <c r="A24" s="7" t="s">
        <v>119</v>
      </c>
      <c r="B24" s="7">
        <f t="shared" si="0"/>
        <v>0</v>
      </c>
      <c r="C24" s="7">
        <f t="shared" si="0"/>
        <v>0</v>
      </c>
      <c r="D24" s="7">
        <f t="shared" si="0"/>
        <v>0</v>
      </c>
      <c r="E24" s="7">
        <f t="shared" si="0"/>
        <v>0</v>
      </c>
      <c r="F24" s="7">
        <f t="shared" si="0"/>
        <v>3</v>
      </c>
      <c r="G24" s="7">
        <f t="shared" si="0"/>
        <v>0</v>
      </c>
      <c r="H24" s="7">
        <f t="shared" si="0"/>
        <v>0</v>
      </c>
      <c r="I24" s="7">
        <f t="shared" si="0"/>
        <v>0</v>
      </c>
      <c r="J24" s="7">
        <f t="shared" si="0"/>
        <v>0</v>
      </c>
      <c r="K24" s="7">
        <f t="shared" si="0"/>
        <v>0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1"/>
        <v>0</v>
      </c>
      <c r="R24" s="7">
        <f t="shared" si="1"/>
        <v>0</v>
      </c>
      <c r="S24" s="7">
        <f t="shared" si="1"/>
        <v>0</v>
      </c>
      <c r="T24" s="7">
        <f t="shared" si="1"/>
        <v>0</v>
      </c>
      <c r="U24" s="7">
        <f t="shared" si="1"/>
        <v>0</v>
      </c>
      <c r="V24" s="7">
        <f t="shared" si="1"/>
        <v>0</v>
      </c>
      <c r="W24" s="7">
        <f t="shared" si="1"/>
        <v>0</v>
      </c>
      <c r="X24" s="7">
        <f t="shared" si="1"/>
        <v>5</v>
      </c>
      <c r="Y24" s="7">
        <f t="shared" si="1"/>
        <v>0</v>
      </c>
      <c r="Z24" s="7">
        <f t="shared" si="2"/>
        <v>8</v>
      </c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sortState xmlns:xlrd2="http://schemas.microsoft.com/office/spreadsheetml/2017/richdata2" ref="A3:W15">
    <sortCondition ref="N3:N15"/>
    <sortCondition ref="K3:K15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888"/>
  <sheetViews>
    <sheetView workbookViewId="0">
      <pane ySplit="1" topLeftCell="A2" activePane="bottomLeft" state="frozen"/>
      <selection pane="bottomLeft" activeCell="A14" sqref="A14:XFD126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77" t="s">
        <v>370</v>
      </c>
      <c r="B1" s="78" t="s">
        <v>371</v>
      </c>
      <c r="C1" s="78" t="s">
        <v>372</v>
      </c>
      <c r="D1" s="78" t="s">
        <v>373</v>
      </c>
      <c r="E1" s="78"/>
      <c r="F1" s="78" t="s">
        <v>374</v>
      </c>
      <c r="G1" s="78" t="s">
        <v>1</v>
      </c>
      <c r="H1" s="78" t="s">
        <v>3</v>
      </c>
      <c r="I1" s="78" t="s">
        <v>327</v>
      </c>
      <c r="J1" s="78" t="s">
        <v>2</v>
      </c>
      <c r="K1" s="78" t="s">
        <v>5</v>
      </c>
      <c r="L1" s="79" t="s">
        <v>328</v>
      </c>
      <c r="M1" s="78" t="s">
        <v>329</v>
      </c>
      <c r="N1" s="80" t="s">
        <v>375</v>
      </c>
      <c r="O1" s="80" t="s">
        <v>376</v>
      </c>
    </row>
    <row r="2" spans="1:15" ht="14.25" customHeight="1" x14ac:dyDescent="0.25">
      <c r="A2" s="86"/>
      <c r="B2" s="87"/>
      <c r="C2" s="87"/>
      <c r="D2" s="88"/>
      <c r="E2" s="88"/>
      <c r="F2" s="32">
        <v>236</v>
      </c>
      <c r="G2" s="51" t="str">
        <f>+VLOOKUP(F2,Participants!$A$1:$F$798,2,FALSE)</f>
        <v>Giovanni Bellicini</v>
      </c>
      <c r="H2" s="51" t="str">
        <f>+VLOOKUP(F2,Participants!$A$1:$F$798,4,FALSE)</f>
        <v>STL</v>
      </c>
      <c r="I2" s="51" t="str">
        <f>+VLOOKUP(F2,Participants!$A$1:$F$798,5,FALSE)</f>
        <v>M</v>
      </c>
      <c r="J2" s="51">
        <f>+VLOOKUP(F2,Participants!$A$1:$F$798,3,FALSE)</f>
        <v>7</v>
      </c>
      <c r="K2" s="14" t="str">
        <f>+VLOOKUP(F2,Participants!$A$1:$G$798,7,FALSE)</f>
        <v>VARSITY BOYS</v>
      </c>
      <c r="L2" s="139">
        <v>1</v>
      </c>
      <c r="M2" s="51">
        <v>5</v>
      </c>
      <c r="N2" s="32">
        <v>31</v>
      </c>
      <c r="O2" s="32">
        <v>0</v>
      </c>
    </row>
    <row r="3" spans="1:15" ht="14.25" customHeight="1" x14ac:dyDescent="0.25">
      <c r="A3" s="86"/>
      <c r="B3" s="87"/>
      <c r="C3" s="87"/>
      <c r="D3" s="88"/>
      <c r="E3" s="88"/>
      <c r="F3" s="32"/>
      <c r="G3" s="51"/>
      <c r="H3" s="51"/>
      <c r="I3" s="51"/>
      <c r="J3" s="51"/>
      <c r="K3" s="14"/>
      <c r="L3" s="139"/>
      <c r="M3" s="51"/>
      <c r="N3" s="32"/>
      <c r="O3" s="32"/>
    </row>
    <row r="4" spans="1:15" ht="14.25" customHeight="1" x14ac:dyDescent="0.25">
      <c r="A4" s="81"/>
      <c r="B4" s="82"/>
      <c r="C4" s="82"/>
      <c r="D4" s="83"/>
      <c r="E4" s="83"/>
      <c r="F4" s="32">
        <v>75</v>
      </c>
      <c r="G4" s="55" t="str">
        <f>+VLOOKUP(F4,Participants!$A$1:$F$798,2,FALSE)</f>
        <v>Claire Karsman</v>
      </c>
      <c r="H4" s="55" t="str">
        <f>+VLOOKUP(F4,Participants!$A$1:$F$798,4,FALSE)</f>
        <v>BFS</v>
      </c>
      <c r="I4" s="55" t="str">
        <f>+VLOOKUP(F4,Participants!$A$1:$F$798,5,FALSE)</f>
        <v>F</v>
      </c>
      <c r="J4" s="55">
        <f>+VLOOKUP(F4,Participants!$A$1:$F$798,3,FALSE)</f>
        <v>8</v>
      </c>
      <c r="K4" s="14" t="str">
        <f>+VLOOKUP(F4,Participants!$A$1:$G$798,7,FALSE)</f>
        <v>VARSITY GIRLS</v>
      </c>
      <c r="L4" s="140">
        <v>1</v>
      </c>
      <c r="M4" s="55">
        <v>5</v>
      </c>
      <c r="N4" s="85">
        <v>31</v>
      </c>
      <c r="O4" s="85">
        <v>7</v>
      </c>
    </row>
    <row r="5" spans="1:15" ht="14.25" customHeight="1" x14ac:dyDescent="0.25">
      <c r="A5" s="81"/>
      <c r="B5" s="82"/>
      <c r="C5" s="82"/>
      <c r="D5" s="83"/>
      <c r="E5" s="83"/>
      <c r="F5" s="83">
        <v>74</v>
      </c>
      <c r="G5" s="55" t="str">
        <f>+VLOOKUP(F5,Participants!$A$1:$F$798,2,FALSE)</f>
        <v>Morgan Kane</v>
      </c>
      <c r="H5" s="55" t="str">
        <f>+VLOOKUP(F5,Participants!$A$1:$F$798,4,FALSE)</f>
        <v>BFS</v>
      </c>
      <c r="I5" s="55" t="str">
        <f>+VLOOKUP(F5,Participants!$A$1:$F$798,5,FALSE)</f>
        <v>F</v>
      </c>
      <c r="J5" s="55">
        <f>+VLOOKUP(F5,Participants!$A$1:$F$798,3,FALSE)</f>
        <v>8</v>
      </c>
      <c r="K5" s="14" t="str">
        <f>+VLOOKUP(F5,Participants!$A$1:$G$798,7,FALSE)</f>
        <v>VARSITY GIRLS</v>
      </c>
      <c r="L5" s="84">
        <v>2</v>
      </c>
      <c r="M5" s="55">
        <v>3</v>
      </c>
      <c r="N5" s="85">
        <v>27</v>
      </c>
      <c r="O5" s="85">
        <v>3</v>
      </c>
    </row>
    <row r="6" spans="1:15" ht="14.25" customHeight="1" x14ac:dyDescent="0.25">
      <c r="A6" s="86"/>
      <c r="B6" s="87"/>
      <c r="C6" s="87"/>
      <c r="D6" s="88"/>
      <c r="E6" s="88"/>
      <c r="F6" s="32">
        <v>80</v>
      </c>
      <c r="G6" s="51" t="str">
        <f>+VLOOKUP(F6,Participants!$A$1:$F$798,2,FALSE)</f>
        <v>Katie Miller</v>
      </c>
      <c r="H6" s="51" t="str">
        <f>+VLOOKUP(F6,Participants!$A$1:$F$798,4,FALSE)</f>
        <v>BFS</v>
      </c>
      <c r="I6" s="51" t="str">
        <f>+VLOOKUP(F6,Participants!$A$1:$F$798,5,FALSE)</f>
        <v>F</v>
      </c>
      <c r="J6" s="51">
        <f>+VLOOKUP(F6,Participants!$A$1:$F$798,3,FALSE)</f>
        <v>8</v>
      </c>
      <c r="K6" s="14" t="str">
        <f>+VLOOKUP(F6,Participants!$A$1:$G$798,7,FALSE)</f>
        <v>VARSITY GIRLS</v>
      </c>
      <c r="L6" s="89">
        <v>3</v>
      </c>
      <c r="M6" s="51">
        <v>1</v>
      </c>
      <c r="N6" s="32">
        <v>26</v>
      </c>
      <c r="O6" s="32">
        <v>4</v>
      </c>
    </row>
    <row r="7" spans="1:15" ht="14.25" customHeight="1" x14ac:dyDescent="0.25">
      <c r="A7" s="81"/>
      <c r="B7" s="82"/>
      <c r="C7" s="82"/>
      <c r="D7" s="83"/>
      <c r="E7" s="83"/>
      <c r="F7" s="83">
        <v>79</v>
      </c>
      <c r="G7" s="55" t="str">
        <f>+VLOOKUP(F7,Participants!$A$1:$F$798,2,FALSE)</f>
        <v>Jocelyn Miller</v>
      </c>
      <c r="H7" s="55" t="str">
        <f>+VLOOKUP(F7,Participants!$A$1:$F$798,4,FALSE)</f>
        <v>BFS</v>
      </c>
      <c r="I7" s="55" t="str">
        <f>+VLOOKUP(F7,Participants!$A$1:$F$798,5,FALSE)</f>
        <v>F</v>
      </c>
      <c r="J7" s="55">
        <f>+VLOOKUP(F7,Participants!$A$1:$F$798,3,FALSE)</f>
        <v>7</v>
      </c>
      <c r="K7" s="14" t="str">
        <f>+VLOOKUP(F7,Participants!$A$1:$G$798,7,FALSE)</f>
        <v>VARSITY GIRLS</v>
      </c>
      <c r="L7" s="84">
        <v>4</v>
      </c>
      <c r="M7" s="55"/>
      <c r="N7" s="85">
        <v>25</v>
      </c>
      <c r="O7" s="85">
        <v>11</v>
      </c>
    </row>
    <row r="8" spans="1:15" ht="14.25" customHeight="1" x14ac:dyDescent="0.25">
      <c r="A8" s="86"/>
      <c r="B8" s="87"/>
      <c r="C8" s="87"/>
      <c r="D8" s="88"/>
      <c r="E8" s="88"/>
      <c r="F8" s="88">
        <v>71</v>
      </c>
      <c r="G8" s="51" t="str">
        <f>+VLOOKUP(F8,Participants!$A$1:$F$798,2,FALSE)</f>
        <v>Elena Farrah</v>
      </c>
      <c r="H8" s="51" t="str">
        <f>+VLOOKUP(F8,Participants!$A$1:$F$798,4,FALSE)</f>
        <v>BFS</v>
      </c>
      <c r="I8" s="51" t="str">
        <f>+VLOOKUP(F8,Participants!$A$1:$F$798,5,FALSE)</f>
        <v>F</v>
      </c>
      <c r="J8" s="51">
        <f>+VLOOKUP(F8,Participants!$A$1:$F$798,3,FALSE)</f>
        <v>8</v>
      </c>
      <c r="K8" s="14" t="str">
        <f>+VLOOKUP(F8,Participants!$A$1:$G$798,7,FALSE)</f>
        <v>VARSITY GIRLS</v>
      </c>
      <c r="L8" s="89">
        <v>5</v>
      </c>
      <c r="M8" s="51"/>
      <c r="N8" s="32">
        <v>25</v>
      </c>
      <c r="O8" s="32">
        <v>6</v>
      </c>
    </row>
    <row r="9" spans="1:15" ht="14.25" customHeight="1" x14ac:dyDescent="0.25">
      <c r="A9" s="81"/>
      <c r="B9" s="82"/>
      <c r="C9" s="82"/>
      <c r="D9" s="83"/>
      <c r="E9" s="83"/>
      <c r="F9" s="32">
        <v>66</v>
      </c>
      <c r="G9" s="55" t="str">
        <f>+VLOOKUP(F9,Participants!$A$1:$F$798,2,FALSE)</f>
        <v>Magdalene Carroll</v>
      </c>
      <c r="H9" s="55" t="str">
        <f>+VLOOKUP(F9,Participants!$A$1:$F$798,4,FALSE)</f>
        <v>BFS</v>
      </c>
      <c r="I9" s="55" t="str">
        <f>+VLOOKUP(F9,Participants!$A$1:$F$798,5,FALSE)</f>
        <v>F</v>
      </c>
      <c r="J9" s="55">
        <f>+VLOOKUP(F9,Participants!$A$1:$F$798,3,FALSE)</f>
        <v>8</v>
      </c>
      <c r="K9" s="14" t="str">
        <f>+VLOOKUP(F9,Participants!$A$1:$G$798,7,FALSE)</f>
        <v>VARSITY GIRLS</v>
      </c>
      <c r="L9" s="84">
        <v>6</v>
      </c>
      <c r="M9" s="55"/>
      <c r="N9" s="85">
        <v>25</v>
      </c>
      <c r="O9" s="85">
        <v>2</v>
      </c>
    </row>
    <row r="10" spans="1:15" ht="14.25" customHeight="1" x14ac:dyDescent="0.25">
      <c r="A10" s="81"/>
      <c r="B10" s="82"/>
      <c r="C10" s="82"/>
      <c r="D10" s="83"/>
      <c r="E10" s="83"/>
      <c r="F10" s="83">
        <v>65</v>
      </c>
      <c r="G10" s="55" t="str">
        <f>+VLOOKUP(F10,Participants!$A$1:$F$798,2,FALSE)</f>
        <v>Avery Arendosh</v>
      </c>
      <c r="H10" s="55" t="str">
        <f>+VLOOKUP(F10,Participants!$A$1:$F$798,4,FALSE)</f>
        <v>BFS</v>
      </c>
      <c r="I10" s="55" t="str">
        <f>+VLOOKUP(F10,Participants!$A$1:$F$798,5,FALSE)</f>
        <v>F</v>
      </c>
      <c r="J10" s="55">
        <f>+VLOOKUP(F10,Participants!$A$1:$F$798,3,FALSE)</f>
        <v>7</v>
      </c>
      <c r="K10" s="14" t="str">
        <f>+VLOOKUP(F10,Participants!$A$1:$G$798,7,FALSE)</f>
        <v>VARSITY GIRLS</v>
      </c>
      <c r="L10" s="140">
        <v>7</v>
      </c>
      <c r="M10" s="55"/>
      <c r="N10" s="85">
        <v>23</v>
      </c>
      <c r="O10" s="85">
        <v>10</v>
      </c>
    </row>
    <row r="11" spans="1:15" ht="14.25" customHeight="1" x14ac:dyDescent="0.25">
      <c r="A11" s="86"/>
      <c r="B11" s="87"/>
      <c r="C11" s="87"/>
      <c r="D11" s="88"/>
      <c r="E11" s="88"/>
      <c r="F11" s="88">
        <v>257</v>
      </c>
      <c r="G11" s="51" t="str">
        <f>+VLOOKUP(F11,Participants!$A$1:$F$798,2,FALSE)</f>
        <v>Greta Gompers</v>
      </c>
      <c r="H11" s="51" t="str">
        <f>+VLOOKUP(F11,Participants!$A$1:$F$798,4,FALSE)</f>
        <v>STL</v>
      </c>
      <c r="I11" s="51" t="str">
        <f>+VLOOKUP(F11,Participants!$A$1:$F$798,5,FALSE)</f>
        <v>F</v>
      </c>
      <c r="J11" s="51">
        <f>+VLOOKUP(F11,Participants!$A$1:$F$798,3,FALSE)</f>
        <v>8</v>
      </c>
      <c r="K11" s="14" t="str">
        <f>+VLOOKUP(F11,Participants!$A$1:$G$798,7,FALSE)</f>
        <v>VARSITY GIRLS</v>
      </c>
      <c r="L11" s="139">
        <v>8</v>
      </c>
      <c r="M11" s="51"/>
      <c r="N11" s="32">
        <v>22</v>
      </c>
      <c r="O11" s="32">
        <v>7</v>
      </c>
    </row>
    <row r="12" spans="1:15" ht="14.25" customHeight="1" x14ac:dyDescent="0.25">
      <c r="A12" s="86"/>
      <c r="B12" s="87"/>
      <c r="C12" s="87"/>
      <c r="D12" s="88"/>
      <c r="E12" s="88"/>
      <c r="F12" s="88">
        <v>256</v>
      </c>
      <c r="G12" s="51" t="str">
        <f>+VLOOKUP(F12,Participants!$A$1:$F$798,2,FALSE)</f>
        <v>Rachel Friday</v>
      </c>
      <c r="H12" s="51" t="str">
        <f>+VLOOKUP(F12,Participants!$A$1:$F$798,4,FALSE)</f>
        <v>STL</v>
      </c>
      <c r="I12" s="51" t="str">
        <f>+VLOOKUP(F12,Participants!$A$1:$F$798,5,FALSE)</f>
        <v>F</v>
      </c>
      <c r="J12" s="51">
        <f>+VLOOKUP(F12,Participants!$A$1:$F$798,3,FALSE)</f>
        <v>8</v>
      </c>
      <c r="K12" s="14" t="str">
        <f>+VLOOKUP(F12,Participants!$A$1:$G$798,7,FALSE)</f>
        <v>VARSITY GIRLS</v>
      </c>
      <c r="L12" s="89">
        <v>9</v>
      </c>
      <c r="M12" s="51"/>
      <c r="N12" s="32">
        <v>21</v>
      </c>
      <c r="O12" s="32">
        <v>3</v>
      </c>
    </row>
    <row r="13" spans="1:15" ht="14.25" customHeight="1" x14ac:dyDescent="0.25">
      <c r="A13" s="81"/>
      <c r="B13" s="82"/>
      <c r="C13" s="82"/>
      <c r="D13" s="83"/>
      <c r="E13" s="83"/>
      <c r="F13" s="83">
        <v>253</v>
      </c>
      <c r="G13" s="55" t="str">
        <f>+VLOOKUP(F13,Participants!$A$1:$F$798,2,FALSE)</f>
        <v>Olivia Barnett</v>
      </c>
      <c r="H13" s="55" t="str">
        <f>+VLOOKUP(F13,Participants!$A$1:$F$798,4,FALSE)</f>
        <v>STL</v>
      </c>
      <c r="I13" s="55" t="str">
        <f>+VLOOKUP(F13,Participants!$A$1:$F$798,5,FALSE)</f>
        <v>F</v>
      </c>
      <c r="J13" s="55">
        <f>+VLOOKUP(F13,Participants!$A$1:$F$798,3,FALSE)</f>
        <v>7</v>
      </c>
      <c r="K13" s="14" t="str">
        <f>+VLOOKUP(F13,Participants!$A$1:$G$798,7,FALSE)</f>
        <v>VARSITY GIRLS</v>
      </c>
      <c r="L13" s="84">
        <v>10</v>
      </c>
      <c r="M13" s="55"/>
      <c r="N13" s="85">
        <v>20</v>
      </c>
      <c r="O13" s="85">
        <v>0</v>
      </c>
    </row>
    <row r="14" spans="1:15" ht="15.75" customHeight="1" x14ac:dyDescent="0.25"/>
    <row r="15" spans="1:15" ht="15.75" customHeight="1" x14ac:dyDescent="0.25"/>
    <row r="16" spans="1:15" ht="15.75" customHeight="1" x14ac:dyDescent="0.25"/>
    <row r="17" spans="1:26" ht="14.25" customHeight="1" x14ac:dyDescent="0.25">
      <c r="A17" s="90"/>
      <c r="B17" s="38" t="s">
        <v>8</v>
      </c>
      <c r="C17" s="38" t="s">
        <v>15</v>
      </c>
      <c r="D17" s="38" t="s">
        <v>18</v>
      </c>
      <c r="E17" s="38" t="s">
        <v>21</v>
      </c>
      <c r="F17" s="38" t="s">
        <v>10</v>
      </c>
      <c r="G17" s="38" t="s">
        <v>26</v>
      </c>
      <c r="H17" s="38" t="s">
        <v>29</v>
      </c>
      <c r="I17" s="38" t="s">
        <v>32</v>
      </c>
      <c r="J17" s="38" t="s">
        <v>35</v>
      </c>
      <c r="K17" s="38" t="s">
        <v>39</v>
      </c>
      <c r="L17" s="38" t="s">
        <v>42</v>
      </c>
      <c r="M17" s="38" t="s">
        <v>45</v>
      </c>
      <c r="N17" s="38" t="s">
        <v>48</v>
      </c>
      <c r="O17" s="38" t="s">
        <v>51</v>
      </c>
      <c r="P17" s="38" t="s">
        <v>54</v>
      </c>
      <c r="Q17" s="38" t="s">
        <v>57</v>
      </c>
      <c r="R17" s="38" t="s">
        <v>60</v>
      </c>
      <c r="S17" s="38" t="s">
        <v>63</v>
      </c>
      <c r="T17" s="38" t="s">
        <v>66</v>
      </c>
      <c r="U17" s="38" t="s">
        <v>71</v>
      </c>
      <c r="V17" s="38" t="s">
        <v>74</v>
      </c>
      <c r="W17" s="38" t="s">
        <v>77</v>
      </c>
      <c r="X17" s="38" t="s">
        <v>80</v>
      </c>
      <c r="Y17" s="38" t="s">
        <v>83</v>
      </c>
      <c r="Z17" s="39" t="s">
        <v>330</v>
      </c>
    </row>
    <row r="18" spans="1:26" ht="14.25" customHeight="1" x14ac:dyDescent="0.25">
      <c r="A18" s="90"/>
    </row>
    <row r="19" spans="1:26" ht="14.25" customHeight="1" x14ac:dyDescent="0.25">
      <c r="A19" s="90"/>
    </row>
    <row r="20" spans="1:26" ht="14.25" customHeight="1" x14ac:dyDescent="0.25">
      <c r="A20" s="90" t="s">
        <v>132</v>
      </c>
      <c r="B20" s="7">
        <f t="shared" ref="B20:K21" si="0">+SUMIFS($M$1:$M$13,$K$1:$K$13,$A20,$H$1:$H$13,B$17)</f>
        <v>0</v>
      </c>
      <c r="C20" s="7">
        <f t="shared" si="0"/>
        <v>0</v>
      </c>
      <c r="D20" s="7">
        <f t="shared" si="0"/>
        <v>0</v>
      </c>
      <c r="E20" s="7">
        <f t="shared" si="0"/>
        <v>0</v>
      </c>
      <c r="F20" s="7">
        <f t="shared" si="0"/>
        <v>9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ref="L20:Y21" si="1">+SUMIFS($M$1:$M$13,$K$1:$K$13,$A20,$H$1:$H$13,L$17)</f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7">
        <f t="shared" si="1"/>
        <v>0</v>
      </c>
      <c r="Z20" s="7">
        <f t="shared" ref="Z20:Z21" si="2">SUM(C20:Y20)</f>
        <v>9</v>
      </c>
    </row>
    <row r="21" spans="1:26" ht="14.25" customHeight="1" x14ac:dyDescent="0.25">
      <c r="A21" s="90" t="s">
        <v>119</v>
      </c>
      <c r="B21" s="7">
        <f t="shared" si="0"/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0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7">
        <f t="shared" si="1"/>
        <v>5</v>
      </c>
      <c r="Y21" s="7">
        <f t="shared" si="1"/>
        <v>0</v>
      </c>
      <c r="Z21" s="7">
        <f t="shared" si="2"/>
        <v>5</v>
      </c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</sheetData>
  <sortState xmlns:xlrd2="http://schemas.microsoft.com/office/spreadsheetml/2017/richdata2" ref="A2:O13">
    <sortCondition ref="K2:K13"/>
    <sortCondition descending="1" ref="N2:N13"/>
    <sortCondition descending="1" ref="O2:O13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899"/>
  <sheetViews>
    <sheetView tabSelected="1" workbookViewId="0">
      <pane ySplit="2" topLeftCell="A3" activePane="bottomLeft" state="frozen"/>
      <selection pane="bottomLeft" activeCell="A26" sqref="A26:XFD129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15" ht="14.25" customHeight="1" x14ac:dyDescent="0.25">
      <c r="A1" s="91" t="s">
        <v>377</v>
      </c>
      <c r="B1" s="44"/>
      <c r="C1" s="44"/>
      <c r="D1" s="92"/>
      <c r="E1" s="93"/>
      <c r="F1" s="44"/>
      <c r="G1" s="44"/>
      <c r="H1" s="44"/>
      <c r="I1" s="44"/>
      <c r="J1" s="44"/>
      <c r="K1" s="44"/>
      <c r="L1" s="94"/>
      <c r="M1" s="94"/>
      <c r="N1" s="155" t="s">
        <v>378</v>
      </c>
      <c r="O1" s="156"/>
    </row>
    <row r="2" spans="1:15" ht="14.25" customHeight="1" x14ac:dyDescent="0.25">
      <c r="A2" s="95" t="s">
        <v>379</v>
      </c>
      <c r="B2" s="95" t="s">
        <v>380</v>
      </c>
      <c r="C2" s="95" t="s">
        <v>381</v>
      </c>
      <c r="D2" s="96" t="s">
        <v>382</v>
      </c>
      <c r="E2" s="96"/>
      <c r="F2" s="97" t="s">
        <v>383</v>
      </c>
      <c r="G2" s="95" t="s">
        <v>1</v>
      </c>
      <c r="H2" s="95" t="s">
        <v>3</v>
      </c>
      <c r="I2" s="95" t="s">
        <v>327</v>
      </c>
      <c r="J2" s="95" t="s">
        <v>2</v>
      </c>
      <c r="K2" s="95" t="s">
        <v>5</v>
      </c>
      <c r="L2" s="96" t="s">
        <v>328</v>
      </c>
      <c r="M2" s="96" t="s">
        <v>329</v>
      </c>
      <c r="N2" s="98" t="s">
        <v>375</v>
      </c>
      <c r="O2" s="98" t="s">
        <v>376</v>
      </c>
    </row>
    <row r="3" spans="1:15" ht="14.25" customHeight="1" x14ac:dyDescent="0.25">
      <c r="A3" s="141"/>
      <c r="B3" s="141"/>
      <c r="C3" s="141"/>
      <c r="D3" s="141"/>
      <c r="E3" s="141"/>
      <c r="F3" s="83">
        <v>214</v>
      </c>
      <c r="G3" s="55" t="str">
        <f>+VLOOKUP(F3,Participants!$A$1:$F$798,2,FALSE)</f>
        <v>Jaxon Ray</v>
      </c>
      <c r="H3" s="55" t="str">
        <f>+VLOOKUP(F3,Participants!$A$1:$F$798,4,FALSE)</f>
        <v>STL</v>
      </c>
      <c r="I3" s="55" t="str">
        <f>+VLOOKUP(F3,Participants!$A$1:$F$798,5,FALSE)</f>
        <v>M</v>
      </c>
      <c r="J3" s="55">
        <f>+VLOOKUP(F3,Participants!$A$1:$F$798,3,FALSE)</f>
        <v>6</v>
      </c>
      <c r="K3" s="14" t="str">
        <f>+VLOOKUP(F3,Participants!$A$1:$G$798,7,FALSE)</f>
        <v>JV BOYS</v>
      </c>
      <c r="L3" s="84">
        <v>1</v>
      </c>
      <c r="M3" s="55">
        <v>5</v>
      </c>
      <c r="N3" s="85">
        <v>23</v>
      </c>
      <c r="O3" s="85">
        <v>5</v>
      </c>
    </row>
    <row r="4" spans="1:15" ht="14.25" customHeight="1" x14ac:dyDescent="0.25">
      <c r="A4" s="141"/>
      <c r="B4" s="141"/>
      <c r="C4" s="141"/>
      <c r="D4" s="141"/>
      <c r="E4" s="141"/>
      <c r="F4" s="83">
        <v>210</v>
      </c>
      <c r="G4" s="55" t="str">
        <f>+VLOOKUP(F4,Participants!$A$1:$F$798,2,FALSE)</f>
        <v>Monty Mering</v>
      </c>
      <c r="H4" s="55" t="str">
        <f>+VLOOKUP(F4,Participants!$A$1:$F$798,4,FALSE)</f>
        <v>STL</v>
      </c>
      <c r="I4" s="55" t="str">
        <f>+VLOOKUP(F4,Participants!$A$1:$F$798,5,FALSE)</f>
        <v>M</v>
      </c>
      <c r="J4" s="55">
        <f>+VLOOKUP(F4,Participants!$A$1:$F$798,3,FALSE)</f>
        <v>5</v>
      </c>
      <c r="K4" s="14" t="str">
        <f>+VLOOKUP(F4,Participants!$A$1:$G$798,7,FALSE)</f>
        <v>JV BOYS</v>
      </c>
      <c r="L4" s="140">
        <v>2</v>
      </c>
      <c r="M4" s="55">
        <v>3</v>
      </c>
      <c r="N4" s="85">
        <v>20</v>
      </c>
      <c r="O4" s="85">
        <v>0</v>
      </c>
    </row>
    <row r="5" spans="1:15" ht="14.25" customHeight="1" x14ac:dyDescent="0.25">
      <c r="A5" s="86"/>
      <c r="B5" s="87"/>
      <c r="C5" s="87"/>
      <c r="D5" s="88"/>
      <c r="E5" s="88"/>
      <c r="F5" s="88">
        <v>38</v>
      </c>
      <c r="G5" s="51" t="str">
        <f>+VLOOKUP(F5,Participants!$A$1:$F$798,2,FALSE)</f>
        <v>Michael Ramaley</v>
      </c>
      <c r="H5" s="51" t="str">
        <f>+VLOOKUP(F5,Participants!$A$1:$F$798,4,FALSE)</f>
        <v>BFS</v>
      </c>
      <c r="I5" s="51" t="str">
        <f>+VLOOKUP(F5,Participants!$A$1:$F$798,5,FALSE)</f>
        <v>M</v>
      </c>
      <c r="J5" s="51">
        <f>+VLOOKUP(F5,Participants!$A$1:$F$798,3,FALSE)</f>
        <v>5</v>
      </c>
      <c r="K5" s="14" t="str">
        <f>+VLOOKUP(F5,Participants!$A$1:$G$798,7,FALSE)</f>
        <v>JV BOYS</v>
      </c>
      <c r="L5" s="139">
        <v>3</v>
      </c>
      <c r="M5" s="51">
        <v>1</v>
      </c>
      <c r="N5" s="32">
        <v>19</v>
      </c>
      <c r="O5" s="32">
        <v>6</v>
      </c>
    </row>
    <row r="6" spans="1:15" ht="14.25" customHeight="1" x14ac:dyDescent="0.25">
      <c r="A6" s="86"/>
      <c r="B6" s="87"/>
      <c r="C6" s="87"/>
      <c r="D6" s="88"/>
      <c r="E6" s="88"/>
      <c r="F6" s="88"/>
      <c r="G6" s="51"/>
      <c r="H6" s="51"/>
      <c r="I6" s="51"/>
      <c r="J6" s="51"/>
      <c r="K6" s="14"/>
      <c r="L6" s="139"/>
      <c r="M6" s="51"/>
      <c r="N6" s="32"/>
      <c r="O6" s="32"/>
    </row>
    <row r="7" spans="1:15" ht="14.25" customHeight="1" x14ac:dyDescent="0.25">
      <c r="A7" s="81"/>
      <c r="B7" s="82"/>
      <c r="C7" s="82"/>
      <c r="D7" s="83"/>
      <c r="E7" s="83"/>
      <c r="F7" s="83">
        <v>47</v>
      </c>
      <c r="G7" s="55" t="str">
        <f>+VLOOKUP(F7,Participants!$A$1:$F$798,2,FALSE)</f>
        <v>Charlie Kane</v>
      </c>
      <c r="H7" s="55" t="str">
        <f>+VLOOKUP(F7,Participants!$A$1:$F$798,4,FALSE)</f>
        <v>BFS</v>
      </c>
      <c r="I7" s="55" t="str">
        <f>+VLOOKUP(F7,Participants!$A$1:$F$798,5,FALSE)</f>
        <v>F</v>
      </c>
      <c r="J7" s="55">
        <f>+VLOOKUP(F7,Participants!$A$1:$F$798,3,FALSE)</f>
        <v>5</v>
      </c>
      <c r="K7" s="14" t="str">
        <f>+VLOOKUP(F7,Participants!$A$1:$G$798,7,FALSE)</f>
        <v>JV GIRLS</v>
      </c>
      <c r="L7" s="140">
        <v>1</v>
      </c>
      <c r="M7" s="55">
        <v>5</v>
      </c>
      <c r="N7" s="85">
        <v>22</v>
      </c>
      <c r="O7" s="85">
        <v>2</v>
      </c>
    </row>
    <row r="8" spans="1:15" ht="14.25" customHeight="1" x14ac:dyDescent="0.25">
      <c r="A8" s="86"/>
      <c r="B8" s="87"/>
      <c r="C8" s="87"/>
      <c r="D8" s="88"/>
      <c r="E8" s="88"/>
      <c r="F8" s="32">
        <v>51</v>
      </c>
      <c r="G8" s="51" t="str">
        <f>+VLOOKUP(F8,Participants!$A$1:$F$798,2,FALSE)</f>
        <v>Ella Notte</v>
      </c>
      <c r="H8" s="51" t="str">
        <f>+VLOOKUP(F8,Participants!$A$1:$F$798,4,FALSE)</f>
        <v>BFS</v>
      </c>
      <c r="I8" s="51" t="str">
        <f>+VLOOKUP(F8,Participants!$A$1:$F$798,5,FALSE)</f>
        <v>F</v>
      </c>
      <c r="J8" s="51">
        <f>+VLOOKUP(F8,Participants!$A$1:$F$798,3,FALSE)</f>
        <v>6</v>
      </c>
      <c r="K8" s="14" t="str">
        <f>+VLOOKUP(F8,Participants!$A$1:$G$798,7,FALSE)</f>
        <v>JV GIRLS</v>
      </c>
      <c r="L8" s="139">
        <v>2</v>
      </c>
      <c r="M8" s="51">
        <v>3</v>
      </c>
      <c r="N8" s="32">
        <v>22</v>
      </c>
      <c r="O8" s="32">
        <v>1</v>
      </c>
    </row>
    <row r="9" spans="1:15" ht="14.25" customHeight="1" x14ac:dyDescent="0.25">
      <c r="A9" s="81"/>
      <c r="B9" s="82"/>
      <c r="C9" s="82"/>
      <c r="D9" s="83"/>
      <c r="E9" s="83"/>
      <c r="F9" s="83">
        <v>52</v>
      </c>
      <c r="G9" s="55" t="str">
        <f>+VLOOKUP(F9,Participants!$A$1:$F$798,2,FALSE)</f>
        <v>Bridie Straub</v>
      </c>
      <c r="H9" s="55" t="str">
        <f>+VLOOKUP(F9,Participants!$A$1:$F$798,4,FALSE)</f>
        <v>BFS</v>
      </c>
      <c r="I9" s="55" t="str">
        <f>+VLOOKUP(F9,Participants!$A$1:$F$798,5,FALSE)</f>
        <v>F</v>
      </c>
      <c r="J9" s="55">
        <f>+VLOOKUP(F9,Participants!$A$1:$F$798,3,FALSE)</f>
        <v>6</v>
      </c>
      <c r="K9" s="14" t="str">
        <f>+VLOOKUP(F9,Participants!$A$1:$G$798,7,FALSE)</f>
        <v>JV GIRLS</v>
      </c>
      <c r="L9" s="140">
        <v>3</v>
      </c>
      <c r="M9" s="55">
        <v>1</v>
      </c>
      <c r="N9" s="85">
        <v>18</v>
      </c>
      <c r="O9" s="85">
        <v>5</v>
      </c>
    </row>
    <row r="10" spans="1:15" ht="14.25" customHeight="1" x14ac:dyDescent="0.25">
      <c r="A10" s="81"/>
      <c r="B10" s="82"/>
      <c r="C10" s="82"/>
      <c r="D10" s="83"/>
      <c r="E10" s="83"/>
      <c r="F10" s="83">
        <v>48</v>
      </c>
      <c r="G10" s="55" t="str">
        <f>+VLOOKUP(F10,Participants!$A$1:$F$798,2,FALSE)</f>
        <v>Alaina Kelly</v>
      </c>
      <c r="H10" s="55" t="str">
        <f>+VLOOKUP(F10,Participants!$A$1:$F$798,4,FALSE)</f>
        <v>BFS</v>
      </c>
      <c r="I10" s="55" t="str">
        <f>+VLOOKUP(F10,Participants!$A$1:$F$798,5,FALSE)</f>
        <v>F</v>
      </c>
      <c r="J10" s="55">
        <f>+VLOOKUP(F10,Participants!$A$1:$F$798,3,FALSE)</f>
        <v>6</v>
      </c>
      <c r="K10" s="14" t="str">
        <f>+VLOOKUP(F10,Participants!$A$1:$G$798,7,FALSE)</f>
        <v>JV GIRLS</v>
      </c>
      <c r="L10" s="84">
        <v>4</v>
      </c>
      <c r="M10" s="55"/>
      <c r="N10" s="85">
        <v>13</v>
      </c>
      <c r="O10" s="85">
        <v>10</v>
      </c>
    </row>
    <row r="11" spans="1:15" ht="14.25" customHeight="1" x14ac:dyDescent="0.25">
      <c r="A11" s="81"/>
      <c r="B11" s="82"/>
      <c r="C11" s="82"/>
      <c r="D11" s="83"/>
      <c r="E11" s="83"/>
      <c r="F11" s="83"/>
      <c r="G11" s="55"/>
      <c r="H11" s="55"/>
      <c r="I11" s="55"/>
      <c r="J11" s="55"/>
      <c r="K11" s="14"/>
      <c r="L11" s="84"/>
      <c r="M11" s="55"/>
      <c r="N11" s="85"/>
      <c r="O11" s="85"/>
    </row>
    <row r="12" spans="1:15" ht="14.25" customHeight="1" x14ac:dyDescent="0.25">
      <c r="A12" s="141"/>
      <c r="B12" s="141"/>
      <c r="C12" s="141"/>
      <c r="D12" s="141"/>
      <c r="E12" s="141"/>
      <c r="F12" s="88">
        <v>251</v>
      </c>
      <c r="G12" s="51" t="str">
        <f>+VLOOKUP(F12,Participants!$A$1:$F$798,2,FALSE)</f>
        <v>Jacob Sutfin</v>
      </c>
      <c r="H12" s="51" t="str">
        <f>+VLOOKUP(F12,Participants!$A$1:$F$798,4,FALSE)</f>
        <v>STL</v>
      </c>
      <c r="I12" s="51" t="str">
        <f>+VLOOKUP(F12,Participants!$A$1:$F$798,5,FALSE)</f>
        <v>M</v>
      </c>
      <c r="J12" s="51">
        <f>+VLOOKUP(F12,Participants!$A$1:$F$798,3,FALSE)</f>
        <v>8</v>
      </c>
      <c r="K12" s="14" t="str">
        <f>+VLOOKUP(F12,Participants!$A$1:$G$798,7,FALSE)</f>
        <v>VARSITY BOYS</v>
      </c>
      <c r="L12" s="89">
        <v>1</v>
      </c>
      <c r="M12" s="51">
        <v>5</v>
      </c>
      <c r="N12" s="32">
        <v>34</v>
      </c>
      <c r="O12" s="32">
        <v>4</v>
      </c>
    </row>
    <row r="13" spans="1:15" ht="14.25" customHeight="1" x14ac:dyDescent="0.25">
      <c r="A13" s="86"/>
      <c r="B13" s="87"/>
      <c r="C13" s="87"/>
      <c r="D13" s="88"/>
      <c r="E13" s="88"/>
      <c r="F13" s="88">
        <v>252</v>
      </c>
      <c r="G13" s="51" t="str">
        <f>+VLOOKUP(F13,Participants!$A$1:$F$798,2,FALSE)</f>
        <v>Liam Timney</v>
      </c>
      <c r="H13" s="51" t="str">
        <f>+VLOOKUP(F13,Participants!$A$1:$F$798,4,FALSE)</f>
        <v>STL</v>
      </c>
      <c r="I13" s="51" t="str">
        <f>+VLOOKUP(F13,Participants!$A$1:$F$798,5,FALSE)</f>
        <v>M</v>
      </c>
      <c r="J13" s="51">
        <f>+VLOOKUP(F13,Participants!$A$1:$F$798,3,FALSE)</f>
        <v>7</v>
      </c>
      <c r="K13" s="14" t="str">
        <f>+VLOOKUP(F13,Participants!$A$1:$G$798,7,FALSE)</f>
        <v>VARSITY BOYS</v>
      </c>
      <c r="L13" s="139">
        <v>2</v>
      </c>
      <c r="M13" s="51">
        <v>3</v>
      </c>
      <c r="N13" s="32">
        <v>24</v>
      </c>
      <c r="O13" s="32">
        <v>9</v>
      </c>
    </row>
    <row r="14" spans="1:15" ht="14.25" customHeight="1" x14ac:dyDescent="0.25">
      <c r="A14" s="141"/>
      <c r="B14" s="141"/>
      <c r="C14" s="141"/>
      <c r="D14" s="141"/>
      <c r="E14" s="141"/>
      <c r="F14" s="88">
        <v>235</v>
      </c>
      <c r="G14" s="51" t="str">
        <f>+VLOOKUP(F14,Participants!$A$1:$F$798,2,FALSE)</f>
        <v>Ilya Belldina</v>
      </c>
      <c r="H14" s="51" t="str">
        <f>+VLOOKUP(F14,Participants!$A$1:$F$798,4,FALSE)</f>
        <v>STL</v>
      </c>
      <c r="I14" s="51" t="str">
        <f>+VLOOKUP(F14,Participants!$A$1:$F$798,5,FALSE)</f>
        <v>M</v>
      </c>
      <c r="J14" s="51">
        <f>+VLOOKUP(F14,Participants!$A$1:$F$798,3,FALSE)</f>
        <v>7</v>
      </c>
      <c r="K14" s="14" t="str">
        <f>+VLOOKUP(F14,Participants!$A$1:$G$798,7,FALSE)</f>
        <v>VARSITY BOYS</v>
      </c>
      <c r="L14" s="89">
        <v>3</v>
      </c>
      <c r="M14" s="51">
        <v>1</v>
      </c>
      <c r="N14" s="32">
        <v>22</v>
      </c>
      <c r="O14" s="32">
        <v>7</v>
      </c>
    </row>
    <row r="15" spans="1:15" ht="14.25" customHeight="1" x14ac:dyDescent="0.25">
      <c r="A15" s="141"/>
      <c r="B15" s="141"/>
      <c r="C15" s="141"/>
      <c r="D15" s="141"/>
      <c r="E15" s="141"/>
      <c r="F15" s="88">
        <v>57</v>
      </c>
      <c r="G15" s="51" t="str">
        <f>+VLOOKUP(F15,Participants!$A$1:$F$798,2,FALSE)</f>
        <v>Charlie Martin</v>
      </c>
      <c r="H15" s="51" t="str">
        <f>+VLOOKUP(F15,Participants!$A$1:$F$798,4,FALSE)</f>
        <v>BFS</v>
      </c>
      <c r="I15" s="51" t="str">
        <f>+VLOOKUP(F15,Participants!$A$1:$F$798,5,FALSE)</f>
        <v>M</v>
      </c>
      <c r="J15" s="51">
        <f>+VLOOKUP(F15,Participants!$A$1:$F$798,3,FALSE)</f>
        <v>7</v>
      </c>
      <c r="K15" s="14" t="str">
        <f>+VLOOKUP(F15,Participants!$A$1:$G$798,7,FALSE)</f>
        <v>VARSITY BOYS</v>
      </c>
      <c r="L15" s="139">
        <v>4</v>
      </c>
      <c r="M15" s="51"/>
      <c r="N15" s="32">
        <v>20</v>
      </c>
      <c r="O15" s="32">
        <v>1</v>
      </c>
    </row>
    <row r="16" spans="1:15" ht="14.25" customHeight="1" x14ac:dyDescent="0.25">
      <c r="A16" s="81"/>
      <c r="B16" s="82"/>
      <c r="C16" s="82"/>
      <c r="D16" s="83"/>
      <c r="E16" s="83"/>
      <c r="F16" s="83">
        <v>62</v>
      </c>
      <c r="G16" s="55" t="str">
        <f>+VLOOKUP(F16,Participants!$A$1:$F$798,2,FALSE)</f>
        <v>Parker Skrastins</v>
      </c>
      <c r="H16" s="55" t="str">
        <f>+VLOOKUP(F16,Participants!$A$1:$F$798,4,FALSE)</f>
        <v>BFS</v>
      </c>
      <c r="I16" s="55" t="str">
        <f>+VLOOKUP(F16,Participants!$A$1:$F$798,5,FALSE)</f>
        <v>M</v>
      </c>
      <c r="J16" s="55">
        <f>+VLOOKUP(F16,Participants!$A$1:$F$798,3,FALSE)</f>
        <v>7</v>
      </c>
      <c r="K16" s="14" t="str">
        <f>+VLOOKUP(F16,Participants!$A$1:$G$798,7,FALSE)</f>
        <v>VARSITY BOYS</v>
      </c>
      <c r="L16" s="140">
        <v>5</v>
      </c>
      <c r="M16" s="55"/>
      <c r="N16" s="85">
        <v>18</v>
      </c>
      <c r="O16" s="85">
        <v>9</v>
      </c>
    </row>
    <row r="17" spans="1:26" ht="14.25" customHeight="1" x14ac:dyDescent="0.25">
      <c r="A17" s="81"/>
      <c r="B17" s="82"/>
      <c r="C17" s="82"/>
      <c r="D17" s="83"/>
      <c r="E17" s="83"/>
      <c r="F17" s="83"/>
      <c r="G17" s="55"/>
      <c r="H17" s="55"/>
      <c r="I17" s="55"/>
      <c r="J17" s="55"/>
      <c r="K17" s="14"/>
      <c r="L17" s="84"/>
      <c r="M17" s="55"/>
      <c r="N17" s="85"/>
      <c r="O17" s="85"/>
    </row>
    <row r="18" spans="1:26" ht="14.25" customHeight="1" x14ac:dyDescent="0.25">
      <c r="A18" s="86"/>
      <c r="B18" s="87"/>
      <c r="C18" s="87"/>
      <c r="D18" s="88"/>
      <c r="E18" s="88"/>
      <c r="F18" s="88">
        <v>268</v>
      </c>
      <c r="G18" s="51" t="str">
        <f>+VLOOKUP(F18,Participants!$A$1:$F$798,2,FALSE)</f>
        <v>Harper Timney</v>
      </c>
      <c r="H18" s="51" t="str">
        <f>+VLOOKUP(F18,Participants!$A$1:$F$798,4,FALSE)</f>
        <v>STL</v>
      </c>
      <c r="I18" s="51" t="str">
        <f>+VLOOKUP(F18,Participants!$A$1:$F$798,5,FALSE)</f>
        <v>F</v>
      </c>
      <c r="J18" s="51">
        <f>+VLOOKUP(F18,Participants!$A$1:$F$798,3,FALSE)</f>
        <v>8</v>
      </c>
      <c r="K18" s="14" t="str">
        <f>+VLOOKUP(F18,Participants!$A$1:$G$798,7,FALSE)</f>
        <v>VARSITY GIRLS</v>
      </c>
      <c r="L18" s="139">
        <v>1</v>
      </c>
      <c r="M18" s="51">
        <v>5</v>
      </c>
      <c r="N18" s="32">
        <v>29</v>
      </c>
      <c r="O18" s="32">
        <v>7</v>
      </c>
    </row>
    <row r="19" spans="1:26" ht="14.25" customHeight="1" x14ac:dyDescent="0.25">
      <c r="A19" s="86"/>
      <c r="B19" s="87"/>
      <c r="C19" s="87"/>
      <c r="D19" s="88"/>
      <c r="E19" s="88"/>
      <c r="F19" s="88">
        <v>74</v>
      </c>
      <c r="G19" s="51" t="str">
        <f>+VLOOKUP(F19,Participants!$A$1:$F$798,2,FALSE)</f>
        <v>Morgan Kane</v>
      </c>
      <c r="H19" s="51" t="str">
        <f>+VLOOKUP(F19,Participants!$A$1:$F$798,4,FALSE)</f>
        <v>BFS</v>
      </c>
      <c r="I19" s="51" t="str">
        <f>+VLOOKUP(F19,Participants!$A$1:$F$798,5,FALSE)</f>
        <v>F</v>
      </c>
      <c r="J19" s="51">
        <f>+VLOOKUP(F19,Participants!$A$1:$F$798,3,FALSE)</f>
        <v>8</v>
      </c>
      <c r="K19" s="14" t="str">
        <f>+VLOOKUP(F19,Participants!$A$1:$G$798,7,FALSE)</f>
        <v>VARSITY GIRLS</v>
      </c>
      <c r="L19" s="89">
        <v>2</v>
      </c>
      <c r="M19" s="51">
        <v>3</v>
      </c>
      <c r="N19" s="32">
        <v>25</v>
      </c>
      <c r="O19" s="32">
        <v>6</v>
      </c>
    </row>
    <row r="20" spans="1:26" ht="14.25" customHeight="1" x14ac:dyDescent="0.25">
      <c r="A20" s="108"/>
      <c r="B20" s="144"/>
      <c r="C20" s="144"/>
      <c r="D20" s="146"/>
      <c r="E20" s="146"/>
      <c r="F20" s="32">
        <v>258</v>
      </c>
      <c r="G20" s="55" t="str">
        <f>+VLOOKUP(F20,Participants!$A$1:$F$798,2,FALSE)</f>
        <v>Claire Heller</v>
      </c>
      <c r="H20" s="55" t="str">
        <f>+VLOOKUP(F20,Participants!$A$1:$F$798,4,FALSE)</f>
        <v>STL</v>
      </c>
      <c r="I20" s="55" t="str">
        <f>+VLOOKUP(F20,Participants!$A$1:$F$798,5,FALSE)</f>
        <v>F</v>
      </c>
      <c r="J20" s="55">
        <f>+VLOOKUP(F20,Participants!$A$1:$F$798,3,FALSE)</f>
        <v>8</v>
      </c>
      <c r="K20" s="14" t="str">
        <f>+VLOOKUP(F20,Participants!$A$1:$G$798,7,FALSE)</f>
        <v>VARSITY GIRLS</v>
      </c>
      <c r="L20" s="84">
        <v>3</v>
      </c>
      <c r="M20" s="55">
        <v>1</v>
      </c>
      <c r="N20" s="85">
        <v>23</v>
      </c>
      <c r="O20" s="85">
        <v>8</v>
      </c>
    </row>
    <row r="21" spans="1:26" ht="14.25" customHeight="1" x14ac:dyDescent="0.25">
      <c r="A21" s="108"/>
      <c r="B21" s="144"/>
      <c r="C21" s="144"/>
      <c r="D21" s="146"/>
      <c r="E21" s="146"/>
      <c r="F21" s="83">
        <v>67</v>
      </c>
      <c r="G21" s="55" t="str">
        <f>+VLOOKUP(F21,Participants!$A$1:$F$798,2,FALSE)</f>
        <v>Olivia Chimenti</v>
      </c>
      <c r="H21" s="55" t="str">
        <f>+VLOOKUP(F21,Participants!$A$1:$F$798,4,FALSE)</f>
        <v>BFS</v>
      </c>
      <c r="I21" s="55" t="str">
        <f>+VLOOKUP(F21,Participants!$A$1:$F$798,5,FALSE)</f>
        <v>F</v>
      </c>
      <c r="J21" s="55">
        <f>+VLOOKUP(F21,Participants!$A$1:$F$798,3,FALSE)</f>
        <v>8</v>
      </c>
      <c r="K21" s="14" t="str">
        <f>+VLOOKUP(F21,Participants!$A$1:$G$798,7,FALSE)</f>
        <v>VARSITY GIRLS</v>
      </c>
      <c r="L21" s="140">
        <v>4</v>
      </c>
      <c r="M21" s="55"/>
      <c r="N21" s="85">
        <v>20</v>
      </c>
      <c r="O21" s="85">
        <v>10</v>
      </c>
    </row>
    <row r="22" spans="1:26" ht="14.25" customHeight="1" x14ac:dyDescent="0.25">
      <c r="A22" s="142"/>
      <c r="B22" s="143"/>
      <c r="C22" s="143"/>
      <c r="D22" s="145"/>
      <c r="E22" s="145"/>
      <c r="F22" s="88">
        <v>79</v>
      </c>
      <c r="G22" s="51" t="str">
        <f>+VLOOKUP(F22,Participants!$A$1:$F$798,2,FALSE)</f>
        <v>Jocelyn Miller</v>
      </c>
      <c r="H22" s="51" t="str">
        <f>+VLOOKUP(F22,Participants!$A$1:$F$798,4,FALSE)</f>
        <v>BFS</v>
      </c>
      <c r="I22" s="51" t="str">
        <f>+VLOOKUP(F22,Participants!$A$1:$F$798,5,FALSE)</f>
        <v>F</v>
      </c>
      <c r="J22" s="51">
        <f>+VLOOKUP(F22,Participants!$A$1:$F$798,3,FALSE)</f>
        <v>7</v>
      </c>
      <c r="K22" s="14" t="str">
        <f>+VLOOKUP(F22,Participants!$A$1:$G$798,7,FALSE)</f>
        <v>VARSITY GIRLS</v>
      </c>
      <c r="L22" s="139">
        <v>5</v>
      </c>
      <c r="M22" s="51"/>
      <c r="N22" s="32">
        <v>20</v>
      </c>
      <c r="O22" s="32">
        <v>6</v>
      </c>
    </row>
    <row r="23" spans="1:26" ht="14.25" customHeight="1" x14ac:dyDescent="0.25">
      <c r="A23" s="108"/>
      <c r="B23" s="144"/>
      <c r="C23" s="144"/>
      <c r="D23" s="146"/>
      <c r="E23" s="146"/>
      <c r="F23" s="32">
        <v>73</v>
      </c>
      <c r="G23" s="55" t="str">
        <f>+VLOOKUP(F23,Participants!$A$1:$F$798,2,FALSE)</f>
        <v>Daniella Julian</v>
      </c>
      <c r="H23" s="55" t="str">
        <f>+VLOOKUP(F23,Participants!$A$1:$F$798,4,FALSE)</f>
        <v>BFS</v>
      </c>
      <c r="I23" s="55" t="str">
        <f>+VLOOKUP(F23,Participants!$A$1:$F$798,5,FALSE)</f>
        <v>F</v>
      </c>
      <c r="J23" s="55">
        <f>+VLOOKUP(F23,Participants!$A$1:$F$798,3,FALSE)</f>
        <v>7</v>
      </c>
      <c r="K23" s="14" t="str">
        <f>+VLOOKUP(F23,Participants!$A$1:$G$798,7,FALSE)</f>
        <v>VARSITY GIRLS</v>
      </c>
      <c r="L23" s="140">
        <v>6</v>
      </c>
      <c r="M23" s="55"/>
      <c r="N23" s="85">
        <v>19</v>
      </c>
      <c r="O23" s="85">
        <v>11</v>
      </c>
    </row>
    <row r="24" spans="1:26" ht="14.25" customHeight="1" x14ac:dyDescent="0.25">
      <c r="A24" s="142"/>
      <c r="B24" s="143"/>
      <c r="C24" s="143"/>
      <c r="D24" s="145"/>
      <c r="E24" s="145"/>
      <c r="F24" s="32">
        <v>85</v>
      </c>
      <c r="G24" s="51" t="str">
        <f>+VLOOKUP(F24,Participants!$A$1:$F$798,2,FALSE)</f>
        <v>Evelyn Schoedel</v>
      </c>
      <c r="H24" s="51" t="str">
        <f>+VLOOKUP(F24,Participants!$A$1:$F$798,4,FALSE)</f>
        <v>BFS</v>
      </c>
      <c r="I24" s="51" t="str">
        <f>+VLOOKUP(F24,Participants!$A$1:$F$798,5,FALSE)</f>
        <v>F</v>
      </c>
      <c r="J24" s="51">
        <f>+VLOOKUP(F24,Participants!$A$1:$F$798,3,FALSE)</f>
        <v>8</v>
      </c>
      <c r="K24" s="14" t="str">
        <f>+VLOOKUP(F24,Participants!$A$1:$G$798,7,FALSE)</f>
        <v>VARSITY GIRLS</v>
      </c>
      <c r="L24" s="139">
        <v>7</v>
      </c>
      <c r="M24" s="51"/>
      <c r="N24" s="32">
        <v>15</v>
      </c>
      <c r="O24" s="32">
        <v>2</v>
      </c>
    </row>
    <row r="25" spans="1:26" ht="14.25" customHeight="1" x14ac:dyDescent="0.25">
      <c r="F25" s="83">
        <v>256</v>
      </c>
      <c r="G25" s="55" t="str">
        <f>+VLOOKUP(F25,Participants!$A$1:$F$798,2,FALSE)</f>
        <v>Rachel Friday</v>
      </c>
      <c r="H25" s="55" t="str">
        <f>+VLOOKUP(F25,Participants!$A$1:$F$798,4,FALSE)</f>
        <v>STL</v>
      </c>
      <c r="I25" s="55" t="str">
        <f>+VLOOKUP(F25,Participants!$A$1:$F$798,5,FALSE)</f>
        <v>F</v>
      </c>
      <c r="J25" s="55">
        <f>+VLOOKUP(F25,Participants!$A$1:$F$798,3,FALSE)</f>
        <v>8</v>
      </c>
      <c r="K25" s="14" t="str">
        <f>+VLOOKUP(F25,Participants!$A$1:$G$798,7,FALSE)</f>
        <v>VARSITY GIRLS</v>
      </c>
      <c r="L25" s="140">
        <v>8</v>
      </c>
      <c r="M25" s="55"/>
      <c r="N25" s="85">
        <v>14</v>
      </c>
      <c r="O25" s="85">
        <v>9</v>
      </c>
    </row>
    <row r="26" spans="1:26" ht="14.25" customHeight="1" x14ac:dyDescent="0.25">
      <c r="L26" s="35"/>
      <c r="M26" s="35"/>
    </row>
    <row r="27" spans="1:26" ht="14.25" customHeight="1" x14ac:dyDescent="0.25">
      <c r="B27" s="38" t="s">
        <v>8</v>
      </c>
      <c r="C27" s="38" t="s">
        <v>15</v>
      </c>
      <c r="D27" s="38" t="s">
        <v>18</v>
      </c>
      <c r="E27" s="38" t="s">
        <v>21</v>
      </c>
      <c r="F27" s="38" t="s">
        <v>10</v>
      </c>
      <c r="G27" s="38" t="s">
        <v>26</v>
      </c>
      <c r="H27" s="38" t="s">
        <v>29</v>
      </c>
      <c r="I27" s="38" t="s">
        <v>32</v>
      </c>
      <c r="J27" s="38" t="s">
        <v>35</v>
      </c>
      <c r="K27" s="38" t="s">
        <v>39</v>
      </c>
      <c r="L27" s="38" t="s">
        <v>42</v>
      </c>
      <c r="M27" s="38" t="s">
        <v>45</v>
      </c>
      <c r="N27" s="38" t="s">
        <v>48</v>
      </c>
      <c r="O27" s="38" t="s">
        <v>51</v>
      </c>
      <c r="P27" s="38" t="s">
        <v>54</v>
      </c>
      <c r="Q27" s="38" t="s">
        <v>57</v>
      </c>
      <c r="R27" s="38" t="s">
        <v>60</v>
      </c>
      <c r="S27" s="38" t="s">
        <v>63</v>
      </c>
      <c r="T27" s="38" t="s">
        <v>66</v>
      </c>
      <c r="U27" s="38" t="s">
        <v>71</v>
      </c>
      <c r="V27" s="38" t="s">
        <v>74</v>
      </c>
      <c r="W27" s="38" t="s">
        <v>77</v>
      </c>
      <c r="X27" s="38" t="s">
        <v>80</v>
      </c>
      <c r="Y27" s="38" t="s">
        <v>83</v>
      </c>
      <c r="Z27" s="39" t="s">
        <v>330</v>
      </c>
    </row>
    <row r="28" spans="1:26" ht="15.75" customHeight="1" x14ac:dyDescent="0.25"/>
    <row r="29" spans="1:26" ht="15.75" customHeight="1" x14ac:dyDescent="0.25"/>
    <row r="30" spans="1:26" ht="14.25" customHeight="1" x14ac:dyDescent="0.25">
      <c r="A30" s="7" t="s">
        <v>107</v>
      </c>
      <c r="B30" s="7">
        <f t="shared" ref="B30:K33" si="0">+SUMIFS($M$2:$M$25,$K$2:$K$25,$A30,$H$2:$H$25,B$27)</f>
        <v>0</v>
      </c>
      <c r="C30" s="7">
        <f t="shared" si="0"/>
        <v>0</v>
      </c>
      <c r="D30" s="7">
        <f t="shared" si="0"/>
        <v>0</v>
      </c>
      <c r="E30" s="7">
        <f t="shared" si="0"/>
        <v>0</v>
      </c>
      <c r="F30" s="7">
        <f t="shared" si="0"/>
        <v>9</v>
      </c>
      <c r="G30" s="7">
        <f t="shared" si="0"/>
        <v>0</v>
      </c>
      <c r="H30" s="7">
        <f t="shared" si="0"/>
        <v>0</v>
      </c>
      <c r="I30" s="7">
        <f t="shared" si="0"/>
        <v>0</v>
      </c>
      <c r="J30" s="7">
        <f t="shared" si="0"/>
        <v>0</v>
      </c>
      <c r="K30" s="7">
        <f t="shared" si="0"/>
        <v>0</v>
      </c>
      <c r="L30" s="7">
        <f t="shared" ref="L30:Y33" si="1">+SUMIFS($M$2:$M$25,$K$2:$K$25,$A30,$H$2:$H$25,L$27)</f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ref="Z30:Z33" si="2">SUM(C30:Y30)</f>
        <v>9</v>
      </c>
    </row>
    <row r="31" spans="1:26" ht="14.25" customHeight="1" x14ac:dyDescent="0.25">
      <c r="A31" s="7" t="s">
        <v>93</v>
      </c>
      <c r="B31" s="7">
        <f t="shared" si="0"/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1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  <c r="L31" s="7">
        <f t="shared" si="1"/>
        <v>0</v>
      </c>
      <c r="M31" s="7">
        <f t="shared" si="1"/>
        <v>0</v>
      </c>
      <c r="N31" s="7">
        <f t="shared" si="1"/>
        <v>0</v>
      </c>
      <c r="O31" s="7">
        <f t="shared" si="1"/>
        <v>0</v>
      </c>
      <c r="P31" s="7">
        <f t="shared" si="1"/>
        <v>0</v>
      </c>
      <c r="Q31" s="7">
        <f t="shared" si="1"/>
        <v>0</v>
      </c>
      <c r="R31" s="7">
        <f t="shared" si="1"/>
        <v>0</v>
      </c>
      <c r="S31" s="7">
        <f t="shared" si="1"/>
        <v>0</v>
      </c>
      <c r="T31" s="7">
        <f t="shared" si="1"/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8</v>
      </c>
      <c r="Y31" s="7">
        <f t="shared" si="1"/>
        <v>0</v>
      </c>
      <c r="Z31" s="7">
        <f t="shared" si="2"/>
        <v>9</v>
      </c>
    </row>
    <row r="32" spans="1:26" ht="14.25" customHeight="1" x14ac:dyDescent="0.25">
      <c r="A32" s="7" t="s">
        <v>132</v>
      </c>
      <c r="B32" s="7">
        <f t="shared" si="0"/>
        <v>0</v>
      </c>
      <c r="C32" s="7">
        <f t="shared" si="0"/>
        <v>0</v>
      </c>
      <c r="D32" s="7">
        <f t="shared" si="0"/>
        <v>0</v>
      </c>
      <c r="E32" s="7">
        <f t="shared" si="0"/>
        <v>0</v>
      </c>
      <c r="F32" s="7">
        <f t="shared" si="0"/>
        <v>3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7">
        <f t="shared" si="0"/>
        <v>0</v>
      </c>
      <c r="K32" s="7">
        <f t="shared" si="0"/>
        <v>0</v>
      </c>
      <c r="L32" s="7">
        <f t="shared" si="1"/>
        <v>0</v>
      </c>
      <c r="M32" s="7">
        <f t="shared" si="1"/>
        <v>0</v>
      </c>
      <c r="N32" s="7">
        <f t="shared" si="1"/>
        <v>0</v>
      </c>
      <c r="O32" s="7">
        <f t="shared" si="1"/>
        <v>0</v>
      </c>
      <c r="P32" s="7">
        <f t="shared" si="1"/>
        <v>0</v>
      </c>
      <c r="Q32" s="7">
        <f t="shared" si="1"/>
        <v>0</v>
      </c>
      <c r="R32" s="7">
        <f t="shared" si="1"/>
        <v>0</v>
      </c>
      <c r="S32" s="7">
        <f t="shared" si="1"/>
        <v>0</v>
      </c>
      <c r="T32" s="7">
        <f t="shared" si="1"/>
        <v>0</v>
      </c>
      <c r="U32" s="7">
        <f t="shared" si="1"/>
        <v>0</v>
      </c>
      <c r="V32" s="7">
        <f t="shared" si="1"/>
        <v>0</v>
      </c>
      <c r="W32" s="7">
        <f t="shared" si="1"/>
        <v>0</v>
      </c>
      <c r="X32" s="7">
        <f t="shared" si="1"/>
        <v>6</v>
      </c>
      <c r="Y32" s="7">
        <f t="shared" si="1"/>
        <v>0</v>
      </c>
      <c r="Z32" s="7">
        <f t="shared" si="2"/>
        <v>9</v>
      </c>
    </row>
    <row r="33" spans="1:26" ht="14.25" customHeight="1" x14ac:dyDescent="0.25">
      <c r="A33" s="7" t="s">
        <v>119</v>
      </c>
      <c r="B33" s="7">
        <f t="shared" si="0"/>
        <v>0</v>
      </c>
      <c r="C33" s="7">
        <f t="shared" si="0"/>
        <v>0</v>
      </c>
      <c r="D33" s="7">
        <f t="shared" si="0"/>
        <v>0</v>
      </c>
      <c r="E33" s="7">
        <f t="shared" si="0"/>
        <v>0</v>
      </c>
      <c r="F33" s="7">
        <f t="shared" si="0"/>
        <v>0</v>
      </c>
      <c r="G33" s="7">
        <f t="shared" si="0"/>
        <v>0</v>
      </c>
      <c r="H33" s="7">
        <f t="shared" si="0"/>
        <v>0</v>
      </c>
      <c r="I33" s="7">
        <f t="shared" si="0"/>
        <v>0</v>
      </c>
      <c r="J33" s="7">
        <f t="shared" si="0"/>
        <v>0</v>
      </c>
      <c r="K33" s="7">
        <f t="shared" si="0"/>
        <v>0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1"/>
        <v>0</v>
      </c>
      <c r="R33" s="7">
        <f t="shared" si="1"/>
        <v>0</v>
      </c>
      <c r="S33" s="7">
        <f t="shared" si="1"/>
        <v>0</v>
      </c>
      <c r="T33" s="7">
        <f t="shared" si="1"/>
        <v>0</v>
      </c>
      <c r="U33" s="7">
        <f t="shared" si="1"/>
        <v>0</v>
      </c>
      <c r="V33" s="7">
        <f t="shared" si="1"/>
        <v>0</v>
      </c>
      <c r="W33" s="7">
        <f t="shared" si="1"/>
        <v>0</v>
      </c>
      <c r="X33" s="7">
        <f t="shared" si="1"/>
        <v>9</v>
      </c>
      <c r="Y33" s="7">
        <f t="shared" si="1"/>
        <v>0</v>
      </c>
      <c r="Z33" s="7">
        <f t="shared" si="2"/>
        <v>9</v>
      </c>
    </row>
    <row r="34" spans="1:26" ht="15.75" customHeight="1" x14ac:dyDescent="0.25"/>
    <row r="35" spans="1:26" ht="15.75" customHeight="1" x14ac:dyDescent="0.25"/>
    <row r="36" spans="1:26" ht="15.75" customHeight="1" x14ac:dyDescent="0.25"/>
    <row r="37" spans="1:26" ht="15.75" customHeight="1" x14ac:dyDescent="0.25"/>
    <row r="38" spans="1:26" ht="15.75" customHeight="1" x14ac:dyDescent="0.25"/>
    <row r="39" spans="1:26" ht="15.75" customHeight="1" x14ac:dyDescent="0.25"/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24" ht="15.75" customHeight="1" x14ac:dyDescent="0.25"/>
    <row r="178" spans="1:24" ht="15.75" customHeight="1" x14ac:dyDescent="0.25"/>
    <row r="179" spans="1:24" ht="15.75" customHeight="1" x14ac:dyDescent="0.25"/>
    <row r="180" spans="1:24" ht="15.75" customHeight="1" x14ac:dyDescent="0.25"/>
    <row r="181" spans="1:24" ht="15.75" customHeight="1" x14ac:dyDescent="0.25"/>
    <row r="182" spans="1:24" ht="15.75" customHeight="1" x14ac:dyDescent="0.25"/>
    <row r="183" spans="1:24" ht="15.75" customHeight="1" x14ac:dyDescent="0.25"/>
    <row r="184" spans="1:24" ht="15.75" customHeight="1" x14ac:dyDescent="0.25"/>
    <row r="185" spans="1:24" ht="14.25" customHeight="1" x14ac:dyDescent="0.25">
      <c r="B185" s="39" t="s">
        <v>8</v>
      </c>
      <c r="C185" s="39" t="s">
        <v>342</v>
      </c>
      <c r="D185" s="39" t="s">
        <v>48</v>
      </c>
      <c r="E185" s="64" t="s">
        <v>60</v>
      </c>
      <c r="F185" s="39" t="s">
        <v>343</v>
      </c>
      <c r="G185" s="39" t="s">
        <v>344</v>
      </c>
      <c r="H185" s="39" t="s">
        <v>345</v>
      </c>
      <c r="I185" s="39" t="s">
        <v>346</v>
      </c>
      <c r="J185" s="39" t="s">
        <v>347</v>
      </c>
      <c r="K185" s="39" t="s">
        <v>348</v>
      </c>
      <c r="L185" s="39" t="s">
        <v>349</v>
      </c>
      <c r="M185" s="39" t="s">
        <v>350</v>
      </c>
      <c r="N185" s="39" t="s">
        <v>351</v>
      </c>
      <c r="O185" s="39" t="s">
        <v>39</v>
      </c>
      <c r="P185" s="39" t="s">
        <v>352</v>
      </c>
      <c r="Q185" s="39" t="s">
        <v>51</v>
      </c>
      <c r="R185" s="39" t="s">
        <v>80</v>
      </c>
      <c r="S185" s="39" t="s">
        <v>353</v>
      </c>
      <c r="T185" s="39" t="s">
        <v>354</v>
      </c>
      <c r="U185" s="39" t="s">
        <v>355</v>
      </c>
      <c r="V185" s="39" t="s">
        <v>356</v>
      </c>
      <c r="W185" s="39"/>
      <c r="X185" s="39" t="s">
        <v>357</v>
      </c>
    </row>
    <row r="186" spans="1:24" ht="14.25" customHeight="1" x14ac:dyDescent="0.25">
      <c r="A186" s="7" t="s">
        <v>358</v>
      </c>
      <c r="B186" s="7" t="e">
        <f t="shared" ref="B186:V186" si="3">+SUMIF(#REF!,B$185,#REF!)</f>
        <v>#REF!</v>
      </c>
      <c r="C186" s="7" t="e">
        <f t="shared" si="3"/>
        <v>#REF!</v>
      </c>
      <c r="D186" s="7" t="e">
        <f t="shared" si="3"/>
        <v>#REF!</v>
      </c>
      <c r="E186" s="7" t="e">
        <f t="shared" si="3"/>
        <v>#REF!</v>
      </c>
      <c r="F186" s="7" t="e">
        <f t="shared" si="3"/>
        <v>#REF!</v>
      </c>
      <c r="G186" s="7" t="e">
        <f t="shared" si="3"/>
        <v>#REF!</v>
      </c>
      <c r="H186" s="7" t="e">
        <f t="shared" si="3"/>
        <v>#REF!</v>
      </c>
      <c r="I186" s="7" t="e">
        <f t="shared" si="3"/>
        <v>#REF!</v>
      </c>
      <c r="J186" s="7" t="e">
        <f t="shared" si="3"/>
        <v>#REF!</v>
      </c>
      <c r="K186" s="7" t="e">
        <f t="shared" si="3"/>
        <v>#REF!</v>
      </c>
      <c r="L186" s="7" t="e">
        <f t="shared" si="3"/>
        <v>#REF!</v>
      </c>
      <c r="M186" s="7" t="e">
        <f t="shared" si="3"/>
        <v>#REF!</v>
      </c>
      <c r="N186" s="7" t="e">
        <f t="shared" si="3"/>
        <v>#REF!</v>
      </c>
      <c r="O186" s="7" t="e">
        <f t="shared" si="3"/>
        <v>#REF!</v>
      </c>
      <c r="P186" s="7" t="e">
        <f t="shared" si="3"/>
        <v>#REF!</v>
      </c>
      <c r="Q186" s="7" t="e">
        <f t="shared" si="3"/>
        <v>#REF!</v>
      </c>
      <c r="R186" s="7" t="e">
        <f t="shared" si="3"/>
        <v>#REF!</v>
      </c>
      <c r="S186" s="7" t="e">
        <f t="shared" si="3"/>
        <v>#REF!</v>
      </c>
      <c r="T186" s="7" t="e">
        <f t="shared" si="3"/>
        <v>#REF!</v>
      </c>
      <c r="U186" s="7" t="e">
        <f t="shared" si="3"/>
        <v>#REF!</v>
      </c>
      <c r="V186" s="7" t="e">
        <f t="shared" si="3"/>
        <v>#REF!</v>
      </c>
      <c r="W186" s="7"/>
      <c r="X186" s="7" t="e">
        <f>+SUMIF(#REF!,X$185,#REF!)</f>
        <v>#REF!</v>
      </c>
    </row>
    <row r="187" spans="1:24" ht="14.25" customHeight="1" x14ac:dyDescent="0.25">
      <c r="A187" s="7" t="s">
        <v>359</v>
      </c>
      <c r="B187" s="7">
        <f t="shared" ref="B187:V187" si="4">+SUMIF($H$3:$H$9,B$185,$M$3:$M$9)</f>
        <v>0</v>
      </c>
      <c r="C187" s="7">
        <f t="shared" si="4"/>
        <v>0</v>
      </c>
      <c r="D187" s="7">
        <f t="shared" si="4"/>
        <v>0</v>
      </c>
      <c r="E187" s="7">
        <f t="shared" si="4"/>
        <v>0</v>
      </c>
      <c r="F187" s="7">
        <f t="shared" si="4"/>
        <v>0</v>
      </c>
      <c r="G187" s="7">
        <f t="shared" si="4"/>
        <v>0</v>
      </c>
      <c r="H187" s="7">
        <f t="shared" si="4"/>
        <v>0</v>
      </c>
      <c r="I187" s="7">
        <f t="shared" si="4"/>
        <v>0</v>
      </c>
      <c r="J187" s="7">
        <f t="shared" si="4"/>
        <v>0</v>
      </c>
      <c r="K187" s="7">
        <f t="shared" si="4"/>
        <v>0</v>
      </c>
      <c r="L187" s="7">
        <f t="shared" si="4"/>
        <v>0</v>
      </c>
      <c r="M187" s="7">
        <f t="shared" si="4"/>
        <v>0</v>
      </c>
      <c r="N187" s="7">
        <f t="shared" si="4"/>
        <v>0</v>
      </c>
      <c r="O187" s="7">
        <f t="shared" si="4"/>
        <v>0</v>
      </c>
      <c r="P187" s="7">
        <f t="shared" si="4"/>
        <v>0</v>
      </c>
      <c r="Q187" s="7">
        <f t="shared" si="4"/>
        <v>0</v>
      </c>
      <c r="R187" s="7">
        <f t="shared" si="4"/>
        <v>8</v>
      </c>
      <c r="S187" s="7">
        <f t="shared" si="4"/>
        <v>0</v>
      </c>
      <c r="T187" s="7">
        <f t="shared" si="4"/>
        <v>0</v>
      </c>
      <c r="U187" s="7">
        <f t="shared" si="4"/>
        <v>0</v>
      </c>
      <c r="V187" s="7">
        <f t="shared" si="4"/>
        <v>0</v>
      </c>
      <c r="W187" s="7"/>
      <c r="X187" s="7">
        <f>+SUMIF($H$3:$H$9,X$185,$M$3:$M$9)</f>
        <v>0</v>
      </c>
    </row>
    <row r="188" spans="1:24" ht="14.25" customHeight="1" x14ac:dyDescent="0.25">
      <c r="A188" s="7" t="s">
        <v>360</v>
      </c>
      <c r="B188" s="7" t="e">
        <f t="shared" ref="B188:V188" si="5">+SUMIF(#REF!,B$185,#REF!)</f>
        <v>#REF!</v>
      </c>
      <c r="C188" s="7" t="e">
        <f t="shared" si="5"/>
        <v>#REF!</v>
      </c>
      <c r="D188" s="7" t="e">
        <f t="shared" si="5"/>
        <v>#REF!</v>
      </c>
      <c r="E188" s="7" t="e">
        <f t="shared" si="5"/>
        <v>#REF!</v>
      </c>
      <c r="F188" s="7" t="e">
        <f t="shared" si="5"/>
        <v>#REF!</v>
      </c>
      <c r="G188" s="7" t="e">
        <f t="shared" si="5"/>
        <v>#REF!</v>
      </c>
      <c r="H188" s="7" t="e">
        <f t="shared" si="5"/>
        <v>#REF!</v>
      </c>
      <c r="I188" s="7" t="e">
        <f t="shared" si="5"/>
        <v>#REF!</v>
      </c>
      <c r="J188" s="7" t="e">
        <f t="shared" si="5"/>
        <v>#REF!</v>
      </c>
      <c r="K188" s="7" t="e">
        <f t="shared" si="5"/>
        <v>#REF!</v>
      </c>
      <c r="L188" s="7" t="e">
        <f t="shared" si="5"/>
        <v>#REF!</v>
      </c>
      <c r="M188" s="7" t="e">
        <f t="shared" si="5"/>
        <v>#REF!</v>
      </c>
      <c r="N188" s="7" t="e">
        <f t="shared" si="5"/>
        <v>#REF!</v>
      </c>
      <c r="O188" s="7" t="e">
        <f t="shared" si="5"/>
        <v>#REF!</v>
      </c>
      <c r="P188" s="7" t="e">
        <f t="shared" si="5"/>
        <v>#REF!</v>
      </c>
      <c r="Q188" s="7" t="e">
        <f t="shared" si="5"/>
        <v>#REF!</v>
      </c>
      <c r="R188" s="7" t="e">
        <f t="shared" si="5"/>
        <v>#REF!</v>
      </c>
      <c r="S188" s="7" t="e">
        <f t="shared" si="5"/>
        <v>#REF!</v>
      </c>
      <c r="T188" s="7" t="e">
        <f t="shared" si="5"/>
        <v>#REF!</v>
      </c>
      <c r="U188" s="7" t="e">
        <f t="shared" si="5"/>
        <v>#REF!</v>
      </c>
      <c r="V188" s="7" t="e">
        <f t="shared" si="5"/>
        <v>#REF!</v>
      </c>
      <c r="W188" s="7"/>
      <c r="X188" s="7" t="e">
        <f>+SUMIF(#REF!,X$185,#REF!)</f>
        <v>#REF!</v>
      </c>
    </row>
    <row r="189" spans="1:24" ht="14.25" customHeight="1" x14ac:dyDescent="0.25">
      <c r="A189" s="7" t="s">
        <v>361</v>
      </c>
      <c r="B189" s="7">
        <f t="shared" ref="B189:V189" si="6">+SUMIF($H$10:$H$25,B$185,$M$10:$M$25)</f>
        <v>0</v>
      </c>
      <c r="C189" s="7">
        <f t="shared" si="6"/>
        <v>0</v>
      </c>
      <c r="D189" s="7">
        <f t="shared" si="6"/>
        <v>0</v>
      </c>
      <c r="E189" s="7">
        <f t="shared" si="6"/>
        <v>0</v>
      </c>
      <c r="F189" s="7">
        <f t="shared" si="6"/>
        <v>0</v>
      </c>
      <c r="G189" s="7">
        <f t="shared" si="6"/>
        <v>0</v>
      </c>
      <c r="H189" s="7">
        <f t="shared" si="6"/>
        <v>0</v>
      </c>
      <c r="I189" s="7">
        <f t="shared" si="6"/>
        <v>0</v>
      </c>
      <c r="J189" s="7">
        <f t="shared" si="6"/>
        <v>0</v>
      </c>
      <c r="K189" s="7">
        <f t="shared" si="6"/>
        <v>0</v>
      </c>
      <c r="L189" s="7">
        <f t="shared" si="6"/>
        <v>0</v>
      </c>
      <c r="M189" s="7">
        <f t="shared" si="6"/>
        <v>0</v>
      </c>
      <c r="N189" s="7">
        <f t="shared" si="6"/>
        <v>0</v>
      </c>
      <c r="O189" s="7">
        <f t="shared" si="6"/>
        <v>0</v>
      </c>
      <c r="P189" s="7">
        <f t="shared" si="6"/>
        <v>0</v>
      </c>
      <c r="Q189" s="7">
        <f t="shared" si="6"/>
        <v>0</v>
      </c>
      <c r="R189" s="7">
        <f t="shared" si="6"/>
        <v>15</v>
      </c>
      <c r="S189" s="7">
        <f t="shared" si="6"/>
        <v>0</v>
      </c>
      <c r="T189" s="7">
        <f t="shared" si="6"/>
        <v>0</v>
      </c>
      <c r="U189" s="7">
        <f t="shared" si="6"/>
        <v>0</v>
      </c>
      <c r="V189" s="7">
        <f t="shared" si="6"/>
        <v>0</v>
      </c>
      <c r="W189" s="7"/>
      <c r="X189" s="7">
        <f>+SUMIF($H$10:$H$25,X$185,$M$10:$M$25)</f>
        <v>0</v>
      </c>
    </row>
    <row r="190" spans="1:24" ht="14.25" customHeight="1" x14ac:dyDescent="0.25">
      <c r="A190" s="7" t="s">
        <v>330</v>
      </c>
      <c r="B190" s="7" t="e">
        <f t="shared" ref="B190:V190" si="7">SUM(B186:B189)</f>
        <v>#REF!</v>
      </c>
      <c r="C190" s="7" t="e">
        <f t="shared" si="7"/>
        <v>#REF!</v>
      </c>
      <c r="D190" s="7" t="e">
        <f t="shared" si="7"/>
        <v>#REF!</v>
      </c>
      <c r="E190" s="7" t="e">
        <f t="shared" si="7"/>
        <v>#REF!</v>
      </c>
      <c r="F190" s="7" t="e">
        <f t="shared" si="7"/>
        <v>#REF!</v>
      </c>
      <c r="G190" s="7" t="e">
        <f t="shared" si="7"/>
        <v>#REF!</v>
      </c>
      <c r="H190" s="7" t="e">
        <f t="shared" si="7"/>
        <v>#REF!</v>
      </c>
      <c r="I190" s="7" t="e">
        <f t="shared" si="7"/>
        <v>#REF!</v>
      </c>
      <c r="J190" s="7" t="e">
        <f t="shared" si="7"/>
        <v>#REF!</v>
      </c>
      <c r="K190" s="7" t="e">
        <f t="shared" si="7"/>
        <v>#REF!</v>
      </c>
      <c r="L190" s="7" t="e">
        <f t="shared" si="7"/>
        <v>#REF!</v>
      </c>
      <c r="M190" s="7" t="e">
        <f t="shared" si="7"/>
        <v>#REF!</v>
      </c>
      <c r="N190" s="7" t="e">
        <f t="shared" si="7"/>
        <v>#REF!</v>
      </c>
      <c r="O190" s="7" t="e">
        <f t="shared" si="7"/>
        <v>#REF!</v>
      </c>
      <c r="P190" s="7" t="e">
        <f t="shared" si="7"/>
        <v>#REF!</v>
      </c>
      <c r="Q190" s="7" t="e">
        <f t="shared" si="7"/>
        <v>#REF!</v>
      </c>
      <c r="R190" s="7" t="e">
        <f t="shared" si="7"/>
        <v>#REF!</v>
      </c>
      <c r="S190" s="7" t="e">
        <f t="shared" si="7"/>
        <v>#REF!</v>
      </c>
      <c r="T190" s="7" t="e">
        <f t="shared" si="7"/>
        <v>#REF!</v>
      </c>
      <c r="U190" s="7" t="e">
        <f t="shared" si="7"/>
        <v>#REF!</v>
      </c>
      <c r="V190" s="7" t="e">
        <f t="shared" si="7"/>
        <v>#REF!</v>
      </c>
      <c r="W190" s="7"/>
      <c r="X190" s="7" t="e">
        <f>SUM(X186:X189)</f>
        <v>#REF!</v>
      </c>
    </row>
    <row r="191" spans="1:24" ht="15.75" customHeight="1" x14ac:dyDescent="0.25"/>
    <row r="192" spans="1:2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</sheetData>
  <sortState xmlns:xlrd2="http://schemas.microsoft.com/office/spreadsheetml/2017/richdata2" ref="A3:O25">
    <sortCondition ref="K3:K25"/>
    <sortCondition descending="1" ref="N3:N25"/>
    <sortCondition descending="1" ref="O3:O25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1002"/>
  <sheetViews>
    <sheetView workbookViewId="0">
      <pane ySplit="1" topLeftCell="A2" activePane="bottomLeft" state="frozen"/>
      <selection pane="bottomLeft" activeCell="M10" sqref="M10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15" ht="14.25" customHeight="1" x14ac:dyDescent="0.25">
      <c r="A1" s="99" t="s">
        <v>384</v>
      </c>
      <c r="B1" s="95" t="s">
        <v>380</v>
      </c>
      <c r="C1" s="95" t="s">
        <v>381</v>
      </c>
      <c r="D1" s="96" t="s">
        <v>382</v>
      </c>
      <c r="E1" s="96"/>
      <c r="F1" s="97" t="s">
        <v>383</v>
      </c>
      <c r="G1" s="95" t="s">
        <v>1</v>
      </c>
      <c r="H1" s="95" t="s">
        <v>3</v>
      </c>
      <c r="I1" s="95" t="s">
        <v>327</v>
      </c>
      <c r="J1" s="95" t="s">
        <v>2</v>
      </c>
      <c r="K1" s="95" t="s">
        <v>5</v>
      </c>
      <c r="L1" s="96" t="s">
        <v>328</v>
      </c>
      <c r="M1" s="96" t="s">
        <v>329</v>
      </c>
      <c r="N1" s="98" t="s">
        <v>375</v>
      </c>
      <c r="O1" s="98" t="s">
        <v>376</v>
      </c>
    </row>
    <row r="2" spans="1:15" ht="14.25" customHeight="1" x14ac:dyDescent="0.25">
      <c r="A2" s="86"/>
      <c r="B2" s="87"/>
      <c r="C2" s="87"/>
      <c r="D2" s="88"/>
      <c r="E2" s="88"/>
      <c r="F2" s="32">
        <v>38</v>
      </c>
      <c r="G2" s="51" t="str">
        <f>+VLOOKUP(F2,Participants!$A$1:$F$798,2,FALSE)</f>
        <v>Michael Ramaley</v>
      </c>
      <c r="H2" s="51" t="str">
        <f>+VLOOKUP(F2,Participants!$A$1:$F$798,4,FALSE)</f>
        <v>BFS</v>
      </c>
      <c r="I2" s="51" t="str">
        <f>+VLOOKUP(F2,Participants!$A$1:$F$798,5,FALSE)</f>
        <v>M</v>
      </c>
      <c r="J2" s="51">
        <f>+VLOOKUP(F2,Participants!$A$1:$F$798,3,FALSE)</f>
        <v>5</v>
      </c>
      <c r="K2" s="14" t="str">
        <f>+VLOOKUP(F2,Participants!$A$1:$G$798,7,FALSE)</f>
        <v>JV BOYS</v>
      </c>
      <c r="L2" s="139">
        <v>1</v>
      </c>
      <c r="M2" s="51">
        <v>5</v>
      </c>
      <c r="N2" s="32">
        <v>44</v>
      </c>
      <c r="O2" s="24">
        <v>10</v>
      </c>
    </row>
    <row r="3" spans="1:15" ht="14.25" customHeight="1" x14ac:dyDescent="0.25">
      <c r="A3" s="86"/>
      <c r="B3" s="87"/>
      <c r="C3" s="87"/>
      <c r="D3" s="88"/>
      <c r="E3" s="88"/>
      <c r="F3" s="32"/>
      <c r="G3" s="51"/>
      <c r="H3" s="51"/>
      <c r="I3" s="51"/>
      <c r="J3" s="51"/>
      <c r="K3" s="14"/>
      <c r="L3" s="139"/>
      <c r="M3" s="51"/>
      <c r="N3" s="32"/>
      <c r="O3" s="24"/>
    </row>
    <row r="4" spans="1:15" ht="13.15" customHeight="1" x14ac:dyDescent="0.25">
      <c r="A4" s="81"/>
      <c r="B4" s="82"/>
      <c r="C4" s="82"/>
      <c r="D4" s="83"/>
      <c r="E4" s="83"/>
      <c r="F4" s="83">
        <v>64</v>
      </c>
      <c r="G4" s="55" t="str">
        <f>+VLOOKUP(F4,Participants!$A$1:$F$798,2,FALSE)</f>
        <v>Eric Wheeler</v>
      </c>
      <c r="H4" s="55" t="str">
        <f>+VLOOKUP(F4,Participants!$A$1:$F$798,4,FALSE)</f>
        <v>BFS</v>
      </c>
      <c r="I4" s="55" t="str">
        <f>+VLOOKUP(F4,Participants!$A$1:$F$798,5,FALSE)</f>
        <v>M</v>
      </c>
      <c r="J4" s="55">
        <f>+VLOOKUP(F4,Participants!$A$1:$F$798,3,FALSE)</f>
        <v>8</v>
      </c>
      <c r="K4" s="14" t="str">
        <f>+VLOOKUP(F4,Participants!$A$1:$G$798,7,FALSE)</f>
        <v>VARSITY BOYS</v>
      </c>
      <c r="L4" s="140">
        <v>1</v>
      </c>
      <c r="M4" s="55">
        <v>5</v>
      </c>
      <c r="N4" s="85">
        <v>79</v>
      </c>
      <c r="O4" s="24">
        <v>1</v>
      </c>
    </row>
    <row r="5" spans="1:15" ht="14.25" customHeight="1" x14ac:dyDescent="0.25">
      <c r="A5" s="81"/>
      <c r="B5" s="82"/>
      <c r="C5" s="82"/>
      <c r="D5" s="83"/>
      <c r="E5" s="83"/>
      <c r="F5" s="32">
        <v>62</v>
      </c>
      <c r="G5" s="55" t="str">
        <f>+VLOOKUP(F5,Participants!$A$1:$F$798,2,FALSE)</f>
        <v>Parker Skrastins</v>
      </c>
      <c r="H5" s="55" t="str">
        <f>+VLOOKUP(F5,Participants!$A$1:$F$798,4,FALSE)</f>
        <v>BFS</v>
      </c>
      <c r="I5" s="55" t="str">
        <f>+VLOOKUP(F5,Participants!$A$1:$F$798,5,FALSE)</f>
        <v>M</v>
      </c>
      <c r="J5" s="55">
        <f>+VLOOKUP(F5,Participants!$A$1:$F$798,3,FALSE)</f>
        <v>7</v>
      </c>
      <c r="K5" s="14" t="str">
        <f>+VLOOKUP(F5,Participants!$A$1:$G$798,7,FALSE)</f>
        <v>VARSITY BOYS</v>
      </c>
      <c r="L5" s="84">
        <v>2</v>
      </c>
      <c r="M5" s="55">
        <v>3</v>
      </c>
      <c r="N5" s="85">
        <v>58</v>
      </c>
      <c r="O5" s="24">
        <v>8</v>
      </c>
    </row>
    <row r="6" spans="1:15" ht="14.25" customHeight="1" x14ac:dyDescent="0.25">
      <c r="A6" s="81"/>
      <c r="B6" s="82"/>
      <c r="C6" s="82"/>
      <c r="D6" s="83"/>
      <c r="E6" s="83"/>
      <c r="F6" s="32"/>
      <c r="G6" s="55"/>
      <c r="H6" s="55"/>
      <c r="I6" s="55"/>
      <c r="J6" s="55"/>
      <c r="K6" s="14"/>
      <c r="L6" s="84"/>
      <c r="M6" s="55"/>
      <c r="N6" s="85"/>
      <c r="O6" s="24"/>
    </row>
    <row r="7" spans="1:15" ht="14.25" customHeight="1" x14ac:dyDescent="0.25">
      <c r="A7" s="81"/>
      <c r="B7" s="82"/>
      <c r="C7" s="82"/>
      <c r="D7" s="83"/>
      <c r="E7" s="83"/>
      <c r="F7" s="83">
        <v>268</v>
      </c>
      <c r="G7" s="55" t="str">
        <f>+VLOOKUP(F7,Participants!$A$1:$F$798,2,FALSE)</f>
        <v>Harper Timney</v>
      </c>
      <c r="H7" s="55" t="str">
        <f>+VLOOKUP(F7,Participants!$A$1:$F$798,4,FALSE)</f>
        <v>STL</v>
      </c>
      <c r="I7" s="55" t="str">
        <f>+VLOOKUP(F7,Participants!$A$1:$F$798,5,FALSE)</f>
        <v>F</v>
      </c>
      <c r="J7" s="55">
        <f>+VLOOKUP(F7,Participants!$A$1:$F$798,3,FALSE)</f>
        <v>8</v>
      </c>
      <c r="K7" s="14" t="str">
        <f>+VLOOKUP(F7,Participants!$A$1:$G$798,7,FALSE)</f>
        <v>VARSITY GIRLS</v>
      </c>
      <c r="L7" s="140">
        <v>1</v>
      </c>
      <c r="M7" s="55">
        <v>5</v>
      </c>
      <c r="N7" s="85">
        <v>96</v>
      </c>
      <c r="O7" s="24">
        <v>1</v>
      </c>
    </row>
    <row r="8" spans="1:15" ht="14.25" customHeight="1" x14ac:dyDescent="0.25">
      <c r="A8" s="81"/>
      <c r="B8" s="82"/>
      <c r="C8" s="82"/>
      <c r="D8" s="83"/>
      <c r="E8" s="83"/>
      <c r="F8" s="32">
        <v>73</v>
      </c>
      <c r="G8" s="55" t="str">
        <f>+VLOOKUP(F8,Participants!$A$1:$F$798,2,FALSE)</f>
        <v>Daniella Julian</v>
      </c>
      <c r="H8" s="55" t="str">
        <f>+VLOOKUP(F8,Participants!$A$1:$F$798,4,FALSE)</f>
        <v>BFS</v>
      </c>
      <c r="I8" s="55" t="str">
        <f>+VLOOKUP(F8,Participants!$A$1:$F$798,5,FALSE)</f>
        <v>F</v>
      </c>
      <c r="J8" s="55">
        <f>+VLOOKUP(F8,Participants!$A$1:$F$798,3,FALSE)</f>
        <v>7</v>
      </c>
      <c r="K8" s="14" t="str">
        <f>+VLOOKUP(F8,Participants!$A$1:$G$798,7,FALSE)</f>
        <v>VARSITY GIRLS</v>
      </c>
      <c r="L8" s="84">
        <v>2</v>
      </c>
      <c r="M8" s="55">
        <v>3</v>
      </c>
      <c r="N8" s="85">
        <v>63</v>
      </c>
      <c r="O8" s="24">
        <v>2</v>
      </c>
    </row>
    <row r="9" spans="1:15" ht="14.25" customHeight="1" x14ac:dyDescent="0.25">
      <c r="A9" s="86"/>
      <c r="B9" s="87"/>
      <c r="C9" s="87"/>
      <c r="D9" s="88"/>
      <c r="E9" s="88"/>
      <c r="F9" s="32">
        <v>258</v>
      </c>
      <c r="G9" s="51" t="str">
        <f>+VLOOKUP(F9,Participants!$A$1:$F$798,2,FALSE)</f>
        <v>Claire Heller</v>
      </c>
      <c r="H9" s="51" t="str">
        <f>+VLOOKUP(F9,Participants!$A$1:$F$798,4,FALSE)</f>
        <v>STL</v>
      </c>
      <c r="I9" s="51" t="str">
        <f>+VLOOKUP(F9,Participants!$A$1:$F$798,5,FALSE)</f>
        <v>F</v>
      </c>
      <c r="J9" s="51">
        <f>+VLOOKUP(F9,Participants!$A$1:$F$798,3,FALSE)</f>
        <v>8</v>
      </c>
      <c r="K9" s="14" t="str">
        <f>+VLOOKUP(F9,Participants!$A$1:$G$798,7,FALSE)</f>
        <v>VARSITY GIRLS</v>
      </c>
      <c r="L9" s="89">
        <v>3</v>
      </c>
      <c r="M9" s="51">
        <v>1</v>
      </c>
      <c r="N9" s="32">
        <v>62</v>
      </c>
      <c r="O9" s="24">
        <v>7</v>
      </c>
    </row>
    <row r="10" spans="1:15" ht="14.25" customHeight="1" x14ac:dyDescent="0.25">
      <c r="A10" s="86"/>
      <c r="B10" s="87"/>
      <c r="C10" s="87"/>
      <c r="D10" s="88"/>
      <c r="E10" s="88"/>
      <c r="F10" s="88">
        <v>85</v>
      </c>
      <c r="G10" s="51" t="str">
        <f>+VLOOKUP(F10,Participants!$A$1:$F$798,2,FALSE)</f>
        <v>Evelyn Schoedel</v>
      </c>
      <c r="H10" s="51" t="str">
        <f>+VLOOKUP(F10,Participants!$A$1:$F$798,4,FALSE)</f>
        <v>BFS</v>
      </c>
      <c r="I10" s="51" t="str">
        <f>+VLOOKUP(F10,Participants!$A$1:$F$798,5,FALSE)</f>
        <v>F</v>
      </c>
      <c r="J10" s="51">
        <f>+VLOOKUP(F10,Participants!$A$1:$F$798,3,FALSE)</f>
        <v>8</v>
      </c>
      <c r="K10" s="14" t="str">
        <f>+VLOOKUP(F10,Participants!$A$1:$G$798,7,FALSE)</f>
        <v>VARSITY GIRLS</v>
      </c>
      <c r="L10" s="139">
        <v>4</v>
      </c>
      <c r="M10" s="51"/>
      <c r="N10" s="32">
        <v>53</v>
      </c>
      <c r="O10" s="24">
        <v>7</v>
      </c>
    </row>
    <row r="11" spans="1:15" ht="14.25" customHeight="1" x14ac:dyDescent="0.25">
      <c r="A11" s="86"/>
      <c r="B11" s="87"/>
      <c r="C11" s="87"/>
      <c r="D11" s="88"/>
      <c r="E11" s="88"/>
      <c r="F11" s="88"/>
      <c r="G11" s="51" t="e">
        <f>+VLOOKUP(F11,Participants!$A$1:$F$798,2,FALSE)</f>
        <v>#N/A</v>
      </c>
      <c r="H11" s="51" t="e">
        <f>+VLOOKUP(F11,Participants!$A$1:$F$798,4,FALSE)</f>
        <v>#N/A</v>
      </c>
      <c r="I11" s="51" t="e">
        <f>+VLOOKUP(F11,Participants!$A$1:$F$798,5,FALSE)</f>
        <v>#N/A</v>
      </c>
      <c r="J11" s="51" t="e">
        <f>+VLOOKUP(F11,Participants!$A$1:$F$798,3,FALSE)</f>
        <v>#N/A</v>
      </c>
      <c r="K11" s="14" t="e">
        <f>+VLOOKUP(F11,Participants!$A$1:$G$798,7,FALSE)</f>
        <v>#N/A</v>
      </c>
      <c r="L11" s="89"/>
      <c r="M11" s="51"/>
      <c r="N11" s="32"/>
      <c r="O11" s="24"/>
    </row>
    <row r="12" spans="1:15" ht="14.25" customHeight="1" x14ac:dyDescent="0.25">
      <c r="A12" s="81"/>
      <c r="B12" s="82"/>
      <c r="C12" s="82"/>
      <c r="D12" s="83"/>
      <c r="E12" s="83"/>
      <c r="F12" s="83"/>
      <c r="G12" s="55" t="e">
        <f>+VLOOKUP(F12,Participants!$A$1:$F$798,2,FALSE)</f>
        <v>#N/A</v>
      </c>
      <c r="H12" s="55" t="e">
        <f>+VLOOKUP(F12,Participants!$A$1:$F$798,4,FALSE)</f>
        <v>#N/A</v>
      </c>
      <c r="I12" s="55" t="e">
        <f>+VLOOKUP(F12,Participants!$A$1:$F$798,5,FALSE)</f>
        <v>#N/A</v>
      </c>
      <c r="J12" s="55" t="e">
        <f>+VLOOKUP(F12,Participants!$A$1:$F$798,3,FALSE)</f>
        <v>#N/A</v>
      </c>
      <c r="K12" s="14" t="e">
        <f>+VLOOKUP(F12,Participants!$A$1:$G$798,7,FALSE)</f>
        <v>#N/A</v>
      </c>
      <c r="L12" s="84"/>
      <c r="M12" s="55"/>
      <c r="N12" s="85"/>
      <c r="O12" s="24"/>
    </row>
    <row r="13" spans="1:15" ht="14.25" customHeight="1" x14ac:dyDescent="0.25">
      <c r="A13" s="86"/>
      <c r="B13" s="87"/>
      <c r="C13" s="87"/>
      <c r="D13" s="88"/>
      <c r="E13" s="88"/>
      <c r="F13" s="88"/>
      <c r="G13" s="51" t="e">
        <f>+VLOOKUP(F13,Participants!$A$1:$F$798,2,FALSE)</f>
        <v>#N/A</v>
      </c>
      <c r="H13" s="51" t="e">
        <f>+VLOOKUP(F13,Participants!$A$1:$F$798,4,FALSE)</f>
        <v>#N/A</v>
      </c>
      <c r="I13" s="51" t="e">
        <f>+VLOOKUP(F13,Participants!$A$1:$F$798,5,FALSE)</f>
        <v>#N/A</v>
      </c>
      <c r="J13" s="51" t="e">
        <f>+VLOOKUP(F13,Participants!$A$1:$F$798,3,FALSE)</f>
        <v>#N/A</v>
      </c>
      <c r="K13" s="14" t="e">
        <f>+VLOOKUP(F13,Participants!$A$1:$G$798,7,FALSE)</f>
        <v>#N/A</v>
      </c>
      <c r="L13" s="89"/>
      <c r="M13" s="51"/>
      <c r="N13" s="32"/>
      <c r="O13" s="24"/>
    </row>
    <row r="14" spans="1:15" ht="14.25" customHeight="1" x14ac:dyDescent="0.25">
      <c r="A14" s="81"/>
      <c r="B14" s="82"/>
      <c r="C14" s="82"/>
      <c r="D14" s="83"/>
      <c r="E14" s="83"/>
      <c r="F14" s="83"/>
      <c r="G14" s="55" t="e">
        <f>+VLOOKUP(F14,Participants!$A$1:$F$798,2,FALSE)</f>
        <v>#N/A</v>
      </c>
      <c r="H14" s="55" t="e">
        <f>+VLOOKUP(F14,Participants!$A$1:$F$798,4,FALSE)</f>
        <v>#N/A</v>
      </c>
      <c r="I14" s="55" t="e">
        <f>+VLOOKUP(F14,Participants!$A$1:$F$798,5,FALSE)</f>
        <v>#N/A</v>
      </c>
      <c r="J14" s="55" t="e">
        <f>+VLOOKUP(F14,Participants!$A$1:$F$798,3,FALSE)</f>
        <v>#N/A</v>
      </c>
      <c r="K14" s="14" t="e">
        <f>+VLOOKUP(F14,Participants!$A$1:$G$798,7,FALSE)</f>
        <v>#N/A</v>
      </c>
      <c r="L14" s="84"/>
      <c r="M14" s="55"/>
      <c r="N14" s="85"/>
      <c r="O14" s="24"/>
    </row>
    <row r="15" spans="1:15" ht="14.25" customHeight="1" x14ac:dyDescent="0.25">
      <c r="A15" s="86"/>
      <c r="B15" s="87"/>
      <c r="C15" s="87"/>
      <c r="D15" s="88"/>
      <c r="E15" s="88"/>
      <c r="F15" s="88"/>
      <c r="G15" s="51" t="e">
        <f>+VLOOKUP(F15,Participants!$A$1:$F$798,2,FALSE)</f>
        <v>#N/A</v>
      </c>
      <c r="H15" s="51" t="e">
        <f>+VLOOKUP(F15,Participants!$A$1:$F$798,4,FALSE)</f>
        <v>#N/A</v>
      </c>
      <c r="I15" s="51" t="e">
        <f>+VLOOKUP(F15,Participants!$A$1:$F$798,5,FALSE)</f>
        <v>#N/A</v>
      </c>
      <c r="J15" s="51" t="e">
        <f>+VLOOKUP(F15,Participants!$A$1:$F$798,3,FALSE)</f>
        <v>#N/A</v>
      </c>
      <c r="K15" s="14" t="e">
        <f>+VLOOKUP(F15,Participants!$A$1:$G$798,7,FALSE)</f>
        <v>#N/A</v>
      </c>
      <c r="L15" s="89"/>
      <c r="M15" s="51"/>
      <c r="N15" s="32"/>
      <c r="O15" s="24"/>
    </row>
    <row r="16" spans="1:15" ht="14.25" customHeight="1" x14ac:dyDescent="0.25">
      <c r="A16" s="81"/>
      <c r="B16" s="82"/>
      <c r="C16" s="82"/>
      <c r="D16" s="83"/>
      <c r="E16" s="83"/>
      <c r="F16" s="83"/>
      <c r="G16" s="55" t="e">
        <f>+VLOOKUP(F16,Participants!$A$1:$F$798,2,FALSE)</f>
        <v>#N/A</v>
      </c>
      <c r="H16" s="55" t="e">
        <f>+VLOOKUP(F16,Participants!$A$1:$F$798,4,FALSE)</f>
        <v>#N/A</v>
      </c>
      <c r="I16" s="55" t="e">
        <f>+VLOOKUP(F16,Participants!$A$1:$F$798,5,FALSE)</f>
        <v>#N/A</v>
      </c>
      <c r="J16" s="55" t="e">
        <f>+VLOOKUP(F16,Participants!$A$1:$F$798,3,FALSE)</f>
        <v>#N/A</v>
      </c>
      <c r="K16" s="14" t="e">
        <f>+VLOOKUP(F16,Participants!$A$1:$G$798,7,FALSE)</f>
        <v>#N/A</v>
      </c>
      <c r="L16" s="84"/>
      <c r="M16" s="55"/>
      <c r="N16" s="85"/>
      <c r="O16" s="24"/>
    </row>
    <row r="17" spans="1:15" ht="14.25" customHeight="1" x14ac:dyDescent="0.25">
      <c r="A17" s="86"/>
      <c r="B17" s="87"/>
      <c r="C17" s="87"/>
      <c r="D17" s="88"/>
      <c r="E17" s="88"/>
      <c r="F17" s="88"/>
      <c r="G17" s="51" t="e">
        <f>+VLOOKUP(F17,Participants!$A$1:$F$798,2,FALSE)</f>
        <v>#N/A</v>
      </c>
      <c r="H17" s="51" t="e">
        <f>+VLOOKUP(F17,Participants!$A$1:$F$798,4,FALSE)</f>
        <v>#N/A</v>
      </c>
      <c r="I17" s="51" t="e">
        <f>+VLOOKUP(F17,Participants!$A$1:$F$798,5,FALSE)</f>
        <v>#N/A</v>
      </c>
      <c r="J17" s="51" t="e">
        <f>+VLOOKUP(F17,Participants!$A$1:$F$798,3,FALSE)</f>
        <v>#N/A</v>
      </c>
      <c r="K17" s="14" t="e">
        <f>+VLOOKUP(F17,Participants!$A$1:$G$798,7,FALSE)</f>
        <v>#N/A</v>
      </c>
      <c r="L17" s="89"/>
      <c r="M17" s="51"/>
      <c r="N17" s="32"/>
      <c r="O17" s="24"/>
    </row>
    <row r="18" spans="1:15" ht="14.25" customHeight="1" x14ac:dyDescent="0.25">
      <c r="A18" s="81"/>
      <c r="B18" s="82"/>
      <c r="C18" s="82"/>
      <c r="D18" s="83"/>
      <c r="E18" s="83"/>
      <c r="F18" s="83"/>
      <c r="G18" s="55" t="e">
        <f>+VLOOKUP(F18,Participants!$A$1:$F$798,2,FALSE)</f>
        <v>#N/A</v>
      </c>
      <c r="H18" s="55" t="e">
        <f>+VLOOKUP(F18,Participants!$A$1:$F$798,4,FALSE)</f>
        <v>#N/A</v>
      </c>
      <c r="I18" s="55" t="e">
        <f>+VLOOKUP(F18,Participants!$A$1:$F$798,5,FALSE)</f>
        <v>#N/A</v>
      </c>
      <c r="J18" s="55" t="e">
        <f>+VLOOKUP(F18,Participants!$A$1:$F$798,3,FALSE)</f>
        <v>#N/A</v>
      </c>
      <c r="K18" s="14" t="e">
        <f>+VLOOKUP(F18,Participants!$A$1:$G$798,7,FALSE)</f>
        <v>#N/A</v>
      </c>
      <c r="L18" s="84"/>
      <c r="M18" s="55"/>
      <c r="N18" s="85"/>
      <c r="O18" s="24"/>
    </row>
    <row r="19" spans="1:15" ht="14.25" customHeight="1" x14ac:dyDescent="0.25">
      <c r="F19" s="88"/>
      <c r="G19" s="51" t="e">
        <f>+VLOOKUP(F19,Participants!$A$1:$F$798,2,FALSE)</f>
        <v>#N/A</v>
      </c>
      <c r="H19" s="51" t="e">
        <f>+VLOOKUP(F19,Participants!$A$1:$F$798,4,FALSE)</f>
        <v>#N/A</v>
      </c>
      <c r="I19" s="51" t="e">
        <f>+VLOOKUP(F19,Participants!$A$1:$F$798,5,FALSE)</f>
        <v>#N/A</v>
      </c>
      <c r="J19" s="51" t="e">
        <f>+VLOOKUP(F19,Participants!$A$1:$F$798,3,FALSE)</f>
        <v>#N/A</v>
      </c>
      <c r="K19" s="14" t="e">
        <f>+VLOOKUP(F19,Participants!$A$1:$G$798,7,FALSE)</f>
        <v>#N/A</v>
      </c>
      <c r="L19" s="89"/>
      <c r="M19" s="51"/>
      <c r="N19" s="32"/>
      <c r="O19" s="24"/>
    </row>
    <row r="20" spans="1:15" ht="14.25" customHeight="1" x14ac:dyDescent="0.25">
      <c r="F20" s="83"/>
      <c r="G20" s="55" t="e">
        <f>+VLOOKUP(F20,Participants!$A$1:$F$798,2,FALSE)</f>
        <v>#N/A</v>
      </c>
      <c r="H20" s="55" t="e">
        <f>+VLOOKUP(F20,Participants!$A$1:$F$798,4,FALSE)</f>
        <v>#N/A</v>
      </c>
      <c r="I20" s="55" t="e">
        <f>+VLOOKUP(F20,Participants!$A$1:$F$798,5,FALSE)</f>
        <v>#N/A</v>
      </c>
      <c r="J20" s="55" t="e">
        <f>+VLOOKUP(F20,Participants!$A$1:$F$798,3,FALSE)</f>
        <v>#N/A</v>
      </c>
      <c r="K20" s="14" t="e">
        <f>+VLOOKUP(F20,Participants!$A$1:$G$798,7,FALSE)</f>
        <v>#N/A</v>
      </c>
      <c r="L20" s="84"/>
      <c r="M20" s="55"/>
      <c r="N20" s="85"/>
      <c r="O20" s="24"/>
    </row>
    <row r="21" spans="1:15" ht="14.25" customHeight="1" x14ac:dyDescent="0.25">
      <c r="F21" s="88"/>
      <c r="G21" s="51" t="e">
        <f>+VLOOKUP(F21,Participants!$A$1:$F$798,2,FALSE)</f>
        <v>#N/A</v>
      </c>
      <c r="H21" s="51" t="e">
        <f>+VLOOKUP(F21,Participants!$A$1:$F$798,4,FALSE)</f>
        <v>#N/A</v>
      </c>
      <c r="I21" s="51" t="e">
        <f>+VLOOKUP(F21,Participants!$A$1:$F$798,5,FALSE)</f>
        <v>#N/A</v>
      </c>
      <c r="J21" s="51" t="e">
        <f>+VLOOKUP(F21,Participants!$A$1:$F$798,3,FALSE)</f>
        <v>#N/A</v>
      </c>
      <c r="K21" s="14" t="e">
        <f>+VLOOKUP(F21,Participants!$A$1:$G$798,7,FALSE)</f>
        <v>#N/A</v>
      </c>
      <c r="L21" s="89"/>
      <c r="M21" s="51"/>
      <c r="N21" s="32"/>
      <c r="O21" s="24"/>
    </row>
    <row r="22" spans="1:15" ht="14.25" customHeight="1" x14ac:dyDescent="0.25">
      <c r="F22" s="83"/>
      <c r="G22" s="55" t="e">
        <f>+VLOOKUP(F22,Participants!$A$1:$F$798,2,FALSE)</f>
        <v>#N/A</v>
      </c>
      <c r="H22" s="55" t="e">
        <f>+VLOOKUP(F22,Participants!$A$1:$F$798,4,FALSE)</f>
        <v>#N/A</v>
      </c>
      <c r="I22" s="55" t="e">
        <f>+VLOOKUP(F22,Participants!$A$1:$F$798,5,FALSE)</f>
        <v>#N/A</v>
      </c>
      <c r="J22" s="55" t="e">
        <f>+VLOOKUP(F22,Participants!$A$1:$F$798,3,FALSE)</f>
        <v>#N/A</v>
      </c>
      <c r="K22" s="14" t="e">
        <f>+VLOOKUP(F22,Participants!$A$1:$G$798,7,FALSE)</f>
        <v>#N/A</v>
      </c>
      <c r="L22" s="84"/>
      <c r="M22" s="55"/>
      <c r="N22" s="85"/>
      <c r="O22" s="24"/>
    </row>
    <row r="23" spans="1:15" ht="14.25" customHeight="1" x14ac:dyDescent="0.25">
      <c r="F23" s="88"/>
      <c r="G23" s="51" t="e">
        <f>+VLOOKUP(F23,Participants!$A$1:$F$798,2,FALSE)</f>
        <v>#N/A</v>
      </c>
      <c r="H23" s="51" t="e">
        <f>+VLOOKUP(F23,Participants!$A$1:$F$798,4,FALSE)</f>
        <v>#N/A</v>
      </c>
      <c r="I23" s="51" t="e">
        <f>+VLOOKUP(F23,Participants!$A$1:$F$798,5,FALSE)</f>
        <v>#N/A</v>
      </c>
      <c r="J23" s="51" t="e">
        <f>+VLOOKUP(F23,Participants!$A$1:$F$798,3,FALSE)</f>
        <v>#N/A</v>
      </c>
      <c r="K23" s="14" t="e">
        <f>+VLOOKUP(F23,Participants!$A$1:$G$798,7,FALSE)</f>
        <v>#N/A</v>
      </c>
      <c r="L23" s="89"/>
      <c r="M23" s="51"/>
      <c r="N23" s="32"/>
      <c r="O23" s="24"/>
    </row>
    <row r="24" spans="1:15" ht="14.25" customHeight="1" x14ac:dyDescent="0.25">
      <c r="F24" s="83"/>
      <c r="G24" s="55" t="e">
        <f>+VLOOKUP(F24,Participants!$A$1:$F$798,2,FALSE)</f>
        <v>#N/A</v>
      </c>
      <c r="H24" s="55" t="e">
        <f>+VLOOKUP(F24,Participants!$A$1:$F$798,4,FALSE)</f>
        <v>#N/A</v>
      </c>
      <c r="I24" s="55" t="e">
        <f>+VLOOKUP(F24,Participants!$A$1:$F$798,5,FALSE)</f>
        <v>#N/A</v>
      </c>
      <c r="J24" s="55" t="e">
        <f>+VLOOKUP(F24,Participants!$A$1:$F$798,3,FALSE)</f>
        <v>#N/A</v>
      </c>
      <c r="K24" s="14" t="e">
        <f>+VLOOKUP(F24,Participants!$A$1:$G$798,7,FALSE)</f>
        <v>#N/A</v>
      </c>
      <c r="L24" s="84"/>
      <c r="M24" s="55"/>
      <c r="N24" s="85"/>
      <c r="O24" s="24"/>
    </row>
    <row r="25" spans="1:15" ht="14.25" customHeight="1" x14ac:dyDescent="0.25">
      <c r="F25" s="88"/>
      <c r="G25" s="51" t="e">
        <f>+VLOOKUP(F25,Participants!$A$1:$F$798,2,FALSE)</f>
        <v>#N/A</v>
      </c>
      <c r="H25" s="51" t="e">
        <f>+VLOOKUP(F25,Participants!$A$1:$F$798,4,FALSE)</f>
        <v>#N/A</v>
      </c>
      <c r="I25" s="51" t="e">
        <f>+VLOOKUP(F25,Participants!$A$1:$F$798,5,FALSE)</f>
        <v>#N/A</v>
      </c>
      <c r="J25" s="51" t="e">
        <f>+VLOOKUP(F25,Participants!$A$1:$F$798,3,FALSE)</f>
        <v>#N/A</v>
      </c>
      <c r="K25" s="14" t="e">
        <f>+VLOOKUP(F25,Participants!$A$1:$G$798,7,FALSE)</f>
        <v>#N/A</v>
      </c>
      <c r="L25" s="89"/>
      <c r="M25" s="51"/>
      <c r="N25" s="32"/>
      <c r="O25" s="24"/>
    </row>
    <row r="26" spans="1:15" ht="14.25" customHeight="1" x14ac:dyDescent="0.25">
      <c r="F26" s="83"/>
      <c r="G26" s="55" t="e">
        <f>+VLOOKUP(F26,Participants!$A$1:$F$798,2,FALSE)</f>
        <v>#N/A</v>
      </c>
      <c r="H26" s="55" t="e">
        <f>+VLOOKUP(F26,Participants!$A$1:$F$798,4,FALSE)</f>
        <v>#N/A</v>
      </c>
      <c r="I26" s="55" t="e">
        <f>+VLOOKUP(F26,Participants!$A$1:$F$798,5,FALSE)</f>
        <v>#N/A</v>
      </c>
      <c r="J26" s="55" t="e">
        <f>+VLOOKUP(F26,Participants!$A$1:$F$798,3,FALSE)</f>
        <v>#N/A</v>
      </c>
      <c r="K26" s="14" t="e">
        <f>+VLOOKUP(F26,Participants!$A$1:$G$798,7,FALSE)</f>
        <v>#N/A</v>
      </c>
      <c r="L26" s="84"/>
      <c r="M26" s="55"/>
      <c r="N26" s="85"/>
      <c r="O26" s="24"/>
    </row>
    <row r="27" spans="1:15" ht="14.25" customHeight="1" x14ac:dyDescent="0.25">
      <c r="F27" s="88"/>
      <c r="G27" s="51" t="e">
        <f>+VLOOKUP(F27,Participants!$A$1:$F$798,2,FALSE)</f>
        <v>#N/A</v>
      </c>
      <c r="H27" s="51" t="e">
        <f>+VLOOKUP(F27,Participants!$A$1:$F$798,4,FALSE)</f>
        <v>#N/A</v>
      </c>
      <c r="I27" s="51" t="e">
        <f>+VLOOKUP(F27,Participants!$A$1:$F$798,5,FALSE)</f>
        <v>#N/A</v>
      </c>
      <c r="J27" s="51" t="e">
        <f>+VLOOKUP(F27,Participants!$A$1:$F$798,3,FALSE)</f>
        <v>#N/A</v>
      </c>
      <c r="K27" s="14" t="e">
        <f>+VLOOKUP(F27,Participants!$A$1:$G$798,7,FALSE)</f>
        <v>#N/A</v>
      </c>
      <c r="L27" s="89"/>
      <c r="M27" s="51"/>
      <c r="N27" s="32"/>
      <c r="O27" s="24"/>
    </row>
    <row r="28" spans="1:15" ht="14.25" customHeight="1" x14ac:dyDescent="0.25">
      <c r="F28" s="83"/>
      <c r="G28" s="55" t="e">
        <f>+VLOOKUP(F28,Participants!$A$1:$F$798,2,FALSE)</f>
        <v>#N/A</v>
      </c>
      <c r="H28" s="55" t="e">
        <f>+VLOOKUP(F28,Participants!$A$1:$F$798,4,FALSE)</f>
        <v>#N/A</v>
      </c>
      <c r="I28" s="55" t="e">
        <f>+VLOOKUP(F28,Participants!$A$1:$F$798,5,FALSE)</f>
        <v>#N/A</v>
      </c>
      <c r="J28" s="55" t="e">
        <f>+VLOOKUP(F28,Participants!$A$1:$F$798,3,FALSE)</f>
        <v>#N/A</v>
      </c>
      <c r="K28" s="14" t="e">
        <f>+VLOOKUP(F28,Participants!$A$1:$G$798,7,FALSE)</f>
        <v>#N/A</v>
      </c>
      <c r="L28" s="84"/>
      <c r="M28" s="55"/>
      <c r="N28" s="85"/>
      <c r="O28" s="24"/>
    </row>
    <row r="29" spans="1:15" ht="14.25" customHeight="1" x14ac:dyDescent="0.25">
      <c r="F29" s="88"/>
      <c r="G29" s="51" t="e">
        <f>+VLOOKUP(F29,Participants!$A$1:$F$798,2,FALSE)</f>
        <v>#N/A</v>
      </c>
      <c r="H29" s="51" t="e">
        <f>+VLOOKUP(F29,Participants!$A$1:$F$798,4,FALSE)</f>
        <v>#N/A</v>
      </c>
      <c r="I29" s="51" t="e">
        <f>+VLOOKUP(F29,Participants!$A$1:$F$798,5,FALSE)</f>
        <v>#N/A</v>
      </c>
      <c r="J29" s="51" t="e">
        <f>+VLOOKUP(F29,Participants!$A$1:$F$798,3,FALSE)</f>
        <v>#N/A</v>
      </c>
      <c r="K29" s="14" t="e">
        <f>+VLOOKUP(F29,Participants!$A$1:$G$798,7,FALSE)</f>
        <v>#N/A</v>
      </c>
      <c r="L29" s="89"/>
      <c r="M29" s="51"/>
      <c r="N29" s="32"/>
      <c r="O29" s="24"/>
    </row>
    <row r="30" spans="1:15" ht="14.25" customHeight="1" x14ac:dyDescent="0.25">
      <c r="F30" s="83"/>
      <c r="G30" s="55" t="e">
        <f>+VLOOKUP(F30,Participants!$A$1:$F$798,2,FALSE)</f>
        <v>#N/A</v>
      </c>
      <c r="H30" s="55" t="e">
        <f>+VLOOKUP(F30,Participants!$A$1:$F$798,4,FALSE)</f>
        <v>#N/A</v>
      </c>
      <c r="I30" s="55" t="e">
        <f>+VLOOKUP(F30,Participants!$A$1:$F$798,5,FALSE)</f>
        <v>#N/A</v>
      </c>
      <c r="J30" s="55" t="e">
        <f>+VLOOKUP(F30,Participants!$A$1:$F$798,3,FALSE)</f>
        <v>#N/A</v>
      </c>
      <c r="K30" s="14" t="e">
        <f>+VLOOKUP(F30,Participants!$A$1:$G$798,7,FALSE)</f>
        <v>#N/A</v>
      </c>
      <c r="L30" s="84"/>
      <c r="M30" s="55"/>
      <c r="N30" s="85"/>
      <c r="O30" s="24"/>
    </row>
    <row r="31" spans="1:15" ht="14.25" customHeight="1" x14ac:dyDescent="0.25">
      <c r="F31" s="88"/>
      <c r="G31" s="51" t="e">
        <f>+VLOOKUP(F31,Participants!$A$1:$F$798,2,FALSE)</f>
        <v>#N/A</v>
      </c>
      <c r="H31" s="51" t="e">
        <f>+VLOOKUP(F31,Participants!$A$1:$F$798,4,FALSE)</f>
        <v>#N/A</v>
      </c>
      <c r="I31" s="51" t="e">
        <f>+VLOOKUP(F31,Participants!$A$1:$F$798,5,FALSE)</f>
        <v>#N/A</v>
      </c>
      <c r="J31" s="51" t="e">
        <f>+VLOOKUP(F31,Participants!$A$1:$F$798,3,FALSE)</f>
        <v>#N/A</v>
      </c>
      <c r="K31" s="14" t="e">
        <f>+VLOOKUP(F31,Participants!$A$1:$G$798,7,FALSE)</f>
        <v>#N/A</v>
      </c>
      <c r="L31" s="89"/>
      <c r="M31" s="51"/>
      <c r="N31" s="32"/>
      <c r="O31" s="24"/>
    </row>
    <row r="32" spans="1:15" ht="14.25" customHeight="1" x14ac:dyDescent="0.25">
      <c r="F32" s="83"/>
      <c r="G32" s="55" t="e">
        <f>+VLOOKUP(F32,Participants!$A$1:$F$798,2,FALSE)</f>
        <v>#N/A</v>
      </c>
      <c r="H32" s="55" t="e">
        <f>+VLOOKUP(F32,Participants!$A$1:$F$798,4,FALSE)</f>
        <v>#N/A</v>
      </c>
      <c r="I32" s="55" t="e">
        <f>+VLOOKUP(F32,Participants!$A$1:$F$798,5,FALSE)</f>
        <v>#N/A</v>
      </c>
      <c r="J32" s="55" t="e">
        <f>+VLOOKUP(F32,Participants!$A$1:$F$798,3,FALSE)</f>
        <v>#N/A</v>
      </c>
      <c r="K32" s="14" t="e">
        <f>+VLOOKUP(F32,Participants!$A$1:$G$798,7,FALSE)</f>
        <v>#N/A</v>
      </c>
      <c r="L32" s="84"/>
      <c r="M32" s="55"/>
      <c r="N32" s="85"/>
      <c r="O32" s="24"/>
    </row>
    <row r="33" spans="6:15" ht="14.25" customHeight="1" x14ac:dyDescent="0.25">
      <c r="F33" s="88"/>
      <c r="G33" s="51" t="e">
        <f>+VLOOKUP(F33,Participants!$A$1:$F$798,2,FALSE)</f>
        <v>#N/A</v>
      </c>
      <c r="H33" s="51" t="e">
        <f>+VLOOKUP(F33,Participants!$A$1:$F$798,4,FALSE)</f>
        <v>#N/A</v>
      </c>
      <c r="I33" s="51" t="e">
        <f>+VLOOKUP(F33,Participants!$A$1:$F$798,5,FALSE)</f>
        <v>#N/A</v>
      </c>
      <c r="J33" s="51" t="e">
        <f>+VLOOKUP(F33,Participants!$A$1:$F$798,3,FALSE)</f>
        <v>#N/A</v>
      </c>
      <c r="K33" s="14" t="e">
        <f>+VLOOKUP(F33,Participants!$A$1:$G$798,7,FALSE)</f>
        <v>#N/A</v>
      </c>
      <c r="L33" s="89"/>
      <c r="M33" s="51"/>
      <c r="N33" s="32"/>
      <c r="O33" s="24"/>
    </row>
    <row r="34" spans="6:15" ht="14.25" customHeight="1" x14ac:dyDescent="0.25">
      <c r="F34" s="83"/>
      <c r="G34" s="55" t="e">
        <f>+VLOOKUP(F34,Participants!$A$1:$F$798,2,FALSE)</f>
        <v>#N/A</v>
      </c>
      <c r="H34" s="55" t="e">
        <f>+VLOOKUP(F34,Participants!$A$1:$F$798,4,FALSE)</f>
        <v>#N/A</v>
      </c>
      <c r="I34" s="55" t="e">
        <f>+VLOOKUP(F34,Participants!$A$1:$F$798,5,FALSE)</f>
        <v>#N/A</v>
      </c>
      <c r="J34" s="55" t="e">
        <f>+VLOOKUP(F34,Participants!$A$1:$F$798,3,FALSE)</f>
        <v>#N/A</v>
      </c>
      <c r="K34" s="14" t="e">
        <f>+VLOOKUP(F34,Participants!$A$1:$G$798,7,FALSE)</f>
        <v>#N/A</v>
      </c>
      <c r="L34" s="84"/>
      <c r="M34" s="55"/>
      <c r="N34" s="85"/>
      <c r="O34" s="24"/>
    </row>
    <row r="35" spans="6:15" ht="14.25" customHeight="1" x14ac:dyDescent="0.25">
      <c r="F35" s="88"/>
      <c r="G35" s="51" t="e">
        <f>+VLOOKUP(F35,Participants!$A$1:$F$798,2,FALSE)</f>
        <v>#N/A</v>
      </c>
      <c r="H35" s="51" t="e">
        <f>+VLOOKUP(F35,Participants!$A$1:$F$798,4,FALSE)</f>
        <v>#N/A</v>
      </c>
      <c r="I35" s="51" t="e">
        <f>+VLOOKUP(F35,Participants!$A$1:$F$798,5,FALSE)</f>
        <v>#N/A</v>
      </c>
      <c r="J35" s="51" t="e">
        <f>+VLOOKUP(F35,Participants!$A$1:$F$798,3,FALSE)</f>
        <v>#N/A</v>
      </c>
      <c r="K35" s="14" t="e">
        <f>+VLOOKUP(F35,Participants!$A$1:$G$798,7,FALSE)</f>
        <v>#N/A</v>
      </c>
      <c r="L35" s="89"/>
      <c r="M35" s="51"/>
      <c r="N35" s="32"/>
      <c r="O35" s="24"/>
    </row>
    <row r="36" spans="6:15" ht="14.25" customHeight="1" x14ac:dyDescent="0.25">
      <c r="F36" s="83"/>
      <c r="G36" s="55" t="e">
        <f>+VLOOKUP(F36,Participants!$A$1:$F$798,2,FALSE)</f>
        <v>#N/A</v>
      </c>
      <c r="H36" s="55" t="e">
        <f>+VLOOKUP(F36,Participants!$A$1:$F$798,4,FALSE)</f>
        <v>#N/A</v>
      </c>
      <c r="I36" s="55" t="e">
        <f>+VLOOKUP(F36,Participants!$A$1:$F$798,5,FALSE)</f>
        <v>#N/A</v>
      </c>
      <c r="J36" s="55" t="e">
        <f>+VLOOKUP(F36,Participants!$A$1:$F$798,3,FALSE)</f>
        <v>#N/A</v>
      </c>
      <c r="K36" s="14" t="e">
        <f>+VLOOKUP(F36,Participants!$A$1:$G$798,7,FALSE)</f>
        <v>#N/A</v>
      </c>
      <c r="L36" s="84"/>
      <c r="M36" s="55"/>
      <c r="N36" s="85"/>
      <c r="O36" s="24"/>
    </row>
    <row r="37" spans="6:15" ht="14.25" customHeight="1" x14ac:dyDescent="0.25">
      <c r="F37" s="88"/>
      <c r="G37" s="51" t="e">
        <f>+VLOOKUP(F37,Participants!$A$1:$F$798,2,FALSE)</f>
        <v>#N/A</v>
      </c>
      <c r="H37" s="51" t="e">
        <f>+VLOOKUP(F37,Participants!$A$1:$F$798,4,FALSE)</f>
        <v>#N/A</v>
      </c>
      <c r="I37" s="51" t="e">
        <f>+VLOOKUP(F37,Participants!$A$1:$F$798,5,FALSE)</f>
        <v>#N/A</v>
      </c>
      <c r="J37" s="51" t="e">
        <f>+VLOOKUP(F37,Participants!$A$1:$F$798,3,FALSE)</f>
        <v>#N/A</v>
      </c>
      <c r="K37" s="14" t="e">
        <f>+VLOOKUP(F37,Participants!$A$1:$G$798,7,FALSE)</f>
        <v>#N/A</v>
      </c>
      <c r="L37" s="89"/>
      <c r="M37" s="51"/>
      <c r="N37" s="32"/>
      <c r="O37" s="24"/>
    </row>
    <row r="38" spans="6:15" ht="14.25" customHeight="1" x14ac:dyDescent="0.25">
      <c r="F38" s="83"/>
      <c r="G38" s="55" t="e">
        <f>+VLOOKUP(F38,Participants!$A$1:$F$798,2,FALSE)</f>
        <v>#N/A</v>
      </c>
      <c r="H38" s="55" t="e">
        <f>+VLOOKUP(F38,Participants!$A$1:$F$798,4,FALSE)</f>
        <v>#N/A</v>
      </c>
      <c r="I38" s="55" t="e">
        <f>+VLOOKUP(F38,Participants!$A$1:$F$798,5,FALSE)</f>
        <v>#N/A</v>
      </c>
      <c r="J38" s="55" t="e">
        <f>+VLOOKUP(F38,Participants!$A$1:$F$798,3,FALSE)</f>
        <v>#N/A</v>
      </c>
      <c r="K38" s="14" t="e">
        <f>+VLOOKUP(F38,Participants!$A$1:$G$798,7,FALSE)</f>
        <v>#N/A</v>
      </c>
      <c r="L38" s="84"/>
      <c r="M38" s="55"/>
      <c r="N38" s="85"/>
      <c r="O38" s="24"/>
    </row>
    <row r="39" spans="6:15" ht="14.25" customHeight="1" x14ac:dyDescent="0.25">
      <c r="F39" s="88"/>
      <c r="G39" s="51" t="e">
        <f>+VLOOKUP(F39,Participants!$A$1:$F$798,2,FALSE)</f>
        <v>#N/A</v>
      </c>
      <c r="H39" s="51" t="e">
        <f>+VLOOKUP(F39,Participants!$A$1:$F$798,4,FALSE)</f>
        <v>#N/A</v>
      </c>
      <c r="I39" s="51" t="e">
        <f>+VLOOKUP(F39,Participants!$A$1:$F$798,5,FALSE)</f>
        <v>#N/A</v>
      </c>
      <c r="J39" s="51" t="e">
        <f>+VLOOKUP(F39,Participants!$A$1:$F$798,3,FALSE)</f>
        <v>#N/A</v>
      </c>
      <c r="K39" s="14" t="e">
        <f>+VLOOKUP(F39,Participants!$A$1:$G$798,7,FALSE)</f>
        <v>#N/A</v>
      </c>
      <c r="L39" s="89"/>
      <c r="M39" s="51"/>
      <c r="N39" s="32"/>
      <c r="O39" s="24"/>
    </row>
    <row r="40" spans="6:15" ht="14.25" customHeight="1" x14ac:dyDescent="0.25">
      <c r="F40" s="83"/>
      <c r="G40" s="55" t="e">
        <f>+VLOOKUP(F40,Participants!$A$1:$F$798,2,FALSE)</f>
        <v>#N/A</v>
      </c>
      <c r="H40" s="55" t="e">
        <f>+VLOOKUP(F40,Participants!$A$1:$F$798,4,FALSE)</f>
        <v>#N/A</v>
      </c>
      <c r="I40" s="55" t="e">
        <f>+VLOOKUP(F40,Participants!$A$1:$F$798,5,FALSE)</f>
        <v>#N/A</v>
      </c>
      <c r="J40" s="55" t="e">
        <f>+VLOOKUP(F40,Participants!$A$1:$F$798,3,FALSE)</f>
        <v>#N/A</v>
      </c>
      <c r="K40" s="14" t="e">
        <f>+VLOOKUP(F40,Participants!$A$1:$G$798,7,FALSE)</f>
        <v>#N/A</v>
      </c>
      <c r="L40" s="84"/>
      <c r="M40" s="55"/>
      <c r="N40" s="85"/>
      <c r="O40" s="24"/>
    </row>
    <row r="41" spans="6:15" ht="14.25" customHeight="1" x14ac:dyDescent="0.25">
      <c r="F41" s="88"/>
      <c r="G41" s="51" t="e">
        <f>+VLOOKUP(F41,Participants!$A$1:$F$798,2,FALSE)</f>
        <v>#N/A</v>
      </c>
      <c r="H41" s="51" t="e">
        <f>+VLOOKUP(F41,Participants!$A$1:$F$798,4,FALSE)</f>
        <v>#N/A</v>
      </c>
      <c r="I41" s="51" t="e">
        <f>+VLOOKUP(F41,Participants!$A$1:$F$798,5,FALSE)</f>
        <v>#N/A</v>
      </c>
      <c r="J41" s="51" t="e">
        <f>+VLOOKUP(F41,Participants!$A$1:$F$798,3,FALSE)</f>
        <v>#N/A</v>
      </c>
      <c r="K41" s="14" t="e">
        <f>+VLOOKUP(F41,Participants!$A$1:$G$798,7,FALSE)</f>
        <v>#N/A</v>
      </c>
      <c r="L41" s="89"/>
      <c r="M41" s="51"/>
      <c r="N41" s="32"/>
      <c r="O41" s="24"/>
    </row>
    <row r="42" spans="6:15" ht="14.25" customHeight="1" x14ac:dyDescent="0.25">
      <c r="F42" s="83"/>
      <c r="G42" s="55" t="e">
        <f>+VLOOKUP(F42,Participants!$A$1:$F$798,2,FALSE)</f>
        <v>#N/A</v>
      </c>
      <c r="H42" s="55" t="e">
        <f>+VLOOKUP(F42,Participants!$A$1:$F$798,4,FALSE)</f>
        <v>#N/A</v>
      </c>
      <c r="I42" s="55" t="e">
        <f>+VLOOKUP(F42,Participants!$A$1:$F$798,5,FALSE)</f>
        <v>#N/A</v>
      </c>
      <c r="J42" s="55" t="e">
        <f>+VLOOKUP(F42,Participants!$A$1:$F$798,3,FALSE)</f>
        <v>#N/A</v>
      </c>
      <c r="K42" s="14" t="e">
        <f>+VLOOKUP(F42,Participants!$A$1:$G$798,7,FALSE)</f>
        <v>#N/A</v>
      </c>
      <c r="L42" s="84"/>
      <c r="M42" s="55"/>
      <c r="N42" s="85"/>
      <c r="O42" s="24"/>
    </row>
    <row r="43" spans="6:15" ht="14.25" customHeight="1" x14ac:dyDescent="0.25">
      <c r="F43" s="88"/>
      <c r="G43" s="51" t="e">
        <f>+VLOOKUP(F43,Participants!$A$1:$F$798,2,FALSE)</f>
        <v>#N/A</v>
      </c>
      <c r="H43" s="51" t="e">
        <f>+VLOOKUP(F43,Participants!$A$1:$F$798,4,FALSE)</f>
        <v>#N/A</v>
      </c>
      <c r="I43" s="51" t="e">
        <f>+VLOOKUP(F43,Participants!$A$1:$F$798,5,FALSE)</f>
        <v>#N/A</v>
      </c>
      <c r="J43" s="51" t="e">
        <f>+VLOOKUP(F43,Participants!$A$1:$F$798,3,FALSE)</f>
        <v>#N/A</v>
      </c>
      <c r="K43" s="14" t="e">
        <f>+VLOOKUP(F43,Participants!$A$1:$G$798,7,FALSE)</f>
        <v>#N/A</v>
      </c>
      <c r="L43" s="89"/>
      <c r="M43" s="51"/>
      <c r="N43" s="32"/>
      <c r="O43" s="24"/>
    </row>
    <row r="44" spans="6:15" ht="14.25" customHeight="1" x14ac:dyDescent="0.25">
      <c r="F44" s="83"/>
      <c r="G44" s="55" t="e">
        <f>+VLOOKUP(F44,Participants!$A$1:$F$798,2,FALSE)</f>
        <v>#N/A</v>
      </c>
      <c r="H44" s="55" t="e">
        <f>+VLOOKUP(F44,Participants!$A$1:$F$798,4,FALSE)</f>
        <v>#N/A</v>
      </c>
      <c r="I44" s="55" t="e">
        <f>+VLOOKUP(F44,Participants!$A$1:$F$798,5,FALSE)</f>
        <v>#N/A</v>
      </c>
      <c r="J44" s="55" t="e">
        <f>+VLOOKUP(F44,Participants!$A$1:$F$798,3,FALSE)</f>
        <v>#N/A</v>
      </c>
      <c r="K44" s="14" t="e">
        <f>+VLOOKUP(F44,Participants!$A$1:$G$798,7,FALSE)</f>
        <v>#N/A</v>
      </c>
      <c r="L44" s="84"/>
      <c r="M44" s="55"/>
      <c r="N44" s="85"/>
      <c r="O44" s="24"/>
    </row>
    <row r="45" spans="6:15" ht="14.25" customHeight="1" x14ac:dyDescent="0.25">
      <c r="F45" s="88"/>
      <c r="G45" s="51" t="e">
        <f>+VLOOKUP(F45,Participants!$A$1:$F$798,2,FALSE)</f>
        <v>#N/A</v>
      </c>
      <c r="H45" s="51" t="e">
        <f>+VLOOKUP(F45,Participants!$A$1:$F$798,4,FALSE)</f>
        <v>#N/A</v>
      </c>
      <c r="I45" s="51" t="e">
        <f>+VLOOKUP(F45,Participants!$A$1:$F$798,5,FALSE)</f>
        <v>#N/A</v>
      </c>
      <c r="J45" s="51" t="e">
        <f>+VLOOKUP(F45,Participants!$A$1:$F$798,3,FALSE)</f>
        <v>#N/A</v>
      </c>
      <c r="K45" s="14" t="e">
        <f>+VLOOKUP(F45,Participants!$A$1:$G$798,7,FALSE)</f>
        <v>#N/A</v>
      </c>
      <c r="L45" s="89"/>
      <c r="M45" s="51"/>
      <c r="N45" s="32"/>
      <c r="O45" s="24"/>
    </row>
    <row r="46" spans="6:15" ht="14.25" customHeight="1" x14ac:dyDescent="0.25">
      <c r="F46" s="83"/>
      <c r="G46" s="55" t="e">
        <f>+VLOOKUP(F46,Participants!$A$1:$F$798,2,FALSE)</f>
        <v>#N/A</v>
      </c>
      <c r="H46" s="55" t="e">
        <f>+VLOOKUP(F46,Participants!$A$1:$F$798,4,FALSE)</f>
        <v>#N/A</v>
      </c>
      <c r="I46" s="55" t="e">
        <f>+VLOOKUP(F46,Participants!$A$1:$F$798,5,FALSE)</f>
        <v>#N/A</v>
      </c>
      <c r="J46" s="55" t="e">
        <f>+VLOOKUP(F46,Participants!$A$1:$F$798,3,FALSE)</f>
        <v>#N/A</v>
      </c>
      <c r="K46" s="14" t="e">
        <f>+VLOOKUP(F46,Participants!$A$1:$G$798,7,FALSE)</f>
        <v>#N/A</v>
      </c>
      <c r="L46" s="84"/>
      <c r="M46" s="55"/>
      <c r="N46" s="85"/>
      <c r="O46" s="24"/>
    </row>
    <row r="47" spans="6:15" ht="14.25" customHeight="1" x14ac:dyDescent="0.25">
      <c r="F47" s="88"/>
      <c r="G47" s="51" t="e">
        <f>+VLOOKUP(F47,Participants!$A$1:$F$798,2,FALSE)</f>
        <v>#N/A</v>
      </c>
      <c r="H47" s="51" t="e">
        <f>+VLOOKUP(F47,Participants!$A$1:$F$798,4,FALSE)</f>
        <v>#N/A</v>
      </c>
      <c r="I47" s="51" t="e">
        <f>+VLOOKUP(F47,Participants!$A$1:$F$798,5,FALSE)</f>
        <v>#N/A</v>
      </c>
      <c r="J47" s="51" t="e">
        <f>+VLOOKUP(F47,Participants!$A$1:$F$798,3,FALSE)</f>
        <v>#N/A</v>
      </c>
      <c r="K47" s="14" t="e">
        <f>+VLOOKUP(F47,Participants!$A$1:$G$798,7,FALSE)</f>
        <v>#N/A</v>
      </c>
      <c r="L47" s="89"/>
      <c r="M47" s="51"/>
      <c r="N47" s="32"/>
      <c r="O47" s="24"/>
    </row>
    <row r="48" spans="6:15" ht="14.25" customHeight="1" x14ac:dyDescent="0.25">
      <c r="F48" s="83"/>
      <c r="G48" s="55" t="e">
        <f>+VLOOKUP(F48,Participants!$A$1:$F$798,2,FALSE)</f>
        <v>#N/A</v>
      </c>
      <c r="H48" s="55" t="e">
        <f>+VLOOKUP(F48,Participants!$A$1:$F$798,4,FALSE)</f>
        <v>#N/A</v>
      </c>
      <c r="I48" s="55" t="e">
        <f>+VLOOKUP(F48,Participants!$A$1:$F$798,5,FALSE)</f>
        <v>#N/A</v>
      </c>
      <c r="J48" s="55" t="e">
        <f>+VLOOKUP(F48,Participants!$A$1:$F$798,3,FALSE)</f>
        <v>#N/A</v>
      </c>
      <c r="K48" s="14" t="e">
        <f>+VLOOKUP(F48,Participants!$A$1:$G$798,7,FALSE)</f>
        <v>#N/A</v>
      </c>
      <c r="L48" s="84"/>
      <c r="M48" s="55"/>
      <c r="N48" s="85"/>
      <c r="O48" s="24"/>
    </row>
    <row r="49" spans="6:15" ht="14.25" customHeight="1" x14ac:dyDescent="0.25">
      <c r="F49" s="88"/>
      <c r="G49" s="51" t="e">
        <f>+VLOOKUP(F49,Participants!$A$1:$F$798,2,FALSE)</f>
        <v>#N/A</v>
      </c>
      <c r="H49" s="51" t="e">
        <f>+VLOOKUP(F49,Participants!$A$1:$F$798,4,FALSE)</f>
        <v>#N/A</v>
      </c>
      <c r="I49" s="51" t="e">
        <f>+VLOOKUP(F49,Participants!$A$1:$F$798,5,FALSE)</f>
        <v>#N/A</v>
      </c>
      <c r="J49" s="51" t="e">
        <f>+VLOOKUP(F49,Participants!$A$1:$F$798,3,FALSE)</f>
        <v>#N/A</v>
      </c>
      <c r="K49" s="14" t="e">
        <f>+VLOOKUP(F49,Participants!$A$1:$G$798,7,FALSE)</f>
        <v>#N/A</v>
      </c>
      <c r="L49" s="89"/>
      <c r="M49" s="51"/>
      <c r="N49" s="32"/>
      <c r="O49" s="24"/>
    </row>
    <row r="50" spans="6:15" ht="14.25" customHeight="1" x14ac:dyDescent="0.25">
      <c r="F50" s="83"/>
      <c r="G50" s="55" t="e">
        <f>+VLOOKUP(F50,Participants!$A$1:$F$798,2,FALSE)</f>
        <v>#N/A</v>
      </c>
      <c r="H50" s="55" t="e">
        <f>+VLOOKUP(F50,Participants!$A$1:$F$798,4,FALSE)</f>
        <v>#N/A</v>
      </c>
      <c r="I50" s="55" t="e">
        <f>+VLOOKUP(F50,Participants!$A$1:$F$798,5,FALSE)</f>
        <v>#N/A</v>
      </c>
      <c r="J50" s="55" t="e">
        <f>+VLOOKUP(F50,Participants!$A$1:$F$798,3,FALSE)</f>
        <v>#N/A</v>
      </c>
      <c r="K50" s="14" t="e">
        <f>+VLOOKUP(F50,Participants!$A$1:$G$798,7,FALSE)</f>
        <v>#N/A</v>
      </c>
      <c r="L50" s="84"/>
      <c r="M50" s="55"/>
      <c r="N50" s="85"/>
      <c r="O50" s="24"/>
    </row>
    <row r="51" spans="6:15" ht="14.25" customHeight="1" x14ac:dyDescent="0.25">
      <c r="F51" s="88"/>
      <c r="G51" s="51" t="e">
        <f>+VLOOKUP(F51,Participants!$A$1:$F$798,2,FALSE)</f>
        <v>#N/A</v>
      </c>
      <c r="H51" s="51" t="e">
        <f>+VLOOKUP(F51,Participants!$A$1:$F$798,4,FALSE)</f>
        <v>#N/A</v>
      </c>
      <c r="I51" s="51" t="e">
        <f>+VLOOKUP(F51,Participants!$A$1:$F$798,5,FALSE)</f>
        <v>#N/A</v>
      </c>
      <c r="J51" s="51" t="e">
        <f>+VLOOKUP(F51,Participants!$A$1:$F$798,3,FALSE)</f>
        <v>#N/A</v>
      </c>
      <c r="K51" s="14" t="e">
        <f>+VLOOKUP(F51,Participants!$A$1:$G$798,7,FALSE)</f>
        <v>#N/A</v>
      </c>
      <c r="L51" s="89"/>
      <c r="M51" s="51"/>
      <c r="N51" s="32"/>
      <c r="O51" s="24"/>
    </row>
    <row r="52" spans="6:15" ht="14.25" customHeight="1" x14ac:dyDescent="0.25">
      <c r="F52" s="83"/>
      <c r="G52" s="55" t="e">
        <f>+VLOOKUP(F52,Participants!$A$1:$F$798,2,FALSE)</f>
        <v>#N/A</v>
      </c>
      <c r="H52" s="55" t="e">
        <f>+VLOOKUP(F52,Participants!$A$1:$F$798,4,FALSE)</f>
        <v>#N/A</v>
      </c>
      <c r="I52" s="55" t="e">
        <f>+VLOOKUP(F52,Participants!$A$1:$F$798,5,FALSE)</f>
        <v>#N/A</v>
      </c>
      <c r="J52" s="55" t="e">
        <f>+VLOOKUP(F52,Participants!$A$1:$F$798,3,FALSE)</f>
        <v>#N/A</v>
      </c>
      <c r="K52" s="14" t="e">
        <f>+VLOOKUP(F52,Participants!$A$1:$G$798,7,FALSE)</f>
        <v>#N/A</v>
      </c>
      <c r="L52" s="84"/>
      <c r="M52" s="55"/>
      <c r="N52" s="85"/>
      <c r="O52" s="24"/>
    </row>
    <row r="53" spans="6:15" ht="14.25" customHeight="1" x14ac:dyDescent="0.25">
      <c r="F53" s="88"/>
      <c r="G53" s="51" t="e">
        <f>+VLOOKUP(F53,Participants!$A$1:$F$798,2,FALSE)</f>
        <v>#N/A</v>
      </c>
      <c r="H53" s="51" t="e">
        <f>+VLOOKUP(F53,Participants!$A$1:$F$798,4,FALSE)</f>
        <v>#N/A</v>
      </c>
      <c r="I53" s="51" t="e">
        <f>+VLOOKUP(F53,Participants!$A$1:$F$798,5,FALSE)</f>
        <v>#N/A</v>
      </c>
      <c r="J53" s="51" t="e">
        <f>+VLOOKUP(F53,Participants!$A$1:$F$798,3,FALSE)</f>
        <v>#N/A</v>
      </c>
      <c r="K53" s="14" t="e">
        <f>+VLOOKUP(F53,Participants!$A$1:$G$798,7,FALSE)</f>
        <v>#N/A</v>
      </c>
      <c r="L53" s="89"/>
      <c r="M53" s="51"/>
      <c r="N53" s="32"/>
      <c r="O53" s="24"/>
    </row>
    <row r="54" spans="6:15" ht="14.25" customHeight="1" x14ac:dyDescent="0.25">
      <c r="F54" s="83"/>
      <c r="G54" s="55" t="e">
        <f>+VLOOKUP(F54,Participants!$A$1:$F$798,2,FALSE)</f>
        <v>#N/A</v>
      </c>
      <c r="H54" s="55" t="e">
        <f>+VLOOKUP(F54,Participants!$A$1:$F$798,4,FALSE)</f>
        <v>#N/A</v>
      </c>
      <c r="I54" s="55" t="e">
        <f>+VLOOKUP(F54,Participants!$A$1:$F$798,5,FALSE)</f>
        <v>#N/A</v>
      </c>
      <c r="J54" s="55" t="e">
        <f>+VLOOKUP(F54,Participants!$A$1:$F$798,3,FALSE)</f>
        <v>#N/A</v>
      </c>
      <c r="K54" s="14" t="e">
        <f>+VLOOKUP(F54,Participants!$A$1:$G$798,7,FALSE)</f>
        <v>#N/A</v>
      </c>
      <c r="L54" s="84"/>
      <c r="M54" s="55"/>
      <c r="N54" s="85"/>
      <c r="O54" s="24"/>
    </row>
    <row r="55" spans="6:15" ht="14.25" customHeight="1" x14ac:dyDescent="0.25">
      <c r="F55" s="88"/>
      <c r="G55" s="51" t="e">
        <f>+VLOOKUP(F55,Participants!$A$1:$F$798,2,FALSE)</f>
        <v>#N/A</v>
      </c>
      <c r="H55" s="51" t="e">
        <f>+VLOOKUP(F55,Participants!$A$1:$F$798,4,FALSE)</f>
        <v>#N/A</v>
      </c>
      <c r="I55" s="51" t="e">
        <f>+VLOOKUP(F55,Participants!$A$1:$F$798,5,FALSE)</f>
        <v>#N/A</v>
      </c>
      <c r="J55" s="51" t="e">
        <f>+VLOOKUP(F55,Participants!$A$1:$F$798,3,FALSE)</f>
        <v>#N/A</v>
      </c>
      <c r="K55" s="14" t="e">
        <f>+VLOOKUP(F55,Participants!$A$1:$G$798,7,FALSE)</f>
        <v>#N/A</v>
      </c>
      <c r="L55" s="89"/>
      <c r="M55" s="51"/>
      <c r="N55" s="32"/>
      <c r="O55" s="24"/>
    </row>
    <row r="56" spans="6:15" ht="14.25" customHeight="1" x14ac:dyDescent="0.25">
      <c r="F56" s="83"/>
      <c r="G56" s="55" t="e">
        <f>+VLOOKUP(F56,Participants!$A$1:$F$798,2,FALSE)</f>
        <v>#N/A</v>
      </c>
      <c r="H56" s="55" t="e">
        <f>+VLOOKUP(F56,Participants!$A$1:$F$798,4,FALSE)</f>
        <v>#N/A</v>
      </c>
      <c r="I56" s="55" t="e">
        <f>+VLOOKUP(F56,Participants!$A$1:$F$798,5,FALSE)</f>
        <v>#N/A</v>
      </c>
      <c r="J56" s="55" t="e">
        <f>+VLOOKUP(F56,Participants!$A$1:$F$798,3,FALSE)</f>
        <v>#N/A</v>
      </c>
      <c r="K56" s="14" t="e">
        <f>+VLOOKUP(F56,Participants!$A$1:$G$798,7,FALSE)</f>
        <v>#N/A</v>
      </c>
      <c r="L56" s="84"/>
      <c r="M56" s="55"/>
      <c r="N56" s="85"/>
      <c r="O56" s="24"/>
    </row>
    <row r="57" spans="6:15" ht="14.25" customHeight="1" x14ac:dyDescent="0.25">
      <c r="F57" s="88"/>
      <c r="G57" s="51" t="e">
        <f>+VLOOKUP(F57,Participants!$A$1:$F$798,2,FALSE)</f>
        <v>#N/A</v>
      </c>
      <c r="H57" s="51" t="e">
        <f>+VLOOKUP(F57,Participants!$A$1:$F$798,4,FALSE)</f>
        <v>#N/A</v>
      </c>
      <c r="I57" s="51" t="e">
        <f>+VLOOKUP(F57,Participants!$A$1:$F$798,5,FALSE)</f>
        <v>#N/A</v>
      </c>
      <c r="J57" s="51" t="e">
        <f>+VLOOKUP(F57,Participants!$A$1:$F$798,3,FALSE)</f>
        <v>#N/A</v>
      </c>
      <c r="K57" s="14" t="e">
        <f>+VLOOKUP(F57,Participants!$A$1:$G$798,7,FALSE)</f>
        <v>#N/A</v>
      </c>
      <c r="L57" s="89"/>
      <c r="M57" s="51"/>
      <c r="N57" s="32"/>
      <c r="O57" s="24"/>
    </row>
    <row r="58" spans="6:15" ht="14.25" customHeight="1" x14ac:dyDescent="0.25">
      <c r="F58" s="83"/>
      <c r="G58" s="55" t="e">
        <f>+VLOOKUP(F58,Participants!$A$1:$F$798,2,FALSE)</f>
        <v>#N/A</v>
      </c>
      <c r="H58" s="55" t="e">
        <f>+VLOOKUP(F58,Participants!$A$1:$F$798,4,FALSE)</f>
        <v>#N/A</v>
      </c>
      <c r="I58" s="55" t="e">
        <f>+VLOOKUP(F58,Participants!$A$1:$F$798,5,FALSE)</f>
        <v>#N/A</v>
      </c>
      <c r="J58" s="55" t="e">
        <f>+VLOOKUP(F58,Participants!$A$1:$F$798,3,FALSE)</f>
        <v>#N/A</v>
      </c>
      <c r="K58" s="14" t="e">
        <f>+VLOOKUP(F58,Participants!$A$1:$G$798,7,FALSE)</f>
        <v>#N/A</v>
      </c>
      <c r="L58" s="84"/>
      <c r="M58" s="55"/>
      <c r="N58" s="85"/>
      <c r="O58" s="24"/>
    </row>
    <row r="59" spans="6:15" ht="14.25" customHeight="1" x14ac:dyDescent="0.25">
      <c r="F59" s="88"/>
      <c r="G59" s="51" t="e">
        <f>+VLOOKUP(F59,Participants!$A$1:$F$798,2,FALSE)</f>
        <v>#N/A</v>
      </c>
      <c r="H59" s="51" t="e">
        <f>+VLOOKUP(F59,Participants!$A$1:$F$798,4,FALSE)</f>
        <v>#N/A</v>
      </c>
      <c r="I59" s="51" t="e">
        <f>+VLOOKUP(F59,Participants!$A$1:$F$798,5,FALSE)</f>
        <v>#N/A</v>
      </c>
      <c r="J59" s="51" t="e">
        <f>+VLOOKUP(F59,Participants!$A$1:$F$798,3,FALSE)</f>
        <v>#N/A</v>
      </c>
      <c r="K59" s="14" t="e">
        <f>+VLOOKUP(F59,Participants!$A$1:$G$798,7,FALSE)</f>
        <v>#N/A</v>
      </c>
      <c r="L59" s="89"/>
      <c r="M59" s="51"/>
      <c r="N59" s="32"/>
      <c r="O59" s="24"/>
    </row>
    <row r="60" spans="6:15" ht="14.25" customHeight="1" x14ac:dyDescent="0.25">
      <c r="F60" s="83"/>
      <c r="G60" s="55" t="e">
        <f>+VLOOKUP(F60,Participants!$A$1:$F$798,2,FALSE)</f>
        <v>#N/A</v>
      </c>
      <c r="H60" s="55" t="e">
        <f>+VLOOKUP(F60,Participants!$A$1:$F$798,4,FALSE)</f>
        <v>#N/A</v>
      </c>
      <c r="I60" s="55" t="e">
        <f>+VLOOKUP(F60,Participants!$A$1:$F$798,5,FALSE)</f>
        <v>#N/A</v>
      </c>
      <c r="J60" s="55" t="e">
        <f>+VLOOKUP(F60,Participants!$A$1:$F$798,3,FALSE)</f>
        <v>#N/A</v>
      </c>
      <c r="K60" s="14" t="e">
        <f>+VLOOKUP(F60,Participants!$A$1:$G$798,7,FALSE)</f>
        <v>#N/A</v>
      </c>
      <c r="L60" s="84"/>
      <c r="M60" s="55"/>
      <c r="N60" s="85"/>
      <c r="O60" s="24"/>
    </row>
    <row r="61" spans="6:15" ht="14.25" customHeight="1" x14ac:dyDescent="0.25">
      <c r="F61" s="88"/>
      <c r="G61" s="51" t="e">
        <f>+VLOOKUP(F61,Participants!$A$1:$F$798,2,FALSE)</f>
        <v>#N/A</v>
      </c>
      <c r="H61" s="51" t="e">
        <f>+VLOOKUP(F61,Participants!$A$1:$F$798,4,FALSE)</f>
        <v>#N/A</v>
      </c>
      <c r="I61" s="51" t="e">
        <f>+VLOOKUP(F61,Participants!$A$1:$F$798,5,FALSE)</f>
        <v>#N/A</v>
      </c>
      <c r="J61" s="51" t="e">
        <f>+VLOOKUP(F61,Participants!$A$1:$F$798,3,FALSE)</f>
        <v>#N/A</v>
      </c>
      <c r="K61" s="14" t="e">
        <f>+VLOOKUP(F61,Participants!$A$1:$G$798,7,FALSE)</f>
        <v>#N/A</v>
      </c>
      <c r="L61" s="89"/>
      <c r="M61" s="51"/>
      <c r="N61" s="32"/>
      <c r="O61" s="24"/>
    </row>
    <row r="62" spans="6:15" ht="14.25" customHeight="1" x14ac:dyDescent="0.25">
      <c r="F62" s="83"/>
      <c r="G62" s="55" t="e">
        <f>+VLOOKUP(F62,Participants!$A$1:$F$798,2,FALSE)</f>
        <v>#N/A</v>
      </c>
      <c r="H62" s="55" t="e">
        <f>+VLOOKUP(F62,Participants!$A$1:$F$798,4,FALSE)</f>
        <v>#N/A</v>
      </c>
      <c r="I62" s="55" t="e">
        <f>+VLOOKUP(F62,Participants!$A$1:$F$798,5,FALSE)</f>
        <v>#N/A</v>
      </c>
      <c r="J62" s="55" t="e">
        <f>+VLOOKUP(F62,Participants!$A$1:$F$798,3,FALSE)</f>
        <v>#N/A</v>
      </c>
      <c r="K62" s="14" t="e">
        <f>+VLOOKUP(F62,Participants!$A$1:$G$798,7,FALSE)</f>
        <v>#N/A</v>
      </c>
      <c r="L62" s="84"/>
      <c r="M62" s="55"/>
      <c r="N62" s="85"/>
      <c r="O62" s="24"/>
    </row>
    <row r="63" spans="6:15" ht="14.25" customHeight="1" x14ac:dyDescent="0.25">
      <c r="F63" s="88"/>
      <c r="G63" s="51" t="e">
        <f>+VLOOKUP(F63,Participants!$A$1:$F$798,2,FALSE)</f>
        <v>#N/A</v>
      </c>
      <c r="H63" s="51" t="e">
        <f>+VLOOKUP(F63,Participants!$A$1:$F$798,4,FALSE)</f>
        <v>#N/A</v>
      </c>
      <c r="I63" s="51" t="e">
        <f>+VLOOKUP(F63,Participants!$A$1:$F$798,5,FALSE)</f>
        <v>#N/A</v>
      </c>
      <c r="J63" s="51" t="e">
        <f>+VLOOKUP(F63,Participants!$A$1:$F$798,3,FALSE)</f>
        <v>#N/A</v>
      </c>
      <c r="K63" s="14" t="e">
        <f>+VLOOKUP(F63,Participants!$A$1:$G$798,7,FALSE)</f>
        <v>#N/A</v>
      </c>
      <c r="L63" s="89"/>
      <c r="M63" s="51"/>
      <c r="N63" s="32"/>
      <c r="O63" s="24"/>
    </row>
    <row r="64" spans="6:15" ht="14.25" customHeight="1" x14ac:dyDescent="0.25">
      <c r="F64" s="83"/>
      <c r="G64" s="55" t="e">
        <f>+VLOOKUP(F64,Participants!$A$1:$F$798,2,FALSE)</f>
        <v>#N/A</v>
      </c>
      <c r="H64" s="55" t="e">
        <f>+VLOOKUP(F64,Participants!$A$1:$F$798,4,FALSE)</f>
        <v>#N/A</v>
      </c>
      <c r="I64" s="55" t="e">
        <f>+VLOOKUP(F64,Participants!$A$1:$F$798,5,FALSE)</f>
        <v>#N/A</v>
      </c>
      <c r="J64" s="55" t="e">
        <f>+VLOOKUP(F64,Participants!$A$1:$F$798,3,FALSE)</f>
        <v>#N/A</v>
      </c>
      <c r="K64" s="14" t="e">
        <f>+VLOOKUP(F64,Participants!$A$1:$G$798,7,FALSE)</f>
        <v>#N/A</v>
      </c>
      <c r="L64" s="84"/>
      <c r="M64" s="55"/>
      <c r="N64" s="85"/>
      <c r="O64" s="24"/>
    </row>
    <row r="65" spans="6:15" ht="14.25" customHeight="1" x14ac:dyDescent="0.25">
      <c r="F65" s="88"/>
      <c r="G65" s="51" t="e">
        <f>+VLOOKUP(F65,Participants!$A$1:$F$798,2,FALSE)</f>
        <v>#N/A</v>
      </c>
      <c r="H65" s="51" t="e">
        <f>+VLOOKUP(F65,Participants!$A$1:$F$798,4,FALSE)</f>
        <v>#N/A</v>
      </c>
      <c r="I65" s="51" t="e">
        <f>+VLOOKUP(F65,Participants!$A$1:$F$798,5,FALSE)</f>
        <v>#N/A</v>
      </c>
      <c r="J65" s="51" t="e">
        <f>+VLOOKUP(F65,Participants!$A$1:$F$798,3,FALSE)</f>
        <v>#N/A</v>
      </c>
      <c r="K65" s="14" t="e">
        <f>+VLOOKUP(F65,Participants!$A$1:$G$798,7,FALSE)</f>
        <v>#N/A</v>
      </c>
      <c r="L65" s="89"/>
      <c r="M65" s="51"/>
      <c r="N65" s="32"/>
      <c r="O65" s="24"/>
    </row>
    <row r="66" spans="6:15" ht="14.25" customHeight="1" x14ac:dyDescent="0.25">
      <c r="F66" s="83"/>
      <c r="G66" s="55" t="e">
        <f>+VLOOKUP(F66,Participants!$A$1:$F$798,2,FALSE)</f>
        <v>#N/A</v>
      </c>
      <c r="H66" s="55" t="e">
        <f>+VLOOKUP(F66,Participants!$A$1:$F$798,4,FALSE)</f>
        <v>#N/A</v>
      </c>
      <c r="I66" s="55" t="e">
        <f>+VLOOKUP(F66,Participants!$A$1:$F$798,5,FALSE)</f>
        <v>#N/A</v>
      </c>
      <c r="J66" s="55" t="e">
        <f>+VLOOKUP(F66,Participants!$A$1:$F$798,3,FALSE)</f>
        <v>#N/A</v>
      </c>
      <c r="K66" s="14" t="e">
        <f>+VLOOKUP(F66,Participants!$A$1:$G$798,7,FALSE)</f>
        <v>#N/A</v>
      </c>
      <c r="L66" s="84"/>
      <c r="M66" s="55"/>
      <c r="N66" s="85"/>
      <c r="O66" s="24"/>
    </row>
    <row r="67" spans="6:15" ht="14.25" customHeight="1" x14ac:dyDescent="0.25">
      <c r="F67" s="88"/>
      <c r="G67" s="51" t="e">
        <f>+VLOOKUP(F67,Participants!$A$1:$F$798,2,FALSE)</f>
        <v>#N/A</v>
      </c>
      <c r="H67" s="51" t="e">
        <f>+VLOOKUP(F67,Participants!$A$1:$F$798,4,FALSE)</f>
        <v>#N/A</v>
      </c>
      <c r="I67" s="51" t="e">
        <f>+VLOOKUP(F67,Participants!$A$1:$F$798,5,FALSE)</f>
        <v>#N/A</v>
      </c>
      <c r="J67" s="51" t="e">
        <f>+VLOOKUP(F67,Participants!$A$1:$F$798,3,FALSE)</f>
        <v>#N/A</v>
      </c>
      <c r="K67" s="14" t="e">
        <f>+VLOOKUP(F67,Participants!$A$1:$G$798,7,FALSE)</f>
        <v>#N/A</v>
      </c>
      <c r="L67" s="89"/>
      <c r="M67" s="51"/>
      <c r="N67" s="32"/>
      <c r="O67" s="24"/>
    </row>
    <row r="68" spans="6:15" ht="14.25" customHeight="1" x14ac:dyDescent="0.25">
      <c r="F68" s="83"/>
      <c r="G68" s="55" t="e">
        <f>+VLOOKUP(F68,Participants!$A$1:$F$798,2,FALSE)</f>
        <v>#N/A</v>
      </c>
      <c r="H68" s="55" t="e">
        <f>+VLOOKUP(F68,Participants!$A$1:$F$798,4,FALSE)</f>
        <v>#N/A</v>
      </c>
      <c r="I68" s="55" t="e">
        <f>+VLOOKUP(F68,Participants!$A$1:$F$798,5,FALSE)</f>
        <v>#N/A</v>
      </c>
      <c r="J68" s="55" t="e">
        <f>+VLOOKUP(F68,Participants!$A$1:$F$798,3,FALSE)</f>
        <v>#N/A</v>
      </c>
      <c r="K68" s="14" t="e">
        <f>+VLOOKUP(F68,Participants!$A$1:$G$798,7,FALSE)</f>
        <v>#N/A</v>
      </c>
      <c r="L68" s="84"/>
      <c r="M68" s="55"/>
      <c r="N68" s="85"/>
      <c r="O68" s="24"/>
    </row>
    <row r="69" spans="6:15" ht="14.25" customHeight="1" x14ac:dyDescent="0.25">
      <c r="F69" s="88"/>
      <c r="G69" s="51" t="e">
        <f>+VLOOKUP(F69,Participants!$A$1:$F$798,2,FALSE)</f>
        <v>#N/A</v>
      </c>
      <c r="H69" s="51" t="e">
        <f>+VLOOKUP(F69,Participants!$A$1:$F$798,4,FALSE)</f>
        <v>#N/A</v>
      </c>
      <c r="I69" s="51" t="e">
        <f>+VLOOKUP(F69,Participants!$A$1:$F$798,5,FALSE)</f>
        <v>#N/A</v>
      </c>
      <c r="J69" s="51" t="e">
        <f>+VLOOKUP(F69,Participants!$A$1:$F$798,3,FALSE)</f>
        <v>#N/A</v>
      </c>
      <c r="K69" s="14" t="e">
        <f>+VLOOKUP(F69,Participants!$A$1:$G$798,7,FALSE)</f>
        <v>#N/A</v>
      </c>
      <c r="L69" s="89"/>
      <c r="M69" s="51"/>
      <c r="N69" s="32"/>
      <c r="O69" s="24"/>
    </row>
    <row r="70" spans="6:15" ht="14.25" customHeight="1" x14ac:dyDescent="0.25">
      <c r="F70" s="83"/>
      <c r="G70" s="55" t="e">
        <f>+VLOOKUP(F70,Participants!$A$1:$F$798,2,FALSE)</f>
        <v>#N/A</v>
      </c>
      <c r="H70" s="55" t="e">
        <f>+VLOOKUP(F70,Participants!$A$1:$F$798,4,FALSE)</f>
        <v>#N/A</v>
      </c>
      <c r="I70" s="55" t="e">
        <f>+VLOOKUP(F70,Participants!$A$1:$F$798,5,FALSE)</f>
        <v>#N/A</v>
      </c>
      <c r="J70" s="55" t="e">
        <f>+VLOOKUP(F70,Participants!$A$1:$F$798,3,FALSE)</f>
        <v>#N/A</v>
      </c>
      <c r="K70" s="14" t="e">
        <f>+VLOOKUP(F70,Participants!$A$1:$G$798,7,FALSE)</f>
        <v>#N/A</v>
      </c>
      <c r="L70" s="84"/>
      <c r="M70" s="55"/>
      <c r="N70" s="85"/>
      <c r="O70" s="24"/>
    </row>
    <row r="71" spans="6:15" ht="14.25" customHeight="1" x14ac:dyDescent="0.25">
      <c r="F71" s="88"/>
      <c r="G71" s="51" t="e">
        <f>+VLOOKUP(F71,Participants!$A$1:$F$798,2,FALSE)</f>
        <v>#N/A</v>
      </c>
      <c r="H71" s="51" t="e">
        <f>+VLOOKUP(F71,Participants!$A$1:$F$798,4,FALSE)</f>
        <v>#N/A</v>
      </c>
      <c r="I71" s="51" t="e">
        <f>+VLOOKUP(F71,Participants!$A$1:$F$798,5,FALSE)</f>
        <v>#N/A</v>
      </c>
      <c r="J71" s="51" t="e">
        <f>+VLOOKUP(F71,Participants!$A$1:$F$798,3,FALSE)</f>
        <v>#N/A</v>
      </c>
      <c r="K71" s="14" t="e">
        <f>+VLOOKUP(F71,Participants!$A$1:$G$798,7,FALSE)</f>
        <v>#N/A</v>
      </c>
      <c r="L71" s="89"/>
      <c r="M71" s="51"/>
      <c r="N71" s="32"/>
      <c r="O71" s="24"/>
    </row>
    <row r="72" spans="6:15" ht="14.25" customHeight="1" x14ac:dyDescent="0.25">
      <c r="F72" s="83"/>
      <c r="G72" s="55" t="e">
        <f>+VLOOKUP(F72,Participants!$A$1:$F$798,2,FALSE)</f>
        <v>#N/A</v>
      </c>
      <c r="H72" s="55" t="e">
        <f>+VLOOKUP(F72,Participants!$A$1:$F$798,4,FALSE)</f>
        <v>#N/A</v>
      </c>
      <c r="I72" s="55" t="e">
        <f>+VLOOKUP(F72,Participants!$A$1:$F$798,5,FALSE)</f>
        <v>#N/A</v>
      </c>
      <c r="J72" s="55" t="e">
        <f>+VLOOKUP(F72,Participants!$A$1:$F$798,3,FALSE)</f>
        <v>#N/A</v>
      </c>
      <c r="K72" s="14" t="e">
        <f>+VLOOKUP(F72,Participants!$A$1:$G$798,7,FALSE)</f>
        <v>#N/A</v>
      </c>
      <c r="L72" s="84"/>
      <c r="M72" s="55"/>
      <c r="N72" s="85"/>
      <c r="O72" s="24"/>
    </row>
    <row r="73" spans="6:15" ht="14.25" customHeight="1" x14ac:dyDescent="0.25">
      <c r="F73" s="88"/>
      <c r="G73" s="51" t="e">
        <f>+VLOOKUP(F73,Participants!$A$1:$F$798,2,FALSE)</f>
        <v>#N/A</v>
      </c>
      <c r="H73" s="51" t="e">
        <f>+VLOOKUP(F73,Participants!$A$1:$F$798,4,FALSE)</f>
        <v>#N/A</v>
      </c>
      <c r="I73" s="51" t="e">
        <f>+VLOOKUP(F73,Participants!$A$1:$F$798,5,FALSE)</f>
        <v>#N/A</v>
      </c>
      <c r="J73" s="51" t="e">
        <f>+VLOOKUP(F73,Participants!$A$1:$F$798,3,FALSE)</f>
        <v>#N/A</v>
      </c>
      <c r="K73" s="14" t="e">
        <f>+VLOOKUP(F73,Participants!$A$1:$G$798,7,FALSE)</f>
        <v>#N/A</v>
      </c>
      <c r="L73" s="89"/>
      <c r="M73" s="51"/>
      <c r="N73" s="32"/>
      <c r="O73" s="24"/>
    </row>
    <row r="74" spans="6:15" ht="14.25" customHeight="1" x14ac:dyDescent="0.25">
      <c r="F74" s="83"/>
      <c r="G74" s="55" t="e">
        <f>+VLOOKUP(F74,Participants!$A$1:$F$798,2,FALSE)</f>
        <v>#N/A</v>
      </c>
      <c r="H74" s="55" t="e">
        <f>+VLOOKUP(F74,Participants!$A$1:$F$798,4,FALSE)</f>
        <v>#N/A</v>
      </c>
      <c r="I74" s="55" t="e">
        <f>+VLOOKUP(F74,Participants!$A$1:$F$798,5,FALSE)</f>
        <v>#N/A</v>
      </c>
      <c r="J74" s="55" t="e">
        <f>+VLOOKUP(F74,Participants!$A$1:$F$798,3,FALSE)</f>
        <v>#N/A</v>
      </c>
      <c r="K74" s="14" t="e">
        <f>+VLOOKUP(F74,Participants!$A$1:$G$798,7,FALSE)</f>
        <v>#N/A</v>
      </c>
      <c r="L74" s="84"/>
      <c r="M74" s="55"/>
      <c r="N74" s="85"/>
      <c r="O74" s="24"/>
    </row>
    <row r="75" spans="6:15" ht="14.25" customHeight="1" x14ac:dyDescent="0.25">
      <c r="F75" s="88"/>
      <c r="G75" s="51" t="e">
        <f>+VLOOKUP(F75,Participants!$A$1:$F$798,2,FALSE)</f>
        <v>#N/A</v>
      </c>
      <c r="H75" s="51" t="e">
        <f>+VLOOKUP(F75,Participants!$A$1:$F$798,4,FALSE)</f>
        <v>#N/A</v>
      </c>
      <c r="I75" s="51" t="e">
        <f>+VLOOKUP(F75,Participants!$A$1:$F$798,5,FALSE)</f>
        <v>#N/A</v>
      </c>
      <c r="J75" s="51" t="e">
        <f>+VLOOKUP(F75,Participants!$A$1:$F$798,3,FALSE)</f>
        <v>#N/A</v>
      </c>
      <c r="K75" s="14" t="e">
        <f>+VLOOKUP(F75,Participants!$A$1:$G$798,7,FALSE)</f>
        <v>#N/A</v>
      </c>
      <c r="L75" s="89"/>
      <c r="M75" s="51"/>
      <c r="N75" s="32"/>
      <c r="O75" s="24"/>
    </row>
    <row r="76" spans="6:15" ht="14.25" customHeight="1" x14ac:dyDescent="0.25">
      <c r="F76" s="83"/>
      <c r="G76" s="55" t="e">
        <f>+VLOOKUP(F76,Participants!$A$1:$F$798,2,FALSE)</f>
        <v>#N/A</v>
      </c>
      <c r="H76" s="55" t="e">
        <f>+VLOOKUP(F76,Participants!$A$1:$F$798,4,FALSE)</f>
        <v>#N/A</v>
      </c>
      <c r="I76" s="55" t="e">
        <f>+VLOOKUP(F76,Participants!$A$1:$F$798,5,FALSE)</f>
        <v>#N/A</v>
      </c>
      <c r="J76" s="55" t="e">
        <f>+VLOOKUP(F76,Participants!$A$1:$F$798,3,FALSE)</f>
        <v>#N/A</v>
      </c>
      <c r="K76" s="14" t="e">
        <f>+VLOOKUP(F76,Participants!$A$1:$G$798,7,FALSE)</f>
        <v>#N/A</v>
      </c>
      <c r="L76" s="84"/>
      <c r="M76" s="55"/>
      <c r="N76" s="85"/>
      <c r="O76" s="24"/>
    </row>
    <row r="77" spans="6:15" ht="14.25" customHeight="1" x14ac:dyDescent="0.25">
      <c r="F77" s="88"/>
      <c r="G77" s="51" t="e">
        <f>+VLOOKUP(F77,Participants!$A$1:$F$798,2,FALSE)</f>
        <v>#N/A</v>
      </c>
      <c r="H77" s="51" t="e">
        <f>+VLOOKUP(F77,Participants!$A$1:$F$798,4,FALSE)</f>
        <v>#N/A</v>
      </c>
      <c r="I77" s="51" t="e">
        <f>+VLOOKUP(F77,Participants!$A$1:$F$798,5,FALSE)</f>
        <v>#N/A</v>
      </c>
      <c r="J77" s="51" t="e">
        <f>+VLOOKUP(F77,Participants!$A$1:$F$798,3,FALSE)</f>
        <v>#N/A</v>
      </c>
      <c r="K77" s="14" t="e">
        <f>+VLOOKUP(F77,Participants!$A$1:$G$798,7,FALSE)</f>
        <v>#N/A</v>
      </c>
      <c r="L77" s="89"/>
      <c r="M77" s="51"/>
      <c r="N77" s="32"/>
      <c r="O77" s="24"/>
    </row>
    <row r="78" spans="6:15" ht="14.25" customHeight="1" x14ac:dyDescent="0.25">
      <c r="F78" s="83"/>
      <c r="G78" s="55" t="e">
        <f>+VLOOKUP(F78,Participants!$A$1:$F$798,2,FALSE)</f>
        <v>#N/A</v>
      </c>
      <c r="H78" s="55" t="e">
        <f>+VLOOKUP(F78,Participants!$A$1:$F$798,4,FALSE)</f>
        <v>#N/A</v>
      </c>
      <c r="I78" s="55" t="e">
        <f>+VLOOKUP(F78,Participants!$A$1:$F$798,5,FALSE)</f>
        <v>#N/A</v>
      </c>
      <c r="J78" s="55" t="e">
        <f>+VLOOKUP(F78,Participants!$A$1:$F$798,3,FALSE)</f>
        <v>#N/A</v>
      </c>
      <c r="K78" s="14" t="e">
        <f>+VLOOKUP(F78,Participants!$A$1:$G$798,7,FALSE)</f>
        <v>#N/A</v>
      </c>
      <c r="L78" s="84"/>
      <c r="M78" s="55"/>
      <c r="N78" s="85"/>
      <c r="O78" s="24"/>
    </row>
    <row r="79" spans="6:15" ht="14.25" customHeight="1" x14ac:dyDescent="0.25">
      <c r="F79" s="88"/>
      <c r="G79" s="51" t="e">
        <f>+VLOOKUP(F79,Participants!$A$1:$F$798,2,FALSE)</f>
        <v>#N/A</v>
      </c>
      <c r="H79" s="51" t="e">
        <f>+VLOOKUP(F79,Participants!$A$1:$F$798,4,FALSE)</f>
        <v>#N/A</v>
      </c>
      <c r="I79" s="51" t="e">
        <f>+VLOOKUP(F79,Participants!$A$1:$F$798,5,FALSE)</f>
        <v>#N/A</v>
      </c>
      <c r="J79" s="51" t="e">
        <f>+VLOOKUP(F79,Participants!$A$1:$F$798,3,FALSE)</f>
        <v>#N/A</v>
      </c>
      <c r="K79" s="14" t="e">
        <f>+VLOOKUP(F79,Participants!$A$1:$G$798,7,FALSE)</f>
        <v>#N/A</v>
      </c>
      <c r="L79" s="89"/>
      <c r="M79" s="51"/>
      <c r="N79" s="32"/>
      <c r="O79" s="24"/>
    </row>
    <row r="80" spans="6:15" ht="14.25" customHeight="1" x14ac:dyDescent="0.25">
      <c r="F80" s="83"/>
      <c r="G80" s="55" t="e">
        <f>+VLOOKUP(F80,Participants!$A$1:$F$798,2,FALSE)</f>
        <v>#N/A</v>
      </c>
      <c r="H80" s="55" t="e">
        <f>+VLOOKUP(F80,Participants!$A$1:$F$798,4,FALSE)</f>
        <v>#N/A</v>
      </c>
      <c r="I80" s="55" t="e">
        <f>+VLOOKUP(F80,Participants!$A$1:$F$798,5,FALSE)</f>
        <v>#N/A</v>
      </c>
      <c r="J80" s="55" t="e">
        <f>+VLOOKUP(F80,Participants!$A$1:$F$798,3,FALSE)</f>
        <v>#N/A</v>
      </c>
      <c r="K80" s="14" t="e">
        <f>+VLOOKUP(F80,Participants!$A$1:$G$798,7,FALSE)</f>
        <v>#N/A</v>
      </c>
      <c r="L80" s="84"/>
      <c r="M80" s="55"/>
      <c r="N80" s="85"/>
      <c r="O80" s="24"/>
    </row>
    <row r="81" spans="6:15" ht="14.25" customHeight="1" x14ac:dyDescent="0.25">
      <c r="F81" s="88"/>
      <c r="G81" s="51" t="e">
        <f>+VLOOKUP(F81,Participants!$A$1:$F$798,2,FALSE)</f>
        <v>#N/A</v>
      </c>
      <c r="H81" s="51" t="e">
        <f>+VLOOKUP(F81,Participants!$A$1:$F$798,4,FALSE)</f>
        <v>#N/A</v>
      </c>
      <c r="I81" s="51" t="e">
        <f>+VLOOKUP(F81,Participants!$A$1:$F$798,5,FALSE)</f>
        <v>#N/A</v>
      </c>
      <c r="J81" s="51" t="e">
        <f>+VLOOKUP(F81,Participants!$A$1:$F$798,3,FALSE)</f>
        <v>#N/A</v>
      </c>
      <c r="K81" s="14" t="e">
        <f>+VLOOKUP(F81,Participants!$A$1:$G$798,7,FALSE)</f>
        <v>#N/A</v>
      </c>
      <c r="L81" s="89"/>
      <c r="M81" s="51"/>
      <c r="N81" s="32"/>
      <c r="O81" s="24"/>
    </row>
    <row r="82" spans="6:15" ht="14.25" customHeight="1" x14ac:dyDescent="0.25">
      <c r="F82" s="83"/>
      <c r="G82" s="55" t="e">
        <f>+VLOOKUP(F82,Participants!$A$1:$F$798,2,FALSE)</f>
        <v>#N/A</v>
      </c>
      <c r="H82" s="55" t="e">
        <f>+VLOOKUP(F82,Participants!$A$1:$F$798,4,FALSE)</f>
        <v>#N/A</v>
      </c>
      <c r="I82" s="55" t="e">
        <f>+VLOOKUP(F82,Participants!$A$1:$F$798,5,FALSE)</f>
        <v>#N/A</v>
      </c>
      <c r="J82" s="55" t="e">
        <f>+VLOOKUP(F82,Participants!$A$1:$F$798,3,FALSE)</f>
        <v>#N/A</v>
      </c>
      <c r="K82" s="14" t="e">
        <f>+VLOOKUP(F82,Participants!$A$1:$G$798,7,FALSE)</f>
        <v>#N/A</v>
      </c>
      <c r="L82" s="84"/>
      <c r="M82" s="55"/>
      <c r="N82" s="85"/>
      <c r="O82" s="24"/>
    </row>
    <row r="83" spans="6:15" ht="14.25" customHeight="1" x14ac:dyDescent="0.25">
      <c r="F83" s="88"/>
      <c r="G83" s="51" t="e">
        <f>+VLOOKUP(F83,Participants!$A$1:$F$798,2,FALSE)</f>
        <v>#N/A</v>
      </c>
      <c r="H83" s="51" t="e">
        <f>+VLOOKUP(F83,Participants!$A$1:$F$798,4,FALSE)</f>
        <v>#N/A</v>
      </c>
      <c r="I83" s="51" t="e">
        <f>+VLOOKUP(F83,Participants!$A$1:$F$798,5,FALSE)</f>
        <v>#N/A</v>
      </c>
      <c r="J83" s="51" t="e">
        <f>+VLOOKUP(F83,Participants!$A$1:$F$798,3,FALSE)</f>
        <v>#N/A</v>
      </c>
      <c r="K83" s="14" t="e">
        <f>+VLOOKUP(F83,Participants!$A$1:$G$798,7,FALSE)</f>
        <v>#N/A</v>
      </c>
      <c r="L83" s="89"/>
      <c r="M83" s="51"/>
      <c r="N83" s="32"/>
      <c r="O83" s="24"/>
    </row>
    <row r="84" spans="6:15" ht="14.25" customHeight="1" x14ac:dyDescent="0.25">
      <c r="F84" s="83"/>
      <c r="G84" s="55" t="e">
        <f>+VLOOKUP(F84,Participants!$A$1:$F$798,2,FALSE)</f>
        <v>#N/A</v>
      </c>
      <c r="H84" s="55" t="e">
        <f>+VLOOKUP(F84,Participants!$A$1:$F$798,4,FALSE)</f>
        <v>#N/A</v>
      </c>
      <c r="I84" s="55" t="e">
        <f>+VLOOKUP(F84,Participants!$A$1:$F$798,5,FALSE)</f>
        <v>#N/A</v>
      </c>
      <c r="J84" s="55" t="e">
        <f>+VLOOKUP(F84,Participants!$A$1:$F$798,3,FALSE)</f>
        <v>#N/A</v>
      </c>
      <c r="K84" s="14" t="e">
        <f>+VLOOKUP(F84,Participants!$A$1:$G$798,7,FALSE)</f>
        <v>#N/A</v>
      </c>
      <c r="L84" s="84"/>
      <c r="M84" s="55"/>
      <c r="N84" s="85"/>
      <c r="O84" s="24"/>
    </row>
    <row r="85" spans="6:15" ht="14.25" customHeight="1" x14ac:dyDescent="0.25">
      <c r="F85" s="88"/>
      <c r="G85" s="51" t="e">
        <f>+VLOOKUP(F85,Participants!$A$1:$F$798,2,FALSE)</f>
        <v>#N/A</v>
      </c>
      <c r="H85" s="51" t="e">
        <f>+VLOOKUP(F85,Participants!$A$1:$F$798,4,FALSE)</f>
        <v>#N/A</v>
      </c>
      <c r="I85" s="51" t="e">
        <f>+VLOOKUP(F85,Participants!$A$1:$F$798,5,FALSE)</f>
        <v>#N/A</v>
      </c>
      <c r="J85" s="51" t="e">
        <f>+VLOOKUP(F85,Participants!$A$1:$F$798,3,FALSE)</f>
        <v>#N/A</v>
      </c>
      <c r="K85" s="14" t="e">
        <f>+VLOOKUP(F85,Participants!$A$1:$G$798,7,FALSE)</f>
        <v>#N/A</v>
      </c>
      <c r="L85" s="89"/>
      <c r="M85" s="51"/>
      <c r="N85" s="32"/>
      <c r="O85" s="24"/>
    </row>
    <row r="86" spans="6:15" ht="14.25" customHeight="1" x14ac:dyDescent="0.25">
      <c r="F86" s="83"/>
      <c r="G86" s="55" t="e">
        <f>+VLOOKUP(F86,Participants!$A$1:$F$798,2,FALSE)</f>
        <v>#N/A</v>
      </c>
      <c r="H86" s="55" t="e">
        <f>+VLOOKUP(F86,Participants!$A$1:$F$798,4,FALSE)</f>
        <v>#N/A</v>
      </c>
      <c r="I86" s="55" t="e">
        <f>+VLOOKUP(F86,Participants!$A$1:$F$798,5,FALSE)</f>
        <v>#N/A</v>
      </c>
      <c r="J86" s="55" t="e">
        <f>+VLOOKUP(F86,Participants!$A$1:$F$798,3,FALSE)</f>
        <v>#N/A</v>
      </c>
      <c r="K86" s="14" t="e">
        <f>+VLOOKUP(F86,Participants!$A$1:$G$798,7,FALSE)</f>
        <v>#N/A</v>
      </c>
      <c r="L86" s="84"/>
      <c r="M86" s="55"/>
      <c r="N86" s="85"/>
      <c r="O86" s="24"/>
    </row>
    <row r="87" spans="6:15" ht="14.25" customHeight="1" x14ac:dyDescent="0.25">
      <c r="F87" s="88"/>
      <c r="G87" s="51" t="e">
        <f>+VLOOKUP(F87,Participants!$A$1:$F$798,2,FALSE)</f>
        <v>#N/A</v>
      </c>
      <c r="H87" s="51" t="e">
        <f>+VLOOKUP(F87,Participants!$A$1:$F$798,4,FALSE)</f>
        <v>#N/A</v>
      </c>
      <c r="I87" s="51" t="e">
        <f>+VLOOKUP(F87,Participants!$A$1:$F$798,5,FALSE)</f>
        <v>#N/A</v>
      </c>
      <c r="J87" s="51" t="e">
        <f>+VLOOKUP(F87,Participants!$A$1:$F$798,3,FALSE)</f>
        <v>#N/A</v>
      </c>
      <c r="K87" s="14" t="e">
        <f>+VLOOKUP(F87,Participants!$A$1:$G$798,7,FALSE)</f>
        <v>#N/A</v>
      </c>
      <c r="L87" s="89"/>
      <c r="M87" s="51"/>
      <c r="N87" s="32"/>
      <c r="O87" s="24"/>
    </row>
    <row r="88" spans="6:15" ht="14.25" customHeight="1" x14ac:dyDescent="0.25">
      <c r="F88" s="83"/>
      <c r="G88" s="55" t="e">
        <f>+VLOOKUP(F88,Participants!$A$1:$F$798,2,FALSE)</f>
        <v>#N/A</v>
      </c>
      <c r="H88" s="55" t="e">
        <f>+VLOOKUP(F88,Participants!$A$1:$F$798,4,FALSE)</f>
        <v>#N/A</v>
      </c>
      <c r="I88" s="55" t="e">
        <f>+VLOOKUP(F88,Participants!$A$1:$F$798,5,FALSE)</f>
        <v>#N/A</v>
      </c>
      <c r="J88" s="55" t="e">
        <f>+VLOOKUP(F88,Participants!$A$1:$F$798,3,FALSE)</f>
        <v>#N/A</v>
      </c>
      <c r="K88" s="14" t="e">
        <f>+VLOOKUP(F88,Participants!$A$1:$G$798,7,FALSE)</f>
        <v>#N/A</v>
      </c>
      <c r="L88" s="84"/>
      <c r="M88" s="55"/>
      <c r="N88" s="85"/>
      <c r="O88" s="24"/>
    </row>
    <row r="89" spans="6:15" ht="14.25" customHeight="1" x14ac:dyDescent="0.25">
      <c r="F89" s="88"/>
      <c r="G89" s="51" t="e">
        <f>+VLOOKUP(F89,Participants!$A$1:$F$798,2,FALSE)</f>
        <v>#N/A</v>
      </c>
      <c r="H89" s="51" t="e">
        <f>+VLOOKUP(F89,Participants!$A$1:$F$798,4,FALSE)</f>
        <v>#N/A</v>
      </c>
      <c r="I89" s="51" t="e">
        <f>+VLOOKUP(F89,Participants!$A$1:$F$798,5,FALSE)</f>
        <v>#N/A</v>
      </c>
      <c r="J89" s="51" t="e">
        <f>+VLOOKUP(F89,Participants!$A$1:$F$798,3,FALSE)</f>
        <v>#N/A</v>
      </c>
      <c r="K89" s="14" t="e">
        <f>+VLOOKUP(F89,Participants!$A$1:$G$798,7,FALSE)</f>
        <v>#N/A</v>
      </c>
      <c r="L89" s="89"/>
      <c r="M89" s="51"/>
      <c r="N89" s="32"/>
      <c r="O89" s="24"/>
    </row>
    <row r="90" spans="6:15" ht="14.25" customHeight="1" x14ac:dyDescent="0.25">
      <c r="F90" s="83"/>
      <c r="G90" s="55" t="e">
        <f>+VLOOKUP(F90,Participants!$A$1:$F$798,2,FALSE)</f>
        <v>#N/A</v>
      </c>
      <c r="H90" s="55" t="e">
        <f>+VLOOKUP(F90,Participants!$A$1:$F$798,4,FALSE)</f>
        <v>#N/A</v>
      </c>
      <c r="I90" s="55" t="e">
        <f>+VLOOKUP(F90,Participants!$A$1:$F$798,5,FALSE)</f>
        <v>#N/A</v>
      </c>
      <c r="J90" s="55" t="e">
        <f>+VLOOKUP(F90,Participants!$A$1:$F$798,3,FALSE)</f>
        <v>#N/A</v>
      </c>
      <c r="K90" s="14" t="e">
        <f>+VLOOKUP(F90,Participants!$A$1:$G$798,7,FALSE)</f>
        <v>#N/A</v>
      </c>
      <c r="L90" s="84"/>
      <c r="M90" s="55"/>
      <c r="N90" s="85"/>
      <c r="O90" s="24"/>
    </row>
    <row r="91" spans="6:15" ht="14.25" customHeight="1" x14ac:dyDescent="0.25">
      <c r="F91" s="88"/>
      <c r="G91" s="51" t="e">
        <f>+VLOOKUP(F91,Participants!$A$1:$F$798,2,FALSE)</f>
        <v>#N/A</v>
      </c>
      <c r="H91" s="51" t="e">
        <f>+VLOOKUP(F91,Participants!$A$1:$F$798,4,FALSE)</f>
        <v>#N/A</v>
      </c>
      <c r="I91" s="51" t="e">
        <f>+VLOOKUP(F91,Participants!$A$1:$F$798,5,FALSE)</f>
        <v>#N/A</v>
      </c>
      <c r="J91" s="51" t="e">
        <f>+VLOOKUP(F91,Participants!$A$1:$F$798,3,FALSE)</f>
        <v>#N/A</v>
      </c>
      <c r="K91" s="14" t="e">
        <f>+VLOOKUP(F91,Participants!$A$1:$G$798,7,FALSE)</f>
        <v>#N/A</v>
      </c>
      <c r="L91" s="89"/>
      <c r="M91" s="51"/>
      <c r="N91" s="32"/>
      <c r="O91" s="24"/>
    </row>
    <row r="92" spans="6:15" ht="14.25" customHeight="1" x14ac:dyDescent="0.25">
      <c r="F92" s="83"/>
      <c r="G92" s="55" t="e">
        <f>+VLOOKUP(F92,Participants!$A$1:$F$798,2,FALSE)</f>
        <v>#N/A</v>
      </c>
      <c r="H92" s="55" t="e">
        <f>+VLOOKUP(F92,Participants!$A$1:$F$798,4,FALSE)</f>
        <v>#N/A</v>
      </c>
      <c r="I92" s="55" t="e">
        <f>+VLOOKUP(F92,Participants!$A$1:$F$798,5,FALSE)</f>
        <v>#N/A</v>
      </c>
      <c r="J92" s="55" t="e">
        <f>+VLOOKUP(F92,Participants!$A$1:$F$798,3,FALSE)</f>
        <v>#N/A</v>
      </c>
      <c r="K92" s="14" t="e">
        <f>+VLOOKUP(F92,Participants!$A$1:$G$798,7,FALSE)</f>
        <v>#N/A</v>
      </c>
      <c r="L92" s="84"/>
      <c r="M92" s="55"/>
      <c r="N92" s="85"/>
      <c r="O92" s="24"/>
    </row>
    <row r="93" spans="6:15" ht="14.25" customHeight="1" x14ac:dyDescent="0.25">
      <c r="F93" s="88"/>
      <c r="G93" s="51" t="e">
        <f>+VLOOKUP(F93,Participants!$A$1:$F$798,2,FALSE)</f>
        <v>#N/A</v>
      </c>
      <c r="H93" s="51" t="e">
        <f>+VLOOKUP(F93,Participants!$A$1:$F$798,4,FALSE)</f>
        <v>#N/A</v>
      </c>
      <c r="I93" s="51" t="e">
        <f>+VLOOKUP(F93,Participants!$A$1:$F$798,5,FALSE)</f>
        <v>#N/A</v>
      </c>
      <c r="J93" s="51" t="e">
        <f>+VLOOKUP(F93,Participants!$A$1:$F$798,3,FALSE)</f>
        <v>#N/A</v>
      </c>
      <c r="K93" s="14" t="e">
        <f>+VLOOKUP(F93,Participants!$A$1:$G$798,7,FALSE)</f>
        <v>#N/A</v>
      </c>
      <c r="L93" s="89"/>
      <c r="M93" s="51"/>
      <c r="N93" s="32"/>
      <c r="O93" s="24"/>
    </row>
    <row r="94" spans="6:15" ht="14.25" customHeight="1" x14ac:dyDescent="0.25">
      <c r="F94" s="83"/>
      <c r="G94" s="55" t="e">
        <f>+VLOOKUP(F94,Participants!$A$1:$F$798,2,FALSE)</f>
        <v>#N/A</v>
      </c>
      <c r="H94" s="55" t="e">
        <f>+VLOOKUP(F94,Participants!$A$1:$F$798,4,FALSE)</f>
        <v>#N/A</v>
      </c>
      <c r="I94" s="55" t="e">
        <f>+VLOOKUP(F94,Participants!$A$1:$F$798,5,FALSE)</f>
        <v>#N/A</v>
      </c>
      <c r="J94" s="55" t="e">
        <f>+VLOOKUP(F94,Participants!$A$1:$F$798,3,FALSE)</f>
        <v>#N/A</v>
      </c>
      <c r="K94" s="14" t="e">
        <f>+VLOOKUP(F94,Participants!$A$1:$G$798,7,FALSE)</f>
        <v>#N/A</v>
      </c>
      <c r="L94" s="84"/>
      <c r="M94" s="55"/>
      <c r="N94" s="85"/>
      <c r="O94" s="24"/>
    </row>
    <row r="95" spans="6:15" ht="14.25" customHeight="1" x14ac:dyDescent="0.25">
      <c r="F95" s="88"/>
      <c r="G95" s="51" t="e">
        <f>+VLOOKUP(F95,Participants!$A$1:$F$798,2,FALSE)</f>
        <v>#N/A</v>
      </c>
      <c r="H95" s="51" t="e">
        <f>+VLOOKUP(F95,Participants!$A$1:$F$798,4,FALSE)</f>
        <v>#N/A</v>
      </c>
      <c r="I95" s="51" t="e">
        <f>+VLOOKUP(F95,Participants!$A$1:$F$798,5,FALSE)</f>
        <v>#N/A</v>
      </c>
      <c r="J95" s="51" t="e">
        <f>+VLOOKUP(F95,Participants!$A$1:$F$798,3,FALSE)</f>
        <v>#N/A</v>
      </c>
      <c r="K95" s="14" t="e">
        <f>+VLOOKUP(F95,Participants!$A$1:$G$798,7,FALSE)</f>
        <v>#N/A</v>
      </c>
      <c r="L95" s="89"/>
      <c r="M95" s="51"/>
      <c r="N95" s="32"/>
      <c r="O95" s="24"/>
    </row>
    <row r="96" spans="6:15" ht="14.25" customHeight="1" x14ac:dyDescent="0.25">
      <c r="F96" s="83"/>
      <c r="G96" s="55" t="e">
        <f>+VLOOKUP(F96,Participants!$A$1:$F$798,2,FALSE)</f>
        <v>#N/A</v>
      </c>
      <c r="H96" s="55" t="e">
        <f>+VLOOKUP(F96,Participants!$A$1:$F$798,4,FALSE)</f>
        <v>#N/A</v>
      </c>
      <c r="I96" s="55" t="e">
        <f>+VLOOKUP(F96,Participants!$A$1:$F$798,5,FALSE)</f>
        <v>#N/A</v>
      </c>
      <c r="J96" s="55" t="e">
        <f>+VLOOKUP(F96,Participants!$A$1:$F$798,3,FALSE)</f>
        <v>#N/A</v>
      </c>
      <c r="K96" s="14" t="e">
        <f>+VLOOKUP(F96,Participants!$A$1:$G$798,7,FALSE)</f>
        <v>#N/A</v>
      </c>
      <c r="L96" s="84"/>
      <c r="M96" s="55"/>
      <c r="N96" s="85"/>
      <c r="O96" s="24"/>
    </row>
    <row r="97" spans="2:15" ht="14.25" customHeight="1" x14ac:dyDescent="0.25">
      <c r="F97" s="88"/>
      <c r="G97" s="51" t="e">
        <f>+VLOOKUP(F97,Participants!$A$1:$F$798,2,FALSE)</f>
        <v>#N/A</v>
      </c>
      <c r="H97" s="51" t="e">
        <f>+VLOOKUP(F97,Participants!$A$1:$F$798,4,FALSE)</f>
        <v>#N/A</v>
      </c>
      <c r="I97" s="51" t="e">
        <f>+VLOOKUP(F97,Participants!$A$1:$F$798,5,FALSE)</f>
        <v>#N/A</v>
      </c>
      <c r="J97" s="51" t="e">
        <f>+VLOOKUP(F97,Participants!$A$1:$F$798,3,FALSE)</f>
        <v>#N/A</v>
      </c>
      <c r="K97" s="14" t="e">
        <f>+VLOOKUP(F97,Participants!$A$1:$G$798,7,FALSE)</f>
        <v>#N/A</v>
      </c>
      <c r="L97" s="89"/>
      <c r="M97" s="51"/>
      <c r="N97" s="32"/>
      <c r="O97" s="24"/>
    </row>
    <row r="98" spans="2:15" ht="14.25" customHeight="1" x14ac:dyDescent="0.25">
      <c r="F98" s="83"/>
      <c r="G98" s="55" t="e">
        <f>+VLOOKUP(F98,Participants!$A$1:$F$798,2,FALSE)</f>
        <v>#N/A</v>
      </c>
      <c r="H98" s="55" t="e">
        <f>+VLOOKUP(F98,Participants!$A$1:$F$798,4,FALSE)</f>
        <v>#N/A</v>
      </c>
      <c r="I98" s="55" t="e">
        <f>+VLOOKUP(F98,Participants!$A$1:$F$798,5,FALSE)</f>
        <v>#N/A</v>
      </c>
      <c r="J98" s="55" t="e">
        <f>+VLOOKUP(F98,Participants!$A$1:$F$798,3,FALSE)</f>
        <v>#N/A</v>
      </c>
      <c r="K98" s="14" t="e">
        <f>+VLOOKUP(F98,Participants!$A$1:$G$798,7,FALSE)</f>
        <v>#N/A</v>
      </c>
      <c r="L98" s="84"/>
      <c r="M98" s="55"/>
      <c r="N98" s="85"/>
      <c r="O98" s="24"/>
    </row>
    <row r="99" spans="2:15" ht="14.25" customHeight="1" x14ac:dyDescent="0.25">
      <c r="B99" s="87"/>
      <c r="C99" s="87"/>
      <c r="D99" s="88"/>
      <c r="E99" s="88"/>
      <c r="F99" s="88"/>
      <c r="G99" s="51" t="e">
        <f>+VLOOKUP(F99,Participants!$A$1:$F$798,2,FALSE)</f>
        <v>#N/A</v>
      </c>
      <c r="H99" s="51" t="e">
        <f>+VLOOKUP(F99,Participants!$A$1:$F$798,4,FALSE)</f>
        <v>#N/A</v>
      </c>
      <c r="I99" s="51" t="e">
        <f>+VLOOKUP(F99,Participants!$A$1:$F$798,5,FALSE)</f>
        <v>#N/A</v>
      </c>
      <c r="J99" s="51" t="e">
        <f>+VLOOKUP(F99,Participants!$A$1:$F$798,3,FALSE)</f>
        <v>#N/A</v>
      </c>
      <c r="K99" s="14" t="e">
        <f>+VLOOKUP(F99,Participants!$A$1:$G$798,7,FALSE)</f>
        <v>#N/A</v>
      </c>
      <c r="L99" s="89"/>
      <c r="M99" s="51"/>
      <c r="N99" s="32"/>
      <c r="O99" s="24"/>
    </row>
    <row r="100" spans="2:15" ht="14.25" customHeight="1" x14ac:dyDescent="0.25">
      <c r="B100" s="82"/>
      <c r="C100" s="82"/>
      <c r="D100" s="83"/>
      <c r="E100" s="83"/>
      <c r="F100" s="83"/>
      <c r="G100" s="55" t="e">
        <f>+VLOOKUP(F100,Participants!$A$1:$F$798,2,FALSE)</f>
        <v>#N/A</v>
      </c>
      <c r="H100" s="55" t="e">
        <f>+VLOOKUP(F100,Participants!$A$1:$F$798,4,FALSE)</f>
        <v>#N/A</v>
      </c>
      <c r="I100" s="55" t="e">
        <f>+VLOOKUP(F100,Participants!$A$1:$F$798,5,FALSE)</f>
        <v>#N/A</v>
      </c>
      <c r="J100" s="55" t="e">
        <f>+VLOOKUP(F100,Participants!$A$1:$F$798,3,FALSE)</f>
        <v>#N/A</v>
      </c>
      <c r="K100" s="14" t="e">
        <f>+VLOOKUP(F100,Participants!$A$1:$G$798,7,FALSE)</f>
        <v>#N/A</v>
      </c>
      <c r="L100" s="84"/>
      <c r="M100" s="55"/>
      <c r="N100" s="85"/>
      <c r="O100" s="24"/>
    </row>
    <row r="101" spans="2:15" ht="14.25" customHeight="1" x14ac:dyDescent="0.25">
      <c r="B101" s="87"/>
      <c r="C101" s="87"/>
      <c r="D101" s="88"/>
      <c r="E101" s="88"/>
      <c r="F101" s="88"/>
      <c r="G101" s="51" t="e">
        <f>+VLOOKUP(F101,Participants!$A$1:$F$798,2,FALSE)</f>
        <v>#N/A</v>
      </c>
      <c r="H101" s="51" t="e">
        <f>+VLOOKUP(F101,Participants!$A$1:$F$798,4,FALSE)</f>
        <v>#N/A</v>
      </c>
      <c r="I101" s="51" t="e">
        <f>+VLOOKUP(F101,Participants!$A$1:$F$798,5,FALSE)</f>
        <v>#N/A</v>
      </c>
      <c r="J101" s="51" t="e">
        <f>+VLOOKUP(F101,Participants!$A$1:$F$798,3,FALSE)</f>
        <v>#N/A</v>
      </c>
      <c r="K101" s="14" t="e">
        <f>+VLOOKUP(F101,Participants!$A$1:$G$798,7,FALSE)</f>
        <v>#N/A</v>
      </c>
      <c r="L101" s="89"/>
      <c r="M101" s="51"/>
      <c r="N101" s="32"/>
      <c r="O101" s="24"/>
    </row>
    <row r="102" spans="2:15" ht="14.25" customHeight="1" x14ac:dyDescent="0.25">
      <c r="B102" s="82"/>
      <c r="C102" s="82"/>
      <c r="D102" s="83"/>
      <c r="E102" s="83"/>
      <c r="F102" s="83"/>
      <c r="G102" s="55" t="e">
        <f>+VLOOKUP(F102,Participants!$A$1:$F$798,2,FALSE)</f>
        <v>#N/A</v>
      </c>
      <c r="H102" s="55" t="e">
        <f>+VLOOKUP(F102,Participants!$A$1:$F$798,4,FALSE)</f>
        <v>#N/A</v>
      </c>
      <c r="I102" s="55" t="e">
        <f>+VLOOKUP(F102,Participants!$A$1:$F$798,5,FALSE)</f>
        <v>#N/A</v>
      </c>
      <c r="J102" s="55" t="e">
        <f>+VLOOKUP(F102,Participants!$A$1:$F$798,3,FALSE)</f>
        <v>#N/A</v>
      </c>
      <c r="K102" s="14" t="e">
        <f>+VLOOKUP(F102,Participants!$A$1:$G$798,7,FALSE)</f>
        <v>#N/A</v>
      </c>
      <c r="L102" s="84"/>
      <c r="M102" s="55"/>
      <c r="N102" s="85"/>
      <c r="O102" s="24"/>
    </row>
    <row r="103" spans="2:15" ht="14.25" customHeight="1" x14ac:dyDescent="0.25">
      <c r="B103" s="87"/>
      <c r="C103" s="87"/>
      <c r="D103" s="88"/>
      <c r="E103" s="88"/>
      <c r="F103" s="88"/>
      <c r="G103" s="51" t="e">
        <f>+VLOOKUP(F103,Participants!$A$1:$F$798,2,FALSE)</f>
        <v>#N/A</v>
      </c>
      <c r="H103" s="51" t="e">
        <f>+VLOOKUP(F103,Participants!$A$1:$F$798,4,FALSE)</f>
        <v>#N/A</v>
      </c>
      <c r="I103" s="51" t="e">
        <f>+VLOOKUP(F103,Participants!$A$1:$F$798,5,FALSE)</f>
        <v>#N/A</v>
      </c>
      <c r="J103" s="51" t="e">
        <f>+VLOOKUP(F103,Participants!$A$1:$F$798,3,FALSE)</f>
        <v>#N/A</v>
      </c>
      <c r="K103" s="14" t="e">
        <f>+VLOOKUP(F103,Participants!$A$1:$G$798,7,FALSE)</f>
        <v>#N/A</v>
      </c>
      <c r="L103" s="89"/>
      <c r="M103" s="51"/>
      <c r="N103" s="32"/>
      <c r="O103" s="24"/>
    </row>
    <row r="104" spans="2:15" ht="14.25" customHeight="1" x14ac:dyDescent="0.25">
      <c r="B104" s="82"/>
      <c r="C104" s="82"/>
      <c r="D104" s="83"/>
      <c r="E104" s="83"/>
      <c r="F104" s="83"/>
      <c r="G104" s="55" t="e">
        <f>+VLOOKUP(F104,Participants!$A$1:$F$798,2,FALSE)</f>
        <v>#N/A</v>
      </c>
      <c r="H104" s="55" t="e">
        <f>+VLOOKUP(F104,Participants!$A$1:$F$798,4,FALSE)</f>
        <v>#N/A</v>
      </c>
      <c r="I104" s="55" t="e">
        <f>+VLOOKUP(F104,Participants!$A$1:$F$798,5,FALSE)</f>
        <v>#N/A</v>
      </c>
      <c r="J104" s="55" t="e">
        <f>+VLOOKUP(F104,Participants!$A$1:$F$798,3,FALSE)</f>
        <v>#N/A</v>
      </c>
      <c r="K104" s="14" t="e">
        <f>+VLOOKUP(F104,Participants!$A$1:$G$798,7,FALSE)</f>
        <v>#N/A</v>
      </c>
      <c r="L104" s="84"/>
      <c r="M104" s="55"/>
      <c r="N104" s="85"/>
      <c r="O104" s="24"/>
    </row>
    <row r="105" spans="2:15" ht="14.25" customHeight="1" x14ac:dyDescent="0.25">
      <c r="B105" s="87"/>
      <c r="C105" s="87"/>
      <c r="D105" s="88"/>
      <c r="E105" s="88"/>
      <c r="F105" s="88"/>
      <c r="G105" s="51" t="e">
        <f>+VLOOKUP(F105,Participants!$A$1:$F$798,2,FALSE)</f>
        <v>#N/A</v>
      </c>
      <c r="H105" s="51" t="e">
        <f>+VLOOKUP(F105,Participants!$A$1:$F$798,4,FALSE)</f>
        <v>#N/A</v>
      </c>
      <c r="I105" s="51" t="e">
        <f>+VLOOKUP(F105,Participants!$A$1:$F$798,5,FALSE)</f>
        <v>#N/A</v>
      </c>
      <c r="J105" s="51" t="e">
        <f>+VLOOKUP(F105,Participants!$A$1:$F$798,3,FALSE)</f>
        <v>#N/A</v>
      </c>
      <c r="K105" s="14" t="e">
        <f>+VLOOKUP(F105,Participants!$A$1:$G$798,7,FALSE)</f>
        <v>#N/A</v>
      </c>
      <c r="L105" s="89"/>
      <c r="M105" s="51"/>
      <c r="N105" s="32"/>
      <c r="O105" s="24"/>
    </row>
    <row r="106" spans="2:15" ht="14.25" customHeight="1" x14ac:dyDescent="0.25">
      <c r="B106" s="82"/>
      <c r="C106" s="82"/>
      <c r="D106" s="83"/>
      <c r="E106" s="83"/>
      <c r="F106" s="83"/>
      <c r="G106" s="55" t="e">
        <f>+VLOOKUP(F106,Participants!$A$1:$F$798,2,FALSE)</f>
        <v>#N/A</v>
      </c>
      <c r="H106" s="55" t="e">
        <f>+VLOOKUP(F106,Participants!$A$1:$F$798,4,FALSE)</f>
        <v>#N/A</v>
      </c>
      <c r="I106" s="55" t="e">
        <f>+VLOOKUP(F106,Participants!$A$1:$F$798,5,FALSE)</f>
        <v>#N/A</v>
      </c>
      <c r="J106" s="55" t="e">
        <f>+VLOOKUP(F106,Participants!$A$1:$F$798,3,FALSE)</f>
        <v>#N/A</v>
      </c>
      <c r="K106" s="14" t="e">
        <f>+VLOOKUP(F106,Participants!$A$1:$G$798,7,FALSE)</f>
        <v>#N/A</v>
      </c>
      <c r="L106" s="84"/>
      <c r="M106" s="55"/>
      <c r="N106" s="85"/>
      <c r="O106" s="24"/>
    </row>
    <row r="107" spans="2:15" ht="14.25" customHeight="1" x14ac:dyDescent="0.25">
      <c r="B107" s="87"/>
      <c r="C107" s="87"/>
      <c r="D107" s="88"/>
      <c r="E107" s="88"/>
      <c r="F107" s="88"/>
      <c r="G107" s="51" t="e">
        <f>+VLOOKUP(F107,Participants!$A$1:$F$798,2,FALSE)</f>
        <v>#N/A</v>
      </c>
      <c r="H107" s="51" t="e">
        <f>+VLOOKUP(F107,Participants!$A$1:$F$798,4,FALSE)</f>
        <v>#N/A</v>
      </c>
      <c r="I107" s="51" t="e">
        <f>+VLOOKUP(F107,Participants!$A$1:$F$798,5,FALSE)</f>
        <v>#N/A</v>
      </c>
      <c r="J107" s="51" t="e">
        <f>+VLOOKUP(F107,Participants!$A$1:$F$798,3,FALSE)</f>
        <v>#N/A</v>
      </c>
      <c r="K107" s="14" t="e">
        <f>+VLOOKUP(F107,Participants!$A$1:$G$798,7,FALSE)</f>
        <v>#N/A</v>
      </c>
      <c r="L107" s="89"/>
      <c r="M107" s="51"/>
      <c r="N107" s="32"/>
      <c r="O107" s="24"/>
    </row>
    <row r="108" spans="2:15" ht="14.25" customHeight="1" x14ac:dyDescent="0.25">
      <c r="B108" s="82"/>
      <c r="C108" s="82"/>
      <c r="D108" s="83"/>
      <c r="E108" s="83"/>
      <c r="F108" s="83"/>
      <c r="G108" s="55" t="e">
        <f>+VLOOKUP(F108,Participants!$A$1:$F$798,2,FALSE)</f>
        <v>#N/A</v>
      </c>
      <c r="H108" s="55" t="e">
        <f>+VLOOKUP(F108,Participants!$A$1:$F$798,4,FALSE)</f>
        <v>#N/A</v>
      </c>
      <c r="I108" s="55" t="e">
        <f>+VLOOKUP(F108,Participants!$A$1:$F$798,5,FALSE)</f>
        <v>#N/A</v>
      </c>
      <c r="J108" s="55" t="e">
        <f>+VLOOKUP(F108,Participants!$A$1:$F$798,3,FALSE)</f>
        <v>#N/A</v>
      </c>
      <c r="K108" s="14" t="e">
        <f>+VLOOKUP(F108,Participants!$A$1:$G$798,7,FALSE)</f>
        <v>#N/A</v>
      </c>
      <c r="L108" s="84"/>
      <c r="M108" s="55"/>
      <c r="N108" s="85"/>
      <c r="O108" s="24"/>
    </row>
    <row r="109" spans="2:15" ht="14.25" customHeight="1" x14ac:dyDescent="0.25">
      <c r="B109" s="87"/>
      <c r="C109" s="87"/>
      <c r="D109" s="88"/>
      <c r="E109" s="88"/>
      <c r="F109" s="88"/>
      <c r="G109" s="51" t="e">
        <f>+VLOOKUP(F109,Participants!$A$1:$F$798,2,FALSE)</f>
        <v>#N/A</v>
      </c>
      <c r="H109" s="51" t="e">
        <f>+VLOOKUP(F109,Participants!$A$1:$F$798,4,FALSE)</f>
        <v>#N/A</v>
      </c>
      <c r="I109" s="51" t="e">
        <f>+VLOOKUP(F109,Participants!$A$1:$F$798,5,FALSE)</f>
        <v>#N/A</v>
      </c>
      <c r="J109" s="51" t="e">
        <f>+VLOOKUP(F109,Participants!$A$1:$F$798,3,FALSE)</f>
        <v>#N/A</v>
      </c>
      <c r="K109" s="14" t="e">
        <f>+VLOOKUP(F109,Participants!$A$1:$G$798,7,FALSE)</f>
        <v>#N/A</v>
      </c>
      <c r="L109" s="89"/>
      <c r="M109" s="51"/>
      <c r="N109" s="32"/>
      <c r="O109" s="24"/>
    </row>
    <row r="110" spans="2:15" ht="14.25" customHeight="1" x14ac:dyDescent="0.25">
      <c r="B110" s="82"/>
      <c r="C110" s="82"/>
      <c r="D110" s="83"/>
      <c r="E110" s="83"/>
      <c r="F110" s="83"/>
      <c r="G110" s="55" t="e">
        <f>+VLOOKUP(F110,Participants!$A$1:$F$798,2,FALSE)</f>
        <v>#N/A</v>
      </c>
      <c r="H110" s="55" t="e">
        <f>+VLOOKUP(F110,Participants!$A$1:$F$798,4,FALSE)</f>
        <v>#N/A</v>
      </c>
      <c r="I110" s="55" t="e">
        <f>+VLOOKUP(F110,Participants!$A$1:$F$798,5,FALSE)</f>
        <v>#N/A</v>
      </c>
      <c r="J110" s="55" t="e">
        <f>+VLOOKUP(F110,Participants!$A$1:$F$798,3,FALSE)</f>
        <v>#N/A</v>
      </c>
      <c r="K110" s="14" t="e">
        <f>+VLOOKUP(F110,Participants!$A$1:$G$798,7,FALSE)</f>
        <v>#N/A</v>
      </c>
      <c r="L110" s="84"/>
      <c r="M110" s="55"/>
      <c r="N110" s="85"/>
      <c r="O110" s="24"/>
    </row>
    <row r="111" spans="2:15" ht="14.25" customHeight="1" x14ac:dyDescent="0.25">
      <c r="B111" s="87"/>
      <c r="C111" s="87"/>
      <c r="D111" s="88"/>
      <c r="E111" s="88"/>
      <c r="F111" s="88"/>
      <c r="G111" s="51" t="e">
        <f>+VLOOKUP(F111,Participants!$A$1:$F$798,2,FALSE)</f>
        <v>#N/A</v>
      </c>
      <c r="H111" s="51" t="e">
        <f>+VLOOKUP(F111,Participants!$A$1:$F$798,4,FALSE)</f>
        <v>#N/A</v>
      </c>
      <c r="I111" s="51" t="e">
        <f>+VLOOKUP(F111,Participants!$A$1:$F$798,5,FALSE)</f>
        <v>#N/A</v>
      </c>
      <c r="J111" s="51" t="e">
        <f>+VLOOKUP(F111,Participants!$A$1:$F$798,3,FALSE)</f>
        <v>#N/A</v>
      </c>
      <c r="K111" s="14" t="e">
        <f>+VLOOKUP(F111,Participants!$A$1:$G$798,7,FALSE)</f>
        <v>#N/A</v>
      </c>
      <c r="L111" s="89"/>
      <c r="M111" s="51"/>
      <c r="N111" s="32"/>
      <c r="O111" s="24"/>
    </row>
    <row r="112" spans="2:15" ht="14.25" customHeight="1" x14ac:dyDescent="0.25">
      <c r="B112" s="82"/>
      <c r="C112" s="82"/>
      <c r="D112" s="83"/>
      <c r="E112" s="83"/>
      <c r="F112" s="83"/>
      <c r="G112" s="55" t="e">
        <f>+VLOOKUP(F112,Participants!$A$1:$F$798,2,FALSE)</f>
        <v>#N/A</v>
      </c>
      <c r="H112" s="55" t="e">
        <f>+VLOOKUP(F112,Participants!$A$1:$F$798,4,FALSE)</f>
        <v>#N/A</v>
      </c>
      <c r="I112" s="55" t="e">
        <f>+VLOOKUP(F112,Participants!$A$1:$F$798,5,FALSE)</f>
        <v>#N/A</v>
      </c>
      <c r="J112" s="55" t="e">
        <f>+VLOOKUP(F112,Participants!$A$1:$F$798,3,FALSE)</f>
        <v>#N/A</v>
      </c>
      <c r="K112" s="14" t="e">
        <f>+VLOOKUP(F112,Participants!$A$1:$G$798,7,FALSE)</f>
        <v>#N/A</v>
      </c>
      <c r="L112" s="84"/>
      <c r="M112" s="55"/>
      <c r="N112" s="85"/>
      <c r="O112" s="24"/>
    </row>
    <row r="113" spans="1:26" ht="14.25" customHeight="1" x14ac:dyDescent="0.25">
      <c r="L113" s="35"/>
      <c r="M113" s="35"/>
    </row>
    <row r="114" spans="1:26" ht="14.25" customHeight="1" x14ac:dyDescent="0.25">
      <c r="B114" s="38" t="s">
        <v>8</v>
      </c>
      <c r="C114" s="38" t="s">
        <v>15</v>
      </c>
      <c r="D114" s="38" t="s">
        <v>18</v>
      </c>
      <c r="E114" s="38" t="s">
        <v>21</v>
      </c>
      <c r="F114" s="38" t="s">
        <v>10</v>
      </c>
      <c r="G114" s="38" t="s">
        <v>26</v>
      </c>
      <c r="H114" s="38" t="s">
        <v>29</v>
      </c>
      <c r="I114" s="38" t="s">
        <v>32</v>
      </c>
      <c r="J114" s="38" t="s">
        <v>35</v>
      </c>
      <c r="K114" s="38" t="s">
        <v>39</v>
      </c>
      <c r="L114" s="38" t="s">
        <v>42</v>
      </c>
      <c r="M114" s="38" t="s">
        <v>45</v>
      </c>
      <c r="N114" s="38" t="s">
        <v>48</v>
      </c>
      <c r="O114" s="38" t="s">
        <v>51</v>
      </c>
      <c r="P114" s="38" t="s">
        <v>54</v>
      </c>
      <c r="Q114" s="38" t="s">
        <v>57</v>
      </c>
      <c r="R114" s="38" t="s">
        <v>60</v>
      </c>
      <c r="S114" s="38" t="s">
        <v>63</v>
      </c>
      <c r="T114" s="38" t="s">
        <v>66</v>
      </c>
      <c r="U114" s="38" t="s">
        <v>71</v>
      </c>
      <c r="V114" s="38" t="s">
        <v>74</v>
      </c>
      <c r="W114" s="38" t="s">
        <v>77</v>
      </c>
      <c r="X114" s="38" t="s">
        <v>80</v>
      </c>
      <c r="Y114" s="38" t="s">
        <v>83</v>
      </c>
      <c r="Z114" s="39" t="s">
        <v>330</v>
      </c>
    </row>
    <row r="115" spans="1:26" ht="15.75" customHeight="1" x14ac:dyDescent="0.25"/>
    <row r="116" spans="1:26" ht="14.25" customHeight="1" x14ac:dyDescent="0.25">
      <c r="B116" s="38" t="s">
        <v>8</v>
      </c>
      <c r="C116" s="38" t="s">
        <v>15</v>
      </c>
      <c r="D116" s="38" t="s">
        <v>18</v>
      </c>
      <c r="E116" s="38" t="s">
        <v>21</v>
      </c>
      <c r="F116" s="38" t="s">
        <v>10</v>
      </c>
      <c r="G116" s="38" t="s">
        <v>26</v>
      </c>
      <c r="H116" s="38" t="s">
        <v>29</v>
      </c>
      <c r="I116" s="38" t="s">
        <v>32</v>
      </c>
      <c r="J116" s="38" t="s">
        <v>35</v>
      </c>
      <c r="K116" s="38" t="s">
        <v>39</v>
      </c>
      <c r="L116" s="38" t="s">
        <v>42</v>
      </c>
      <c r="M116" s="38" t="s">
        <v>45</v>
      </c>
      <c r="N116" s="38" t="s">
        <v>48</v>
      </c>
      <c r="O116" s="38" t="s">
        <v>51</v>
      </c>
      <c r="P116" s="38" t="s">
        <v>54</v>
      </c>
      <c r="Q116" s="38" t="s">
        <v>57</v>
      </c>
      <c r="R116" s="38" t="s">
        <v>60</v>
      </c>
      <c r="S116" s="38" t="s">
        <v>63</v>
      </c>
      <c r="T116" s="38" t="s">
        <v>66</v>
      </c>
      <c r="U116" s="38" t="s">
        <v>71</v>
      </c>
      <c r="V116" s="38" t="s">
        <v>74</v>
      </c>
      <c r="W116" s="38" t="s">
        <v>77</v>
      </c>
      <c r="X116" s="38" t="s">
        <v>80</v>
      </c>
      <c r="Y116" s="38" t="s">
        <v>83</v>
      </c>
      <c r="Z116" s="39" t="s">
        <v>330</v>
      </c>
    </row>
    <row r="117" spans="1:26" ht="14.25" customHeight="1" x14ac:dyDescent="0.25">
      <c r="A117" s="7" t="s">
        <v>132</v>
      </c>
      <c r="B117" s="7">
        <f t="shared" ref="B117:Y117" si="0">+SUMIFS($M$1:$M$112,$K$1:$K$112,$A117,$H$1:$H$112,B$114)</f>
        <v>0</v>
      </c>
      <c r="C117" s="7">
        <f t="shared" si="0"/>
        <v>0</v>
      </c>
      <c r="D117" s="7">
        <f t="shared" si="0"/>
        <v>0</v>
      </c>
      <c r="E117" s="7">
        <f t="shared" si="0"/>
        <v>0</v>
      </c>
      <c r="F117" s="7">
        <f t="shared" si="0"/>
        <v>3</v>
      </c>
      <c r="G117" s="7">
        <f t="shared" si="0"/>
        <v>0</v>
      </c>
      <c r="H117" s="7">
        <f t="shared" si="0"/>
        <v>0</v>
      </c>
      <c r="I117" s="7">
        <f t="shared" si="0"/>
        <v>0</v>
      </c>
      <c r="J117" s="7">
        <f t="shared" si="0"/>
        <v>0</v>
      </c>
      <c r="K117" s="7">
        <f t="shared" si="0"/>
        <v>0</v>
      </c>
      <c r="L117" s="7">
        <f t="shared" si="0"/>
        <v>0</v>
      </c>
      <c r="M117" s="7">
        <f t="shared" si="0"/>
        <v>0</v>
      </c>
      <c r="N117" s="7">
        <f t="shared" si="0"/>
        <v>0</v>
      </c>
      <c r="O117" s="7">
        <f t="shared" si="0"/>
        <v>0</v>
      </c>
      <c r="P117" s="7">
        <f t="shared" si="0"/>
        <v>0</v>
      </c>
      <c r="Q117" s="7">
        <f t="shared" si="0"/>
        <v>0</v>
      </c>
      <c r="R117" s="7">
        <f t="shared" si="0"/>
        <v>0</v>
      </c>
      <c r="S117" s="7">
        <f t="shared" si="0"/>
        <v>0</v>
      </c>
      <c r="T117" s="7">
        <f t="shared" si="0"/>
        <v>0</v>
      </c>
      <c r="U117" s="7">
        <f t="shared" si="0"/>
        <v>0</v>
      </c>
      <c r="V117" s="7">
        <f t="shared" si="0"/>
        <v>0</v>
      </c>
      <c r="W117" s="7">
        <f t="shared" si="0"/>
        <v>0</v>
      </c>
      <c r="X117" s="7">
        <f t="shared" si="0"/>
        <v>6</v>
      </c>
      <c r="Y117" s="7">
        <f t="shared" si="0"/>
        <v>0</v>
      </c>
      <c r="Z117" s="7">
        <f t="shared" ref="Z117:Z120" si="1">SUM(C117:Y117)</f>
        <v>9</v>
      </c>
    </row>
    <row r="118" spans="1:26" ht="14.25" customHeight="1" x14ac:dyDescent="0.25">
      <c r="A118" s="7" t="s">
        <v>119</v>
      </c>
      <c r="B118" s="7">
        <f t="shared" ref="B118:Y118" si="2">+SUMIFS($M$1:$M$112,$K$1:$K$112,$A118,$H$1:$H$112,B$114)</f>
        <v>0</v>
      </c>
      <c r="C118" s="7">
        <f t="shared" si="2"/>
        <v>0</v>
      </c>
      <c r="D118" s="7">
        <f t="shared" si="2"/>
        <v>0</v>
      </c>
      <c r="E118" s="7">
        <f t="shared" si="2"/>
        <v>0</v>
      </c>
      <c r="F118" s="7">
        <f t="shared" si="2"/>
        <v>8</v>
      </c>
      <c r="G118" s="7">
        <f t="shared" si="2"/>
        <v>0</v>
      </c>
      <c r="H118" s="7">
        <f t="shared" si="2"/>
        <v>0</v>
      </c>
      <c r="I118" s="7">
        <f t="shared" si="2"/>
        <v>0</v>
      </c>
      <c r="J118" s="7">
        <f t="shared" si="2"/>
        <v>0</v>
      </c>
      <c r="K118" s="7">
        <f t="shared" si="2"/>
        <v>0</v>
      </c>
      <c r="L118" s="7">
        <f t="shared" si="2"/>
        <v>0</v>
      </c>
      <c r="M118" s="7">
        <f t="shared" si="2"/>
        <v>0</v>
      </c>
      <c r="N118" s="7">
        <f t="shared" si="2"/>
        <v>0</v>
      </c>
      <c r="O118" s="7">
        <f t="shared" si="2"/>
        <v>0</v>
      </c>
      <c r="P118" s="7">
        <f t="shared" si="2"/>
        <v>0</v>
      </c>
      <c r="Q118" s="7">
        <f t="shared" si="2"/>
        <v>0</v>
      </c>
      <c r="R118" s="7">
        <f t="shared" si="2"/>
        <v>0</v>
      </c>
      <c r="S118" s="7">
        <f t="shared" si="2"/>
        <v>0</v>
      </c>
      <c r="T118" s="7">
        <f t="shared" si="2"/>
        <v>0</v>
      </c>
      <c r="U118" s="7">
        <f t="shared" si="2"/>
        <v>0</v>
      </c>
      <c r="V118" s="7">
        <f t="shared" si="2"/>
        <v>0</v>
      </c>
      <c r="W118" s="7">
        <f t="shared" si="2"/>
        <v>0</v>
      </c>
      <c r="X118" s="7">
        <f t="shared" si="2"/>
        <v>0</v>
      </c>
      <c r="Y118" s="7">
        <f t="shared" si="2"/>
        <v>0</v>
      </c>
      <c r="Z118" s="7">
        <f t="shared" si="1"/>
        <v>8</v>
      </c>
    </row>
    <row r="119" spans="1:26" ht="14.25" customHeight="1" x14ac:dyDescent="0.25">
      <c r="A119" s="7" t="s">
        <v>107</v>
      </c>
      <c r="B119" s="7">
        <f t="shared" ref="B119:Y119" si="3">+SUMIFS($M$1:$M$112,$K$1:$K$112,$A119,$H$1:$H$112,B$114)</f>
        <v>0</v>
      </c>
      <c r="C119" s="7">
        <f t="shared" si="3"/>
        <v>0</v>
      </c>
      <c r="D119" s="7">
        <f t="shared" si="3"/>
        <v>0</v>
      </c>
      <c r="E119" s="7">
        <f t="shared" si="3"/>
        <v>0</v>
      </c>
      <c r="F119" s="7">
        <f t="shared" si="3"/>
        <v>0</v>
      </c>
      <c r="G119" s="7">
        <f t="shared" si="3"/>
        <v>0</v>
      </c>
      <c r="H119" s="7">
        <f t="shared" si="3"/>
        <v>0</v>
      </c>
      <c r="I119" s="7">
        <f t="shared" si="3"/>
        <v>0</v>
      </c>
      <c r="J119" s="7">
        <f t="shared" si="3"/>
        <v>0</v>
      </c>
      <c r="K119" s="7">
        <f t="shared" si="3"/>
        <v>0</v>
      </c>
      <c r="L119" s="7">
        <f t="shared" si="3"/>
        <v>0</v>
      </c>
      <c r="M119" s="7">
        <f t="shared" si="3"/>
        <v>0</v>
      </c>
      <c r="N119" s="7">
        <f t="shared" si="3"/>
        <v>0</v>
      </c>
      <c r="O119" s="7">
        <f t="shared" si="3"/>
        <v>0</v>
      </c>
      <c r="P119" s="7">
        <f t="shared" si="3"/>
        <v>0</v>
      </c>
      <c r="Q119" s="7">
        <f t="shared" si="3"/>
        <v>0</v>
      </c>
      <c r="R119" s="7">
        <f t="shared" si="3"/>
        <v>0</v>
      </c>
      <c r="S119" s="7">
        <f t="shared" si="3"/>
        <v>0</v>
      </c>
      <c r="T119" s="7">
        <f t="shared" si="3"/>
        <v>0</v>
      </c>
      <c r="U119" s="7">
        <f t="shared" si="3"/>
        <v>0</v>
      </c>
      <c r="V119" s="7">
        <f t="shared" si="3"/>
        <v>0</v>
      </c>
      <c r="W119" s="7">
        <f t="shared" si="3"/>
        <v>0</v>
      </c>
      <c r="X119" s="7">
        <f t="shared" si="3"/>
        <v>0</v>
      </c>
      <c r="Y119" s="7">
        <f t="shared" si="3"/>
        <v>0</v>
      </c>
      <c r="Z119" s="7">
        <f t="shared" si="1"/>
        <v>0</v>
      </c>
    </row>
    <row r="120" spans="1:26" ht="14.25" customHeight="1" x14ac:dyDescent="0.25">
      <c r="A120" s="7" t="s">
        <v>93</v>
      </c>
      <c r="B120" s="7">
        <f t="shared" ref="B120:Y120" si="4">+SUMIFS($M$1:$M$112,$K$1:$K$112,$A120,$H$1:$H$112,B$114)</f>
        <v>0</v>
      </c>
      <c r="C120" s="7">
        <f t="shared" si="4"/>
        <v>0</v>
      </c>
      <c r="D120" s="7">
        <f t="shared" si="4"/>
        <v>0</v>
      </c>
      <c r="E120" s="7">
        <f t="shared" si="4"/>
        <v>0</v>
      </c>
      <c r="F120" s="7">
        <f t="shared" si="4"/>
        <v>5</v>
      </c>
      <c r="G120" s="7">
        <f t="shared" si="4"/>
        <v>0</v>
      </c>
      <c r="H120" s="7">
        <f t="shared" si="4"/>
        <v>0</v>
      </c>
      <c r="I120" s="7">
        <f t="shared" si="4"/>
        <v>0</v>
      </c>
      <c r="J120" s="7">
        <f t="shared" si="4"/>
        <v>0</v>
      </c>
      <c r="K120" s="7">
        <f t="shared" si="4"/>
        <v>0</v>
      </c>
      <c r="L120" s="7">
        <f t="shared" si="4"/>
        <v>0</v>
      </c>
      <c r="M120" s="7">
        <f t="shared" si="4"/>
        <v>0</v>
      </c>
      <c r="N120" s="7">
        <f t="shared" si="4"/>
        <v>0</v>
      </c>
      <c r="O120" s="7">
        <f t="shared" si="4"/>
        <v>0</v>
      </c>
      <c r="P120" s="7">
        <f t="shared" si="4"/>
        <v>0</v>
      </c>
      <c r="Q120" s="7">
        <f t="shared" si="4"/>
        <v>0</v>
      </c>
      <c r="R120" s="7">
        <f t="shared" si="4"/>
        <v>0</v>
      </c>
      <c r="S120" s="7">
        <f t="shared" si="4"/>
        <v>0</v>
      </c>
      <c r="T120" s="7">
        <f t="shared" si="4"/>
        <v>0</v>
      </c>
      <c r="U120" s="7">
        <f t="shared" si="4"/>
        <v>0</v>
      </c>
      <c r="V120" s="7">
        <f t="shared" si="4"/>
        <v>0</v>
      </c>
      <c r="W120" s="7">
        <f t="shared" si="4"/>
        <v>0</v>
      </c>
      <c r="X120" s="7">
        <f t="shared" si="4"/>
        <v>0</v>
      </c>
      <c r="Y120" s="7">
        <f t="shared" si="4"/>
        <v>0</v>
      </c>
      <c r="Z120" s="7">
        <f t="shared" si="1"/>
        <v>5</v>
      </c>
    </row>
    <row r="121" spans="1:26" ht="15.75" customHeight="1" x14ac:dyDescent="0.25"/>
    <row r="122" spans="1:26" ht="15.75" customHeight="1" x14ac:dyDescent="0.25"/>
    <row r="123" spans="1:26" ht="15.75" customHeight="1" x14ac:dyDescent="0.25"/>
    <row r="124" spans="1:26" ht="15.75" customHeight="1" x14ac:dyDescent="0.25"/>
    <row r="125" spans="1:26" ht="15.75" customHeight="1" x14ac:dyDescent="0.25"/>
    <row r="126" spans="1:26" ht="15.75" customHeight="1" x14ac:dyDescent="0.25"/>
    <row r="127" spans="1:26" ht="15.75" customHeight="1" x14ac:dyDescent="0.25"/>
    <row r="128" spans="1:2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spans="1:24" ht="15.75" customHeight="1" x14ac:dyDescent="0.25"/>
    <row r="258" spans="1:24" ht="15.75" customHeight="1" x14ac:dyDescent="0.25"/>
    <row r="259" spans="1:24" ht="15.75" customHeight="1" x14ac:dyDescent="0.25"/>
    <row r="260" spans="1:24" ht="15.75" customHeight="1" x14ac:dyDescent="0.25"/>
    <row r="261" spans="1:24" ht="15.75" customHeight="1" x14ac:dyDescent="0.25"/>
    <row r="262" spans="1:24" ht="15.75" customHeight="1" x14ac:dyDescent="0.25"/>
    <row r="263" spans="1:24" ht="15.75" customHeight="1" x14ac:dyDescent="0.25"/>
    <row r="264" spans="1:24" ht="15.75" customHeight="1" x14ac:dyDescent="0.25"/>
    <row r="265" spans="1:24" ht="15.75" customHeight="1" x14ac:dyDescent="0.25"/>
    <row r="266" spans="1:24" ht="15.75" customHeight="1" x14ac:dyDescent="0.25"/>
    <row r="267" spans="1:24" ht="15.75" customHeight="1" x14ac:dyDescent="0.25"/>
    <row r="268" spans="1:24" ht="15.75" customHeight="1" x14ac:dyDescent="0.25"/>
    <row r="269" spans="1:24" ht="15.75" customHeight="1" x14ac:dyDescent="0.25"/>
    <row r="270" spans="1:24" ht="14.25" customHeight="1" x14ac:dyDescent="0.25">
      <c r="B270" s="39" t="s">
        <v>8</v>
      </c>
      <c r="C270" s="39" t="s">
        <v>342</v>
      </c>
      <c r="D270" s="39" t="s">
        <v>48</v>
      </c>
      <c r="E270" s="64" t="s">
        <v>60</v>
      </c>
      <c r="F270" s="39" t="s">
        <v>343</v>
      </c>
      <c r="G270" s="39" t="s">
        <v>344</v>
      </c>
      <c r="H270" s="39" t="s">
        <v>345</v>
      </c>
      <c r="I270" s="39" t="s">
        <v>346</v>
      </c>
      <c r="J270" s="39" t="s">
        <v>347</v>
      </c>
      <c r="K270" s="39" t="s">
        <v>348</v>
      </c>
      <c r="L270" s="39" t="s">
        <v>349</v>
      </c>
      <c r="M270" s="39" t="s">
        <v>350</v>
      </c>
      <c r="N270" s="39" t="s">
        <v>351</v>
      </c>
      <c r="O270" s="39" t="s">
        <v>39</v>
      </c>
      <c r="P270" s="39" t="s">
        <v>352</v>
      </c>
      <c r="Q270" s="39" t="s">
        <v>51</v>
      </c>
      <c r="R270" s="39" t="s">
        <v>80</v>
      </c>
      <c r="S270" s="39" t="s">
        <v>353</v>
      </c>
      <c r="T270" s="39" t="s">
        <v>354</v>
      </c>
      <c r="U270" s="39" t="s">
        <v>355</v>
      </c>
      <c r="V270" s="39" t="s">
        <v>356</v>
      </c>
      <c r="W270" s="39"/>
      <c r="X270" s="39" t="s">
        <v>357</v>
      </c>
    </row>
    <row r="271" spans="1:24" ht="14.25" customHeight="1" x14ac:dyDescent="0.25">
      <c r="A271" s="7" t="s">
        <v>358</v>
      </c>
      <c r="B271" s="7" t="e">
        <f t="shared" ref="B271:V271" si="5">+SUMIF(#REF!,B$270,#REF!)</f>
        <v>#REF!</v>
      </c>
      <c r="C271" s="7" t="e">
        <f t="shared" si="5"/>
        <v>#REF!</v>
      </c>
      <c r="D271" s="7" t="e">
        <f t="shared" si="5"/>
        <v>#REF!</v>
      </c>
      <c r="E271" s="7" t="e">
        <f t="shared" si="5"/>
        <v>#REF!</v>
      </c>
      <c r="F271" s="7" t="e">
        <f t="shared" si="5"/>
        <v>#REF!</v>
      </c>
      <c r="G271" s="7" t="e">
        <f t="shared" si="5"/>
        <v>#REF!</v>
      </c>
      <c r="H271" s="7" t="e">
        <f t="shared" si="5"/>
        <v>#REF!</v>
      </c>
      <c r="I271" s="7" t="e">
        <f t="shared" si="5"/>
        <v>#REF!</v>
      </c>
      <c r="J271" s="7" t="e">
        <f t="shared" si="5"/>
        <v>#REF!</v>
      </c>
      <c r="K271" s="7" t="e">
        <f t="shared" si="5"/>
        <v>#REF!</v>
      </c>
      <c r="L271" s="7" t="e">
        <f t="shared" si="5"/>
        <v>#REF!</v>
      </c>
      <c r="M271" s="7" t="e">
        <f t="shared" si="5"/>
        <v>#REF!</v>
      </c>
      <c r="N271" s="7" t="e">
        <f t="shared" si="5"/>
        <v>#REF!</v>
      </c>
      <c r="O271" s="7" t="e">
        <f t="shared" si="5"/>
        <v>#REF!</v>
      </c>
      <c r="P271" s="7" t="e">
        <f t="shared" si="5"/>
        <v>#REF!</v>
      </c>
      <c r="Q271" s="7" t="e">
        <f t="shared" si="5"/>
        <v>#REF!</v>
      </c>
      <c r="R271" s="7" t="e">
        <f t="shared" si="5"/>
        <v>#REF!</v>
      </c>
      <c r="S271" s="7" t="e">
        <f t="shared" si="5"/>
        <v>#REF!</v>
      </c>
      <c r="T271" s="7" t="e">
        <f t="shared" si="5"/>
        <v>#REF!</v>
      </c>
      <c r="U271" s="7" t="e">
        <f t="shared" si="5"/>
        <v>#REF!</v>
      </c>
      <c r="V271" s="7" t="e">
        <f t="shared" si="5"/>
        <v>#REF!</v>
      </c>
      <c r="W271" s="7"/>
      <c r="X271" s="7" t="e">
        <f>+SUMIF(#REF!,X$270,#REF!)</f>
        <v>#REF!</v>
      </c>
    </row>
    <row r="272" spans="1:24" ht="14.25" customHeight="1" x14ac:dyDescent="0.25">
      <c r="A272" s="7" t="s">
        <v>359</v>
      </c>
      <c r="B272" s="7">
        <f t="shared" ref="B272:V272" si="6">+SUMIF($H$2:$H$9,B$270,$M$2:$M$9)</f>
        <v>0</v>
      </c>
      <c r="C272" s="7">
        <f t="shared" si="6"/>
        <v>0</v>
      </c>
      <c r="D272" s="7">
        <f t="shared" si="6"/>
        <v>0</v>
      </c>
      <c r="E272" s="7">
        <f t="shared" si="6"/>
        <v>0</v>
      </c>
      <c r="F272" s="7">
        <f t="shared" si="6"/>
        <v>0</v>
      </c>
      <c r="G272" s="7">
        <f t="shared" si="6"/>
        <v>0</v>
      </c>
      <c r="H272" s="7">
        <f t="shared" si="6"/>
        <v>0</v>
      </c>
      <c r="I272" s="7">
        <f t="shared" si="6"/>
        <v>0</v>
      </c>
      <c r="J272" s="7">
        <f t="shared" si="6"/>
        <v>0</v>
      </c>
      <c r="K272" s="7">
        <f t="shared" si="6"/>
        <v>0</v>
      </c>
      <c r="L272" s="7">
        <f t="shared" si="6"/>
        <v>0</v>
      </c>
      <c r="M272" s="7">
        <f t="shared" si="6"/>
        <v>0</v>
      </c>
      <c r="N272" s="7">
        <f t="shared" si="6"/>
        <v>0</v>
      </c>
      <c r="O272" s="7">
        <f t="shared" si="6"/>
        <v>0</v>
      </c>
      <c r="P272" s="7">
        <f t="shared" si="6"/>
        <v>0</v>
      </c>
      <c r="Q272" s="7">
        <f t="shared" si="6"/>
        <v>0</v>
      </c>
      <c r="R272" s="7">
        <f t="shared" si="6"/>
        <v>6</v>
      </c>
      <c r="S272" s="7">
        <f t="shared" si="6"/>
        <v>0</v>
      </c>
      <c r="T272" s="7">
        <f t="shared" si="6"/>
        <v>0</v>
      </c>
      <c r="U272" s="7">
        <f t="shared" si="6"/>
        <v>0</v>
      </c>
      <c r="V272" s="7">
        <f t="shared" si="6"/>
        <v>0</v>
      </c>
      <c r="W272" s="7"/>
      <c r="X272" s="7">
        <f>+SUMIF($H$2:$H$9,X$270,$M$2:$M$9)</f>
        <v>0</v>
      </c>
    </row>
    <row r="273" spans="1:24" ht="14.25" customHeight="1" x14ac:dyDescent="0.25">
      <c r="A273" s="7" t="s">
        <v>360</v>
      </c>
      <c r="B273" s="7" t="e">
        <f t="shared" ref="B273:V273" si="7">+SUMIF(#REF!,B$270,#REF!)</f>
        <v>#REF!</v>
      </c>
      <c r="C273" s="7" t="e">
        <f t="shared" si="7"/>
        <v>#REF!</v>
      </c>
      <c r="D273" s="7" t="e">
        <f t="shared" si="7"/>
        <v>#REF!</v>
      </c>
      <c r="E273" s="7" t="e">
        <f t="shared" si="7"/>
        <v>#REF!</v>
      </c>
      <c r="F273" s="7" t="e">
        <f t="shared" si="7"/>
        <v>#REF!</v>
      </c>
      <c r="G273" s="7" t="e">
        <f t="shared" si="7"/>
        <v>#REF!</v>
      </c>
      <c r="H273" s="7" t="e">
        <f t="shared" si="7"/>
        <v>#REF!</v>
      </c>
      <c r="I273" s="7" t="e">
        <f t="shared" si="7"/>
        <v>#REF!</v>
      </c>
      <c r="J273" s="7" t="e">
        <f t="shared" si="7"/>
        <v>#REF!</v>
      </c>
      <c r="K273" s="7" t="e">
        <f t="shared" si="7"/>
        <v>#REF!</v>
      </c>
      <c r="L273" s="7" t="e">
        <f t="shared" si="7"/>
        <v>#REF!</v>
      </c>
      <c r="M273" s="7" t="e">
        <f t="shared" si="7"/>
        <v>#REF!</v>
      </c>
      <c r="N273" s="7" t="e">
        <f t="shared" si="7"/>
        <v>#REF!</v>
      </c>
      <c r="O273" s="7" t="e">
        <f t="shared" si="7"/>
        <v>#REF!</v>
      </c>
      <c r="P273" s="7" t="e">
        <f t="shared" si="7"/>
        <v>#REF!</v>
      </c>
      <c r="Q273" s="7" t="e">
        <f t="shared" si="7"/>
        <v>#REF!</v>
      </c>
      <c r="R273" s="7" t="e">
        <f t="shared" si="7"/>
        <v>#REF!</v>
      </c>
      <c r="S273" s="7" t="e">
        <f t="shared" si="7"/>
        <v>#REF!</v>
      </c>
      <c r="T273" s="7" t="e">
        <f t="shared" si="7"/>
        <v>#REF!</v>
      </c>
      <c r="U273" s="7" t="e">
        <f t="shared" si="7"/>
        <v>#REF!</v>
      </c>
      <c r="V273" s="7" t="e">
        <f t="shared" si="7"/>
        <v>#REF!</v>
      </c>
      <c r="W273" s="7"/>
      <c r="X273" s="7" t="e">
        <f>+SUMIF(#REF!,X$270,#REF!)</f>
        <v>#REF!</v>
      </c>
    </row>
    <row r="274" spans="1:24" ht="14.25" customHeight="1" x14ac:dyDescent="0.25">
      <c r="A274" s="7" t="s">
        <v>361</v>
      </c>
      <c r="B274" s="7">
        <f t="shared" ref="B274:V274" si="8">+SUMIF($H$10:$H$112,B$270,$M$10:$M$112)</f>
        <v>0</v>
      </c>
      <c r="C274" s="7">
        <f t="shared" si="8"/>
        <v>0</v>
      </c>
      <c r="D274" s="7">
        <f t="shared" si="8"/>
        <v>0</v>
      </c>
      <c r="E274" s="7">
        <f t="shared" si="8"/>
        <v>0</v>
      </c>
      <c r="F274" s="7">
        <f t="shared" si="8"/>
        <v>0</v>
      </c>
      <c r="G274" s="7">
        <f t="shared" si="8"/>
        <v>0</v>
      </c>
      <c r="H274" s="7">
        <f t="shared" si="8"/>
        <v>0</v>
      </c>
      <c r="I274" s="7">
        <f t="shared" si="8"/>
        <v>0</v>
      </c>
      <c r="J274" s="7">
        <f t="shared" si="8"/>
        <v>0</v>
      </c>
      <c r="K274" s="7">
        <f t="shared" si="8"/>
        <v>0</v>
      </c>
      <c r="L274" s="7">
        <f t="shared" si="8"/>
        <v>0</v>
      </c>
      <c r="M274" s="7">
        <f t="shared" si="8"/>
        <v>0</v>
      </c>
      <c r="N274" s="7">
        <f t="shared" si="8"/>
        <v>0</v>
      </c>
      <c r="O274" s="7">
        <f t="shared" si="8"/>
        <v>0</v>
      </c>
      <c r="P274" s="7">
        <f t="shared" si="8"/>
        <v>0</v>
      </c>
      <c r="Q274" s="7">
        <f t="shared" si="8"/>
        <v>0</v>
      </c>
      <c r="R274" s="7">
        <f t="shared" si="8"/>
        <v>0</v>
      </c>
      <c r="S274" s="7">
        <f t="shared" si="8"/>
        <v>0</v>
      </c>
      <c r="T274" s="7">
        <f t="shared" si="8"/>
        <v>0</v>
      </c>
      <c r="U274" s="7">
        <f t="shared" si="8"/>
        <v>0</v>
      </c>
      <c r="V274" s="7">
        <f t="shared" si="8"/>
        <v>0</v>
      </c>
      <c r="W274" s="7"/>
      <c r="X274" s="7">
        <f>+SUMIF($H$10:$H$112,X$270,$M$10:$M$112)</f>
        <v>0</v>
      </c>
    </row>
    <row r="275" spans="1:24" ht="14.25" customHeight="1" x14ac:dyDescent="0.25">
      <c r="A275" s="7" t="s">
        <v>330</v>
      </c>
      <c r="B275" s="7" t="e">
        <f t="shared" ref="B275:V275" si="9">SUM(B271:B274)</f>
        <v>#REF!</v>
      </c>
      <c r="C275" s="7" t="e">
        <f t="shared" si="9"/>
        <v>#REF!</v>
      </c>
      <c r="D275" s="7" t="e">
        <f t="shared" si="9"/>
        <v>#REF!</v>
      </c>
      <c r="E275" s="7" t="e">
        <f t="shared" si="9"/>
        <v>#REF!</v>
      </c>
      <c r="F275" s="7" t="e">
        <f t="shared" si="9"/>
        <v>#REF!</v>
      </c>
      <c r="G275" s="7" t="e">
        <f t="shared" si="9"/>
        <v>#REF!</v>
      </c>
      <c r="H275" s="7" t="e">
        <f t="shared" si="9"/>
        <v>#REF!</v>
      </c>
      <c r="I275" s="7" t="e">
        <f t="shared" si="9"/>
        <v>#REF!</v>
      </c>
      <c r="J275" s="7" t="e">
        <f t="shared" si="9"/>
        <v>#REF!</v>
      </c>
      <c r="K275" s="7" t="e">
        <f t="shared" si="9"/>
        <v>#REF!</v>
      </c>
      <c r="L275" s="7" t="e">
        <f t="shared" si="9"/>
        <v>#REF!</v>
      </c>
      <c r="M275" s="7" t="e">
        <f t="shared" si="9"/>
        <v>#REF!</v>
      </c>
      <c r="N275" s="7" t="e">
        <f t="shared" si="9"/>
        <v>#REF!</v>
      </c>
      <c r="O275" s="7" t="e">
        <f t="shared" si="9"/>
        <v>#REF!</v>
      </c>
      <c r="P275" s="7" t="e">
        <f t="shared" si="9"/>
        <v>#REF!</v>
      </c>
      <c r="Q275" s="7" t="e">
        <f t="shared" si="9"/>
        <v>#REF!</v>
      </c>
      <c r="R275" s="7" t="e">
        <f t="shared" si="9"/>
        <v>#REF!</v>
      </c>
      <c r="S275" s="7" t="e">
        <f t="shared" si="9"/>
        <v>#REF!</v>
      </c>
      <c r="T275" s="7" t="e">
        <f t="shared" si="9"/>
        <v>#REF!</v>
      </c>
      <c r="U275" s="7" t="e">
        <f t="shared" si="9"/>
        <v>#REF!</v>
      </c>
      <c r="V275" s="7" t="e">
        <f t="shared" si="9"/>
        <v>#REF!</v>
      </c>
      <c r="W275" s="7"/>
      <c r="X275" s="7" t="e">
        <f>SUM(X271:X274)</f>
        <v>#REF!</v>
      </c>
    </row>
    <row r="276" spans="1:24" ht="15.75" customHeight="1" x14ac:dyDescent="0.25"/>
    <row r="277" spans="1:24" ht="15.75" customHeight="1" x14ac:dyDescent="0.25"/>
    <row r="278" spans="1:24" ht="15.75" customHeight="1" x14ac:dyDescent="0.25"/>
    <row r="279" spans="1:24" ht="15.75" customHeight="1" x14ac:dyDescent="0.25"/>
    <row r="280" spans="1:24" ht="15.75" customHeight="1" x14ac:dyDescent="0.25"/>
    <row r="281" spans="1:24" ht="15.75" customHeight="1" x14ac:dyDescent="0.25"/>
    <row r="282" spans="1:24" ht="15.75" customHeight="1" x14ac:dyDescent="0.25"/>
    <row r="283" spans="1:24" ht="15.75" customHeight="1" x14ac:dyDescent="0.25"/>
    <row r="284" spans="1:24" ht="15.75" customHeight="1" x14ac:dyDescent="0.25"/>
    <row r="285" spans="1:24" ht="15.75" customHeight="1" x14ac:dyDescent="0.25"/>
    <row r="286" spans="1:24" ht="15.75" customHeight="1" x14ac:dyDescent="0.25"/>
    <row r="287" spans="1:24" ht="15.75" customHeight="1" x14ac:dyDescent="0.25"/>
    <row r="288" spans="1:24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ortState xmlns:xlrd2="http://schemas.microsoft.com/office/spreadsheetml/2017/richdata2" ref="A2:O10">
    <sortCondition ref="K2:K10"/>
    <sortCondition descending="1" ref="N2:N10"/>
    <sortCondition descending="1" ref="O2:O10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830"/>
  <sheetViews>
    <sheetView workbookViewId="0">
      <pane ySplit="2" topLeftCell="A49" activePane="bottomLeft" state="frozen"/>
      <selection pane="bottomLeft" activeCell="A62" sqref="A62:XFD236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91" t="s">
        <v>385</v>
      </c>
      <c r="B1" s="42" t="s">
        <v>386</v>
      </c>
      <c r="C1" s="42" t="s">
        <v>387</v>
      </c>
      <c r="D1" s="100" t="s">
        <v>388</v>
      </c>
      <c r="E1" s="101"/>
      <c r="F1" s="102" t="s">
        <v>389</v>
      </c>
      <c r="N1" s="157" t="s">
        <v>378</v>
      </c>
      <c r="O1" s="158"/>
    </row>
    <row r="2" spans="1:15" ht="14.25" customHeight="1" x14ac:dyDescent="0.25">
      <c r="A2" s="95" t="s">
        <v>390</v>
      </c>
      <c r="B2" s="96" t="s">
        <v>380</v>
      </c>
      <c r="C2" s="96" t="s">
        <v>381</v>
      </c>
      <c r="D2" s="96" t="s">
        <v>382</v>
      </c>
      <c r="E2" s="96"/>
      <c r="F2" s="102" t="s">
        <v>391</v>
      </c>
      <c r="G2" s="103" t="s">
        <v>1</v>
      </c>
      <c r="H2" s="103" t="s">
        <v>3</v>
      </c>
      <c r="I2" s="103" t="s">
        <v>327</v>
      </c>
      <c r="J2" s="103" t="s">
        <v>2</v>
      </c>
      <c r="K2" s="103" t="s">
        <v>5</v>
      </c>
      <c r="L2" s="103" t="s">
        <v>328</v>
      </c>
      <c r="M2" s="104" t="s">
        <v>329</v>
      </c>
      <c r="N2" s="105" t="s">
        <v>375</v>
      </c>
      <c r="O2" s="105" t="s">
        <v>376</v>
      </c>
    </row>
    <row r="3" spans="1:15" ht="14.25" customHeight="1" x14ac:dyDescent="0.25">
      <c r="A3" s="81"/>
      <c r="B3" s="82"/>
      <c r="C3" s="82"/>
      <c r="D3" s="83"/>
      <c r="E3" s="83"/>
      <c r="F3" s="83">
        <v>130</v>
      </c>
      <c r="G3" s="55" t="str">
        <f>+VLOOKUP(F3,Participants!$A$1:$F$798,2,FALSE)</f>
        <v>Angelo Rosato</v>
      </c>
      <c r="H3" s="55" t="str">
        <f>+VLOOKUP(F3,Participants!$A$1:$F$798,4,FALSE)</f>
        <v>STL</v>
      </c>
      <c r="I3" s="55" t="str">
        <f>+VLOOKUP(F3,Participants!$A$1:$F$798,5,FALSE)</f>
        <v>M</v>
      </c>
      <c r="J3" s="55">
        <f>+VLOOKUP(F3,Participants!$A$1:$F$798,3,FALSE)</f>
        <v>4</v>
      </c>
      <c r="K3" s="14" t="str">
        <f>+VLOOKUP(F3,Participants!$A$1:$G$798,7,FALSE)</f>
        <v>DEV BOYS</v>
      </c>
      <c r="L3" s="84">
        <v>1</v>
      </c>
      <c r="M3" s="55">
        <v>5</v>
      </c>
      <c r="N3" s="85">
        <v>45</v>
      </c>
      <c r="O3" s="24">
        <v>2</v>
      </c>
    </row>
    <row r="4" spans="1:15" ht="14.25" customHeight="1" x14ac:dyDescent="0.25">
      <c r="A4" s="86"/>
      <c r="B4" s="87"/>
      <c r="C4" s="87"/>
      <c r="D4" s="88"/>
      <c r="E4" s="88"/>
      <c r="F4" s="88">
        <v>18</v>
      </c>
      <c r="G4" s="51" t="str">
        <f>+VLOOKUP(F4,Participants!$A$1:$F$798,2,FALSE)</f>
        <v>Isaac White</v>
      </c>
      <c r="H4" s="51" t="str">
        <f>+VLOOKUP(F4,Participants!$A$1:$F$798,4,FALSE)</f>
        <v>BFS</v>
      </c>
      <c r="I4" s="51" t="str">
        <f>+VLOOKUP(F4,Participants!$A$1:$F$798,5,FALSE)</f>
        <v>M</v>
      </c>
      <c r="J4" s="51">
        <f>+VLOOKUP(F4,Participants!$A$1:$F$798,3,FALSE)</f>
        <v>4</v>
      </c>
      <c r="K4" s="14" t="str">
        <f>+VLOOKUP(F4,Participants!$A$1:$G$798,7,FALSE)</f>
        <v>DEV BOYS</v>
      </c>
      <c r="L4" s="89">
        <v>2</v>
      </c>
      <c r="M4" s="51">
        <v>3</v>
      </c>
      <c r="N4" s="32">
        <v>41</v>
      </c>
      <c r="O4" s="24">
        <v>0</v>
      </c>
    </row>
    <row r="5" spans="1:15" ht="14.25" customHeight="1" x14ac:dyDescent="0.25">
      <c r="A5" s="81"/>
      <c r="B5" s="82"/>
      <c r="C5" s="82"/>
      <c r="D5" s="83"/>
      <c r="E5" s="83"/>
      <c r="F5" s="83">
        <v>2</v>
      </c>
      <c r="G5" s="55" t="str">
        <f>+VLOOKUP(F5,Participants!$A$1:$F$798,2,FALSE)</f>
        <v>Jackson Carroll</v>
      </c>
      <c r="H5" s="55" t="str">
        <f>+VLOOKUP(F5,Participants!$A$1:$F$798,4,FALSE)</f>
        <v>BFS</v>
      </c>
      <c r="I5" s="55" t="str">
        <f>+VLOOKUP(F5,Participants!$A$1:$F$798,5,FALSE)</f>
        <v>M</v>
      </c>
      <c r="J5" s="55">
        <f>+VLOOKUP(F5,Participants!$A$1:$F$798,3,FALSE)</f>
        <v>4</v>
      </c>
      <c r="K5" s="14" t="str">
        <f>+VLOOKUP(F5,Participants!$A$1:$G$798,7,FALSE)</f>
        <v>DEV BOYS</v>
      </c>
      <c r="L5" s="84">
        <v>3</v>
      </c>
      <c r="M5" s="55">
        <v>1</v>
      </c>
      <c r="N5" s="85">
        <v>40</v>
      </c>
      <c r="O5" s="24">
        <v>5</v>
      </c>
    </row>
    <row r="6" spans="1:15" ht="14.25" customHeight="1" x14ac:dyDescent="0.25">
      <c r="A6" s="86"/>
      <c r="B6" s="87"/>
      <c r="C6" s="87"/>
      <c r="D6" s="88"/>
      <c r="E6" s="88"/>
      <c r="F6" s="83">
        <v>7</v>
      </c>
      <c r="G6" s="55" t="str">
        <f>+VLOOKUP(F6,Participants!$A$1:$F$798,2,FALSE)</f>
        <v>Salvatore Holloway</v>
      </c>
      <c r="H6" s="55" t="str">
        <f>+VLOOKUP(F6,Participants!$A$1:$F$798,4,FALSE)</f>
        <v>BFS</v>
      </c>
      <c r="I6" s="55" t="str">
        <f>+VLOOKUP(F6,Participants!$A$1:$F$798,5,FALSE)</f>
        <v>M</v>
      </c>
      <c r="J6" s="55">
        <f>+VLOOKUP(F6,Participants!$A$1:$F$798,3,FALSE)</f>
        <v>4</v>
      </c>
      <c r="K6" s="14" t="str">
        <f>+VLOOKUP(F6,Participants!$A$1:$G$798,7,FALSE)</f>
        <v>DEV BOYS</v>
      </c>
      <c r="L6" s="140">
        <v>4</v>
      </c>
      <c r="M6" s="55"/>
      <c r="N6" s="85">
        <v>38</v>
      </c>
      <c r="O6" s="24">
        <v>2</v>
      </c>
    </row>
    <row r="7" spans="1:15" ht="14.25" customHeight="1" x14ac:dyDescent="0.25">
      <c r="A7" s="81"/>
      <c r="B7" s="82"/>
      <c r="C7" s="82"/>
      <c r="D7" s="83"/>
      <c r="E7" s="83"/>
      <c r="F7" s="83">
        <v>112</v>
      </c>
      <c r="G7" s="55" t="str">
        <f>+VLOOKUP(F7,Participants!$A$1:$F$798,2,FALSE)</f>
        <v>Ian Heller</v>
      </c>
      <c r="H7" s="55" t="str">
        <f>+VLOOKUP(F7,Participants!$A$1:$F$798,4,FALSE)</f>
        <v>STL</v>
      </c>
      <c r="I7" s="55" t="str">
        <f>+VLOOKUP(F7,Participants!$A$1:$F$798,5,FALSE)</f>
        <v>M</v>
      </c>
      <c r="J7" s="55">
        <f>+VLOOKUP(F7,Participants!$A$1:$F$798,3,FALSE)</f>
        <v>3</v>
      </c>
      <c r="K7" s="14" t="str">
        <f>+VLOOKUP(F7,Participants!$A$1:$G$798,7,FALSE)</f>
        <v>DEV BOYS</v>
      </c>
      <c r="L7" s="84">
        <v>5</v>
      </c>
      <c r="M7" s="55"/>
      <c r="N7" s="85">
        <v>36</v>
      </c>
      <c r="O7" s="24">
        <v>1</v>
      </c>
    </row>
    <row r="8" spans="1:15" ht="14.25" customHeight="1" x14ac:dyDescent="0.25">
      <c r="A8" s="86"/>
      <c r="B8" s="87"/>
      <c r="C8" s="87"/>
      <c r="D8" s="88"/>
      <c r="E8" s="88"/>
      <c r="F8" s="88">
        <v>15</v>
      </c>
      <c r="G8" s="51" t="str">
        <f>+VLOOKUP(F8,Participants!$A$1:$F$798,2,FALSE)</f>
        <v>Bennett Solarczyk</v>
      </c>
      <c r="H8" s="51" t="str">
        <f>+VLOOKUP(F8,Participants!$A$1:$F$798,4,FALSE)</f>
        <v>BFS</v>
      </c>
      <c r="I8" s="51" t="str">
        <f>+VLOOKUP(F8,Participants!$A$1:$F$798,5,FALSE)</f>
        <v>M</v>
      </c>
      <c r="J8" s="51">
        <f>+VLOOKUP(F8,Participants!$A$1:$F$798,3,FALSE)</f>
        <v>4</v>
      </c>
      <c r="K8" s="14" t="str">
        <f>+VLOOKUP(F8,Participants!$A$1:$G$798,7,FALSE)</f>
        <v>DEV BOYS</v>
      </c>
      <c r="L8" s="89">
        <v>6</v>
      </c>
      <c r="M8" s="51"/>
      <c r="N8" s="32">
        <v>35</v>
      </c>
      <c r="O8" s="24">
        <v>8</v>
      </c>
    </row>
    <row r="9" spans="1:15" ht="14.25" customHeight="1" x14ac:dyDescent="0.25">
      <c r="A9" s="81"/>
      <c r="B9" s="82"/>
      <c r="C9" s="82"/>
      <c r="D9" s="83"/>
      <c r="E9" s="83"/>
      <c r="F9" s="88">
        <v>12</v>
      </c>
      <c r="G9" s="51" t="str">
        <f>+VLOOKUP(F9,Participants!$A$1:$F$798,2,FALSE)</f>
        <v>Reid Patterson</v>
      </c>
      <c r="H9" s="51" t="str">
        <f>+VLOOKUP(F9,Participants!$A$1:$F$798,4,FALSE)</f>
        <v>BFS</v>
      </c>
      <c r="I9" s="51" t="str">
        <f>+VLOOKUP(F9,Participants!$A$1:$F$798,5,FALSE)</f>
        <v>M</v>
      </c>
      <c r="J9" s="51">
        <f>+VLOOKUP(F9,Participants!$A$1:$F$798,3,FALSE)</f>
        <v>4</v>
      </c>
      <c r="K9" s="14" t="str">
        <f>+VLOOKUP(F9,Participants!$A$1:$G$798,7,FALSE)</f>
        <v>DEV BOYS</v>
      </c>
      <c r="L9" s="139">
        <v>7</v>
      </c>
      <c r="M9" s="51"/>
      <c r="N9" s="32">
        <v>35</v>
      </c>
      <c r="O9" s="24">
        <v>5</v>
      </c>
    </row>
    <row r="10" spans="1:15" ht="14.25" customHeight="1" x14ac:dyDescent="0.25">
      <c r="A10" s="86"/>
      <c r="B10" s="87"/>
      <c r="C10" s="87"/>
      <c r="D10" s="88"/>
      <c r="E10" s="88"/>
      <c r="F10" s="88">
        <v>102</v>
      </c>
      <c r="G10" s="51" t="str">
        <f>+VLOOKUP(F10,Participants!$A$1:$F$798,2,FALSE)</f>
        <v>James Buehler</v>
      </c>
      <c r="H10" s="51" t="str">
        <f>+VLOOKUP(F10,Participants!$A$1:$F$798,4,FALSE)</f>
        <v>STL</v>
      </c>
      <c r="I10" s="51" t="str">
        <f>+VLOOKUP(F10,Participants!$A$1:$F$798,5,FALSE)</f>
        <v>M</v>
      </c>
      <c r="J10" s="51">
        <f>+VLOOKUP(F10,Participants!$A$1:$F$798,3,FALSE)</f>
        <v>3</v>
      </c>
      <c r="K10" s="14" t="str">
        <f>+VLOOKUP(F10,Participants!$A$1:$G$798,7,FALSE)</f>
        <v>DEV BOYS</v>
      </c>
      <c r="L10" s="89">
        <v>8</v>
      </c>
      <c r="M10" s="51"/>
      <c r="N10" s="32">
        <v>27</v>
      </c>
      <c r="O10" s="24">
        <v>1</v>
      </c>
    </row>
    <row r="11" spans="1:15" ht="14.25" customHeight="1" x14ac:dyDescent="0.25">
      <c r="A11" s="81"/>
      <c r="B11" s="82"/>
      <c r="C11" s="82"/>
      <c r="D11" s="83"/>
      <c r="E11" s="83"/>
      <c r="F11" s="88">
        <v>114</v>
      </c>
      <c r="G11" s="51" t="str">
        <f>+VLOOKUP(F11,Participants!$A$1:$F$798,2,FALSE)</f>
        <v>Aiden Jakiel</v>
      </c>
      <c r="H11" s="51" t="str">
        <f>+VLOOKUP(F11,Participants!$A$1:$F$798,4,FALSE)</f>
        <v>STL</v>
      </c>
      <c r="I11" s="51" t="str">
        <f>+VLOOKUP(F11,Participants!$A$1:$F$798,5,FALSE)</f>
        <v>M</v>
      </c>
      <c r="J11" s="51">
        <f>+VLOOKUP(F11,Participants!$A$1:$F$798,3,FALSE)</f>
        <v>3</v>
      </c>
      <c r="K11" s="14" t="str">
        <f>+VLOOKUP(F11,Participants!$A$1:$G$798,7,FALSE)</f>
        <v>DEV BOYS</v>
      </c>
      <c r="L11" s="139">
        <v>9</v>
      </c>
      <c r="M11" s="51"/>
      <c r="N11" s="32">
        <v>25</v>
      </c>
      <c r="O11" s="24">
        <v>8</v>
      </c>
    </row>
    <row r="12" spans="1:15" ht="14.25" customHeight="1" x14ac:dyDescent="0.25">
      <c r="A12" s="86"/>
      <c r="B12" s="87"/>
      <c r="C12" s="87"/>
      <c r="D12" s="88"/>
      <c r="E12" s="88"/>
      <c r="F12" s="88">
        <v>144</v>
      </c>
      <c r="G12" s="51" t="str">
        <f>+VLOOKUP(F12,Participants!$A$1:$F$798,2,FALSE)</f>
        <v>Bennett Willman</v>
      </c>
      <c r="H12" s="51" t="str">
        <f>+VLOOKUP(F12,Participants!$A$1:$F$798,4,FALSE)</f>
        <v>STL</v>
      </c>
      <c r="I12" s="51" t="str">
        <f>+VLOOKUP(F12,Participants!$A$1:$F$798,5,FALSE)</f>
        <v>M</v>
      </c>
      <c r="J12" s="51">
        <f>+VLOOKUP(F12,Participants!$A$1:$F$798,3,FALSE)</f>
        <v>3</v>
      </c>
      <c r="K12" s="14" t="str">
        <f>+VLOOKUP(F12,Participants!$A$1:$G$798,7,FALSE)</f>
        <v>DEV BOYS</v>
      </c>
      <c r="L12" s="89">
        <v>10</v>
      </c>
      <c r="M12" s="51"/>
      <c r="N12" s="32">
        <v>17</v>
      </c>
      <c r="O12" s="24">
        <v>3</v>
      </c>
    </row>
    <row r="13" spans="1:15" ht="14.25" customHeight="1" x14ac:dyDescent="0.25">
      <c r="A13" s="81"/>
      <c r="B13" s="82"/>
      <c r="C13" s="82"/>
      <c r="D13" s="83"/>
      <c r="E13" s="83"/>
      <c r="F13" s="83">
        <v>105</v>
      </c>
      <c r="G13" s="55" t="str">
        <f>+VLOOKUP(F13,Participants!$A$1:$F$798,2,FALSE)</f>
        <v>Charlie Cimorelli</v>
      </c>
      <c r="H13" s="55" t="str">
        <f>+VLOOKUP(F13,Participants!$A$1:$F$798,4,FALSE)</f>
        <v>STL</v>
      </c>
      <c r="I13" s="55" t="str">
        <f>+VLOOKUP(F13,Participants!$A$1:$F$798,5,FALSE)</f>
        <v>M</v>
      </c>
      <c r="J13" s="55">
        <f>+VLOOKUP(F13,Participants!$A$1:$F$798,3,FALSE)</f>
        <v>3</v>
      </c>
      <c r="K13" s="14" t="str">
        <f>+VLOOKUP(F13,Participants!$A$1:$G$798,7,FALSE)</f>
        <v>DEV BOYS</v>
      </c>
      <c r="L13" s="84">
        <v>11</v>
      </c>
      <c r="M13" s="55"/>
      <c r="N13" s="85">
        <v>15</v>
      </c>
      <c r="O13" s="24">
        <v>1</v>
      </c>
    </row>
    <row r="14" spans="1:15" ht="14.25" customHeight="1" x14ac:dyDescent="0.25">
      <c r="A14" s="81"/>
      <c r="B14" s="82"/>
      <c r="C14" s="82"/>
      <c r="D14" s="83"/>
      <c r="E14" s="83"/>
      <c r="F14" s="83"/>
      <c r="G14" s="55"/>
      <c r="H14" s="55"/>
      <c r="I14" s="55"/>
      <c r="J14" s="55"/>
      <c r="K14" s="14"/>
      <c r="L14" s="84"/>
      <c r="M14" s="55"/>
      <c r="N14" s="85"/>
      <c r="O14" s="24"/>
    </row>
    <row r="15" spans="1:15" ht="14.25" customHeight="1" x14ac:dyDescent="0.25">
      <c r="A15" s="86"/>
      <c r="B15" s="87"/>
      <c r="C15" s="87"/>
      <c r="D15" s="88"/>
      <c r="E15" s="88"/>
      <c r="F15" s="83">
        <v>193</v>
      </c>
      <c r="G15" s="55" t="str">
        <f>+VLOOKUP(F15,Participants!$A$1:$F$798,2,FALSE)</f>
        <v>Jeana Schulte</v>
      </c>
      <c r="H15" s="55" t="str">
        <f>+VLOOKUP(F15,Participants!$A$1:$F$798,4,FALSE)</f>
        <v>STL</v>
      </c>
      <c r="I15" s="55" t="str">
        <f>+VLOOKUP(F15,Participants!$A$1:$F$798,5,FALSE)</f>
        <v>F</v>
      </c>
      <c r="J15" s="55">
        <f>+VLOOKUP(F15,Participants!$A$1:$F$798,3,FALSE)</f>
        <v>4</v>
      </c>
      <c r="K15" s="14" t="str">
        <f>+VLOOKUP(F15,Participants!$A$1:$G$798,7,FALSE)</f>
        <v>DEV GIRLS</v>
      </c>
      <c r="L15" s="140">
        <v>1</v>
      </c>
      <c r="M15" s="55">
        <v>5</v>
      </c>
      <c r="N15" s="85">
        <v>39</v>
      </c>
      <c r="O15" s="24">
        <v>8</v>
      </c>
    </row>
    <row r="16" spans="1:15" ht="14.25" customHeight="1" x14ac:dyDescent="0.25">
      <c r="A16" s="81"/>
      <c r="B16" s="82"/>
      <c r="C16" s="82"/>
      <c r="D16" s="83"/>
      <c r="E16" s="83"/>
      <c r="F16" s="83">
        <v>22</v>
      </c>
      <c r="G16" s="55" t="str">
        <f>+VLOOKUP(F16,Participants!$A$1:$F$798,2,FALSE)</f>
        <v>Madelyn Feigel</v>
      </c>
      <c r="H16" s="55" t="str">
        <f>+VLOOKUP(F16,Participants!$A$1:$F$798,4,FALSE)</f>
        <v>BFS</v>
      </c>
      <c r="I16" s="55" t="str">
        <f>+VLOOKUP(F16,Participants!$A$1:$F$798,5,FALSE)</f>
        <v>F</v>
      </c>
      <c r="J16" s="55">
        <f>+VLOOKUP(F16,Participants!$A$1:$F$798,3,FALSE)</f>
        <v>3</v>
      </c>
      <c r="K16" s="14" t="str">
        <f>+VLOOKUP(F16,Participants!$A$1:$G$798,7,FALSE)</f>
        <v>DEV GIRLS</v>
      </c>
      <c r="L16" s="84">
        <v>2</v>
      </c>
      <c r="M16" s="55">
        <v>3</v>
      </c>
      <c r="N16" s="85">
        <v>35</v>
      </c>
      <c r="O16" s="24">
        <v>9</v>
      </c>
    </row>
    <row r="17" spans="1:15" ht="14.25" customHeight="1" x14ac:dyDescent="0.25">
      <c r="A17" s="86"/>
      <c r="B17" s="87"/>
      <c r="C17" s="87"/>
      <c r="D17" s="88"/>
      <c r="E17" s="88"/>
      <c r="F17" s="83">
        <v>28</v>
      </c>
      <c r="G17" s="55" t="str">
        <f>+VLOOKUP(F17,Participants!$A$1:$F$798,2,FALSE)</f>
        <v>Maggie Miller</v>
      </c>
      <c r="H17" s="55" t="str">
        <f>+VLOOKUP(F17,Participants!$A$1:$F$798,4,FALSE)</f>
        <v>BFS</v>
      </c>
      <c r="I17" s="55" t="str">
        <f>+VLOOKUP(F17,Participants!$A$1:$F$798,5,FALSE)</f>
        <v>F</v>
      </c>
      <c r="J17" s="55">
        <f>+VLOOKUP(F17,Participants!$A$1:$F$798,3,FALSE)</f>
        <v>4</v>
      </c>
      <c r="K17" s="14" t="str">
        <f>+VLOOKUP(F17,Participants!$A$1:$G$798,7,FALSE)</f>
        <v>DEV GIRLS</v>
      </c>
      <c r="L17" s="140">
        <v>3</v>
      </c>
      <c r="M17" s="55">
        <v>1</v>
      </c>
      <c r="N17" s="85">
        <v>33</v>
      </c>
      <c r="O17" s="24">
        <v>0</v>
      </c>
    </row>
    <row r="18" spans="1:15" ht="14.25" customHeight="1" x14ac:dyDescent="0.25">
      <c r="F18" s="83">
        <v>23</v>
      </c>
      <c r="G18" s="55" t="str">
        <f>+VLOOKUP(F18,Participants!$A$1:$F$798,2,FALSE)</f>
        <v>Scarlet Gallagher</v>
      </c>
      <c r="H18" s="55" t="str">
        <f>+VLOOKUP(F18,Participants!$A$1:$F$798,4,FALSE)</f>
        <v>BFS</v>
      </c>
      <c r="I18" s="55" t="str">
        <f>+VLOOKUP(F18,Participants!$A$1:$F$798,5,FALSE)</f>
        <v>F</v>
      </c>
      <c r="J18" s="55">
        <f>+VLOOKUP(F18,Participants!$A$1:$F$798,3,FALSE)</f>
        <v>4</v>
      </c>
      <c r="K18" s="14" t="str">
        <f>+VLOOKUP(F18,Participants!$A$1:$G$798,7,FALSE)</f>
        <v>DEV GIRLS</v>
      </c>
      <c r="L18" s="84">
        <v>4</v>
      </c>
      <c r="M18" s="55"/>
      <c r="N18" s="85">
        <v>32</v>
      </c>
      <c r="O18" s="24">
        <v>1</v>
      </c>
    </row>
    <row r="19" spans="1:15" ht="14.25" customHeight="1" x14ac:dyDescent="0.25">
      <c r="F19" s="88">
        <v>29</v>
      </c>
      <c r="G19" s="51" t="str">
        <f>+VLOOKUP(F19,Participants!$A$1:$F$798,2,FALSE)</f>
        <v>jadyn risdon</v>
      </c>
      <c r="H19" s="51" t="str">
        <f>+VLOOKUP(F19,Participants!$A$1:$F$798,4,FALSE)</f>
        <v>BFS</v>
      </c>
      <c r="I19" s="51" t="str">
        <f>+VLOOKUP(F19,Participants!$A$1:$F$798,5,FALSE)</f>
        <v>F</v>
      </c>
      <c r="J19" s="51">
        <f>+VLOOKUP(F19,Participants!$A$1:$F$798,3,FALSE)</f>
        <v>4</v>
      </c>
      <c r="K19" s="14" t="str">
        <f>+VLOOKUP(F19,Participants!$A$1:$G$798,7,FALSE)</f>
        <v>DEV GIRLS</v>
      </c>
      <c r="L19" s="89">
        <v>5</v>
      </c>
      <c r="M19" s="51"/>
      <c r="N19" s="32">
        <v>27</v>
      </c>
      <c r="O19" s="24">
        <v>5</v>
      </c>
    </row>
    <row r="20" spans="1:15" ht="14.25" customHeight="1" x14ac:dyDescent="0.25">
      <c r="F20" s="88">
        <v>152</v>
      </c>
      <c r="G20" s="51" t="str">
        <f>+VLOOKUP(F20,Participants!$A$1:$F$798,2,FALSE)</f>
        <v>Evelyn Chambers</v>
      </c>
      <c r="H20" s="51" t="str">
        <f>+VLOOKUP(F20,Participants!$A$1:$F$798,4,FALSE)</f>
        <v>STL</v>
      </c>
      <c r="I20" s="51" t="str">
        <f>+VLOOKUP(F20,Participants!$A$1:$F$798,5,FALSE)</f>
        <v>F</v>
      </c>
      <c r="J20" s="51">
        <f>+VLOOKUP(F20,Participants!$A$1:$F$798,3,FALSE)</f>
        <v>4</v>
      </c>
      <c r="K20" s="14" t="str">
        <f>+VLOOKUP(F20,Participants!$A$1:$G$798,7,FALSE)</f>
        <v>DEV GIRLS</v>
      </c>
      <c r="L20" s="139">
        <v>6</v>
      </c>
      <c r="M20" s="51"/>
      <c r="N20" s="32">
        <v>26</v>
      </c>
      <c r="O20" s="24">
        <v>0</v>
      </c>
    </row>
    <row r="21" spans="1:15" ht="14.25" customHeight="1" x14ac:dyDescent="0.25">
      <c r="F21" s="88">
        <v>159</v>
      </c>
      <c r="G21" s="51" t="str">
        <f>+VLOOKUP(F21,Participants!$A$1:$F$798,2,FALSE)</f>
        <v>Hannah Friday</v>
      </c>
      <c r="H21" s="51" t="str">
        <f>+VLOOKUP(F21,Participants!$A$1:$F$798,4,FALSE)</f>
        <v>STL</v>
      </c>
      <c r="I21" s="51" t="str">
        <f>+VLOOKUP(F21,Participants!$A$1:$F$798,5,FALSE)</f>
        <v>F</v>
      </c>
      <c r="J21" s="51">
        <f>+VLOOKUP(F21,Participants!$A$1:$F$798,3,FALSE)</f>
        <v>4</v>
      </c>
      <c r="K21" s="14" t="str">
        <f>+VLOOKUP(F21,Participants!$A$1:$G$798,7,FALSE)</f>
        <v>DEV GIRLS</v>
      </c>
      <c r="L21" s="89">
        <v>7</v>
      </c>
      <c r="M21" s="51"/>
      <c r="N21" s="32">
        <v>25</v>
      </c>
      <c r="O21" s="24">
        <v>8</v>
      </c>
    </row>
    <row r="22" spans="1:15" ht="14.25" customHeight="1" x14ac:dyDescent="0.25">
      <c r="F22" s="88">
        <v>194</v>
      </c>
      <c r="G22" s="51" t="str">
        <f>+VLOOKUP(F22,Participants!$A$1:$F$798,2,FALSE)</f>
        <v>Zoraya Siewe</v>
      </c>
      <c r="H22" s="51" t="str">
        <f>+VLOOKUP(F22,Participants!$A$1:$F$798,4,FALSE)</f>
        <v>STL</v>
      </c>
      <c r="I22" s="51" t="str">
        <f>+VLOOKUP(F22,Participants!$A$1:$F$798,5,FALSE)</f>
        <v>F</v>
      </c>
      <c r="J22" s="51">
        <f>+VLOOKUP(F22,Participants!$A$1:$F$798,3,FALSE)</f>
        <v>2</v>
      </c>
      <c r="K22" s="14" t="str">
        <f>+VLOOKUP(F22,Participants!$A$1:$G$798,7,FALSE)</f>
        <v>DEV GIRLS</v>
      </c>
      <c r="L22" s="139">
        <v>8</v>
      </c>
      <c r="M22" s="51"/>
      <c r="N22" s="32">
        <v>21</v>
      </c>
      <c r="O22" s="24">
        <v>8</v>
      </c>
    </row>
    <row r="23" spans="1:15" ht="14.25" customHeight="1" x14ac:dyDescent="0.25">
      <c r="F23" s="83">
        <v>147</v>
      </c>
      <c r="G23" s="55" t="str">
        <f>+VLOOKUP(F23,Participants!$A$1:$F$798,2,FALSE)</f>
        <v>Verena Belldina</v>
      </c>
      <c r="H23" s="55" t="str">
        <f>+VLOOKUP(F23,Participants!$A$1:$F$798,4,FALSE)</f>
        <v>STL</v>
      </c>
      <c r="I23" s="55" t="str">
        <f>+VLOOKUP(F23,Participants!$A$1:$F$798,5,FALSE)</f>
        <v>F</v>
      </c>
      <c r="J23" s="55">
        <f>+VLOOKUP(F23,Participants!$A$1:$F$798,3,FALSE)</f>
        <v>4</v>
      </c>
      <c r="K23" s="14" t="str">
        <f>+VLOOKUP(F23,Participants!$A$1:$G$798,7,FALSE)</f>
        <v>DEV GIRLS</v>
      </c>
      <c r="L23" s="140">
        <v>9</v>
      </c>
      <c r="M23" s="55"/>
      <c r="N23" s="85">
        <v>20</v>
      </c>
      <c r="O23" s="24">
        <v>2</v>
      </c>
    </row>
    <row r="24" spans="1:15" ht="14.25" customHeight="1" x14ac:dyDescent="0.25">
      <c r="F24" s="88">
        <v>21</v>
      </c>
      <c r="G24" s="51" t="str">
        <f>+VLOOKUP(F24,Participants!$A$1:$F$798,2,FALSE)</f>
        <v>Claire Feczko</v>
      </c>
      <c r="H24" s="51" t="str">
        <f>+VLOOKUP(F24,Participants!$A$1:$F$798,4,FALSE)</f>
        <v>BFS</v>
      </c>
      <c r="I24" s="51" t="str">
        <f>+VLOOKUP(F24,Participants!$A$1:$F$798,5,FALSE)</f>
        <v>F</v>
      </c>
      <c r="J24" s="51">
        <f>+VLOOKUP(F24,Participants!$A$1:$F$798,3,FALSE)</f>
        <v>4</v>
      </c>
      <c r="K24" s="14" t="str">
        <f>+VLOOKUP(F24,Participants!$A$1:$G$798,7,FALSE)</f>
        <v>DEV GIRLS</v>
      </c>
      <c r="L24" s="139">
        <v>10</v>
      </c>
      <c r="M24" s="51"/>
      <c r="N24" s="32">
        <v>20</v>
      </c>
      <c r="O24" s="24">
        <v>0</v>
      </c>
    </row>
    <row r="25" spans="1:15" ht="14.25" customHeight="1" x14ac:dyDescent="0.25">
      <c r="F25" s="83">
        <v>190</v>
      </c>
      <c r="G25" s="55" t="str">
        <f>+VLOOKUP(F25,Participants!$A$1:$F$798,2,FALSE)</f>
        <v>Gracelyn Sampson</v>
      </c>
      <c r="H25" s="55" t="str">
        <f>+VLOOKUP(F25,Participants!$A$1:$F$798,4,FALSE)</f>
        <v>STL</v>
      </c>
      <c r="I25" s="55" t="str">
        <f>+VLOOKUP(F25,Participants!$A$1:$F$798,5,FALSE)</f>
        <v>F</v>
      </c>
      <c r="J25" s="55">
        <f>+VLOOKUP(F25,Participants!$A$1:$F$798,3,FALSE)</f>
        <v>4</v>
      </c>
      <c r="K25" s="14" t="str">
        <f>+VLOOKUP(F25,Participants!$A$1:$G$798,7,FALSE)</f>
        <v>DEV GIRLS</v>
      </c>
      <c r="L25" s="140">
        <v>11</v>
      </c>
      <c r="M25" s="55"/>
      <c r="N25" s="85">
        <v>18</v>
      </c>
      <c r="O25" s="24">
        <v>11</v>
      </c>
    </row>
    <row r="26" spans="1:15" ht="14.25" customHeight="1" x14ac:dyDescent="0.25">
      <c r="F26" s="83">
        <v>25</v>
      </c>
      <c r="G26" s="55" t="str">
        <f>+VLOOKUP(F26,Participants!$A$1:$F$798,2,FALSE)</f>
        <v>Monica Isacco</v>
      </c>
      <c r="H26" s="55" t="str">
        <f>+VLOOKUP(F26,Participants!$A$1:$F$798,4,FALSE)</f>
        <v>BFS</v>
      </c>
      <c r="I26" s="55" t="str">
        <f>+VLOOKUP(F26,Participants!$A$1:$F$798,5,FALSE)</f>
        <v>F</v>
      </c>
      <c r="J26" s="55">
        <f>+VLOOKUP(F26,Participants!$A$1:$F$798,3,FALSE)</f>
        <v>4</v>
      </c>
      <c r="K26" s="14" t="str">
        <f>+VLOOKUP(F26,Participants!$A$1:$G$798,7,FALSE)</f>
        <v>DEV GIRLS</v>
      </c>
      <c r="L26" s="84">
        <v>12</v>
      </c>
      <c r="M26" s="55"/>
      <c r="N26" s="85">
        <v>17</v>
      </c>
      <c r="O26" s="24">
        <v>4</v>
      </c>
    </row>
    <row r="27" spans="1:15" ht="14.25" customHeight="1" x14ac:dyDescent="0.25">
      <c r="F27" s="83"/>
      <c r="G27" s="55"/>
      <c r="H27" s="55"/>
      <c r="I27" s="55"/>
      <c r="J27" s="55"/>
      <c r="K27" s="14"/>
      <c r="L27" s="84"/>
      <c r="M27" s="55"/>
      <c r="N27" s="85"/>
      <c r="O27" s="24"/>
    </row>
    <row r="28" spans="1:15" ht="14.25" customHeight="1" x14ac:dyDescent="0.25">
      <c r="F28" s="88">
        <v>31</v>
      </c>
      <c r="G28" s="51" t="str">
        <f>+VLOOKUP(F28,Participants!$A$1:$F$798,2,FALSE)</f>
        <v>Jacob Feigel</v>
      </c>
      <c r="H28" s="51" t="str">
        <f>+VLOOKUP(F28,Participants!$A$1:$F$798,4,FALSE)</f>
        <v>BFS</v>
      </c>
      <c r="I28" s="51" t="str">
        <f>+VLOOKUP(F28,Participants!$A$1:$F$798,5,FALSE)</f>
        <v>M</v>
      </c>
      <c r="J28" s="51">
        <f>+VLOOKUP(F28,Participants!$A$1:$F$798,3,FALSE)</f>
        <v>6</v>
      </c>
      <c r="K28" s="14" t="str">
        <f>+VLOOKUP(F28,Participants!$A$1:$G$798,7,FALSE)</f>
        <v>JV BOYS</v>
      </c>
      <c r="L28" s="89">
        <v>1</v>
      </c>
      <c r="M28" s="51">
        <v>5</v>
      </c>
      <c r="N28" s="32">
        <v>96</v>
      </c>
      <c r="O28" s="24">
        <v>9</v>
      </c>
    </row>
    <row r="29" spans="1:15" ht="14.25" customHeight="1" x14ac:dyDescent="0.25">
      <c r="F29" s="83">
        <v>34</v>
      </c>
      <c r="G29" s="55" t="str">
        <f>+VLOOKUP(F29,Participants!$A$1:$F$798,2,FALSE)</f>
        <v>Liam Greene</v>
      </c>
      <c r="H29" s="55" t="str">
        <f>+VLOOKUP(F29,Participants!$A$1:$F$798,4,FALSE)</f>
        <v>BFS</v>
      </c>
      <c r="I29" s="55" t="str">
        <f>+VLOOKUP(F29,Participants!$A$1:$F$798,5,FALSE)</f>
        <v>M</v>
      </c>
      <c r="J29" s="55">
        <f>+VLOOKUP(F29,Participants!$A$1:$F$798,3,FALSE)</f>
        <v>6</v>
      </c>
      <c r="K29" s="14" t="str">
        <f>+VLOOKUP(F29,Participants!$A$1:$G$798,7,FALSE)</f>
        <v>JV BOYS</v>
      </c>
      <c r="L29" s="84">
        <v>2</v>
      </c>
      <c r="M29" s="55">
        <v>3</v>
      </c>
      <c r="N29" s="85">
        <v>74</v>
      </c>
      <c r="O29" s="24">
        <v>5</v>
      </c>
    </row>
    <row r="30" spans="1:15" ht="14.25" customHeight="1" x14ac:dyDescent="0.25">
      <c r="F30" s="83">
        <v>38</v>
      </c>
      <c r="G30" s="55" t="str">
        <f>+VLOOKUP(F30,Participants!$A$1:$F$798,2,FALSE)</f>
        <v>Michael Ramaley</v>
      </c>
      <c r="H30" s="55" t="str">
        <f>+VLOOKUP(F30,Participants!$A$1:$F$798,4,FALSE)</f>
        <v>BFS</v>
      </c>
      <c r="I30" s="55" t="str">
        <f>+VLOOKUP(F30,Participants!$A$1:$F$798,5,FALSE)</f>
        <v>M</v>
      </c>
      <c r="J30" s="55">
        <f>+VLOOKUP(F30,Participants!$A$1:$F$798,3,FALSE)</f>
        <v>5</v>
      </c>
      <c r="K30" s="14" t="str">
        <f>+VLOOKUP(F30,Participants!$A$1:$G$798,7,FALSE)</f>
        <v>JV BOYS</v>
      </c>
      <c r="L30" s="140">
        <v>3</v>
      </c>
      <c r="M30" s="55">
        <v>1</v>
      </c>
      <c r="N30" s="85">
        <v>50</v>
      </c>
      <c r="O30" s="24">
        <v>0</v>
      </c>
    </row>
    <row r="31" spans="1:15" ht="14.25" customHeight="1" x14ac:dyDescent="0.25">
      <c r="F31" s="88">
        <v>32</v>
      </c>
      <c r="G31" s="51" t="str">
        <f>+VLOOKUP(F31,Participants!$A$1:$F$798,2,FALSE)</f>
        <v>Declan Flynn</v>
      </c>
      <c r="H31" s="51" t="str">
        <f>+VLOOKUP(F31,Participants!$A$1:$F$798,4,FALSE)</f>
        <v>BFS</v>
      </c>
      <c r="I31" s="51" t="str">
        <f>+VLOOKUP(F31,Participants!$A$1:$F$798,5,FALSE)</f>
        <v>M</v>
      </c>
      <c r="J31" s="51">
        <f>+VLOOKUP(F31,Participants!$A$1:$F$798,3,FALSE)</f>
        <v>5</v>
      </c>
      <c r="K31" s="14" t="str">
        <f>+VLOOKUP(F31,Participants!$A$1:$G$798,7,FALSE)</f>
        <v>JV BOYS</v>
      </c>
      <c r="L31" s="139">
        <v>4</v>
      </c>
      <c r="M31" s="51"/>
      <c r="N31" s="32">
        <v>49</v>
      </c>
      <c r="O31" s="24">
        <v>4</v>
      </c>
    </row>
    <row r="32" spans="1:15" ht="14.25" customHeight="1" x14ac:dyDescent="0.25">
      <c r="F32" s="88">
        <v>39</v>
      </c>
      <c r="G32" s="51" t="str">
        <f>+VLOOKUP(F32,Participants!$A$1:$F$798,2,FALSE)</f>
        <v>Jack Ries</v>
      </c>
      <c r="H32" s="51" t="str">
        <f>+VLOOKUP(F32,Participants!$A$1:$F$798,4,FALSE)</f>
        <v>BFS</v>
      </c>
      <c r="I32" s="51" t="str">
        <f>+VLOOKUP(F32,Participants!$A$1:$F$798,5,FALSE)</f>
        <v>M</v>
      </c>
      <c r="J32" s="51">
        <f>+VLOOKUP(F32,Participants!$A$1:$F$798,3,FALSE)</f>
        <v>6</v>
      </c>
      <c r="K32" s="14" t="str">
        <f>+VLOOKUP(F32,Participants!$A$1:$G$798,7,FALSE)</f>
        <v>JV BOYS</v>
      </c>
      <c r="L32" s="89">
        <v>5</v>
      </c>
      <c r="M32" s="51"/>
      <c r="N32" s="32">
        <v>43</v>
      </c>
      <c r="O32" s="24">
        <v>6</v>
      </c>
    </row>
    <row r="33" spans="6:16" ht="14.25" customHeight="1" x14ac:dyDescent="0.25">
      <c r="F33" s="83">
        <v>210</v>
      </c>
      <c r="G33" s="55" t="str">
        <f>+VLOOKUP(F33,Participants!$A$1:$F$798,2,FALSE)</f>
        <v>Monty Mering</v>
      </c>
      <c r="H33" s="55" t="str">
        <f>+VLOOKUP(F33,Participants!$A$1:$F$798,4,FALSE)</f>
        <v>STL</v>
      </c>
      <c r="I33" s="55" t="str">
        <f>+VLOOKUP(F33,Participants!$A$1:$F$798,5,FALSE)</f>
        <v>M</v>
      </c>
      <c r="J33" s="55">
        <f>+VLOOKUP(F33,Participants!$A$1:$F$798,3,FALSE)</f>
        <v>5</v>
      </c>
      <c r="K33" s="14" t="str">
        <f>+VLOOKUP(F33,Participants!$A$1:$G$798,7,FALSE)</f>
        <v>JV BOYS</v>
      </c>
      <c r="L33" s="84">
        <v>6</v>
      </c>
      <c r="M33" s="55"/>
      <c r="N33" s="85">
        <v>38</v>
      </c>
      <c r="O33" s="24">
        <v>0</v>
      </c>
    </row>
    <row r="34" spans="6:16" ht="14.25" customHeight="1" x14ac:dyDescent="0.25">
      <c r="F34" s="83">
        <v>207</v>
      </c>
      <c r="G34" s="55" t="str">
        <f>+VLOOKUP(F34,Participants!$A$1:$F$798,2,FALSE)</f>
        <v>Liam Ginsburg</v>
      </c>
      <c r="H34" s="55" t="str">
        <f>+VLOOKUP(F34,Participants!$A$1:$F$798,4,FALSE)</f>
        <v>STL</v>
      </c>
      <c r="I34" s="55" t="str">
        <f>+VLOOKUP(F34,Participants!$A$1:$F$798,5,FALSE)</f>
        <v>M</v>
      </c>
      <c r="J34" s="55">
        <f>+VLOOKUP(F34,Participants!$A$1:$F$798,3,FALSE)</f>
        <v>6</v>
      </c>
      <c r="K34" s="14" t="str">
        <f>+VLOOKUP(F34,Participants!$A$1:$G$798,7,FALSE)</f>
        <v>JV BOYS</v>
      </c>
      <c r="L34" s="140">
        <v>7</v>
      </c>
      <c r="M34" s="55"/>
      <c r="N34" s="85">
        <v>35</v>
      </c>
      <c r="O34" s="24">
        <v>4</v>
      </c>
    </row>
    <row r="35" spans="6:16" ht="14.25" customHeight="1" x14ac:dyDescent="0.25">
      <c r="F35" s="83"/>
      <c r="G35" s="55"/>
      <c r="H35" s="55"/>
      <c r="I35" s="55"/>
      <c r="J35" s="55"/>
      <c r="K35" s="14"/>
      <c r="L35" s="84"/>
      <c r="M35" s="55"/>
      <c r="N35" s="85"/>
      <c r="O35" s="24"/>
    </row>
    <row r="36" spans="6:16" ht="14.25" customHeight="1" x14ac:dyDescent="0.25">
      <c r="F36" s="32">
        <v>51</v>
      </c>
      <c r="G36" s="51" t="str">
        <f>+VLOOKUP(F36,Participants!$A$1:$F$798,2,FALSE)</f>
        <v>Ella Notte</v>
      </c>
      <c r="H36" s="51" t="str">
        <f>+VLOOKUP(F36,Participants!$A$1:$F$798,4,FALSE)</f>
        <v>BFS</v>
      </c>
      <c r="I36" s="51" t="str">
        <f>+VLOOKUP(F36,Participants!$A$1:$F$798,5,FALSE)</f>
        <v>F</v>
      </c>
      <c r="J36" s="51">
        <f>+VLOOKUP(F36,Participants!$A$1:$F$798,3,FALSE)</f>
        <v>6</v>
      </c>
      <c r="K36" s="14" t="str">
        <f>+VLOOKUP(F36,Participants!$A$1:$G$798,7,FALSE)</f>
        <v>JV GIRLS</v>
      </c>
      <c r="L36" s="139">
        <v>1</v>
      </c>
      <c r="M36" s="51">
        <v>5</v>
      </c>
      <c r="N36" s="32">
        <v>70</v>
      </c>
      <c r="O36" s="24">
        <v>8</v>
      </c>
    </row>
    <row r="37" spans="6:16" ht="14.25" customHeight="1" x14ac:dyDescent="0.25">
      <c r="F37" s="149">
        <v>229</v>
      </c>
      <c r="G37" s="150" t="str">
        <f>+VLOOKUP(F37,Participants!$A$1:$F$798,2,FALSE)</f>
        <v>Roxie Rice</v>
      </c>
      <c r="H37" s="150" t="str">
        <f>+VLOOKUP(F37,Participants!$A$1:$F$798,4,FALSE)</f>
        <v>STL</v>
      </c>
      <c r="I37" s="150" t="str">
        <f>+VLOOKUP(F37,Participants!$A$1:$F$798,5,FALSE)</f>
        <v>F</v>
      </c>
      <c r="J37" s="150">
        <f>+VLOOKUP(F37,Participants!$A$1:$F$798,3,FALSE)</f>
        <v>5</v>
      </c>
      <c r="K37" s="151" t="str">
        <f>+VLOOKUP(F37,Participants!$A$1:$G$798,7,FALSE)</f>
        <v>JV GIRLS</v>
      </c>
      <c r="L37" s="152">
        <v>2</v>
      </c>
      <c r="M37" s="150">
        <v>3</v>
      </c>
      <c r="N37" s="153">
        <v>59</v>
      </c>
      <c r="O37" s="154">
        <v>9</v>
      </c>
      <c r="P37" t="s">
        <v>599</v>
      </c>
    </row>
    <row r="38" spans="6:16" ht="14.25" customHeight="1" x14ac:dyDescent="0.25">
      <c r="F38" s="88">
        <v>44</v>
      </c>
      <c r="G38" s="51" t="str">
        <f>+VLOOKUP(F38,Participants!$A$1:$F$798,2,FALSE)</f>
        <v>Mirabella Davison</v>
      </c>
      <c r="H38" s="51" t="str">
        <f>+VLOOKUP(F38,Participants!$A$1:$F$798,4,FALSE)</f>
        <v>BFS</v>
      </c>
      <c r="I38" s="51" t="str">
        <f>+VLOOKUP(F38,Participants!$A$1:$F$798,5,FALSE)</f>
        <v>F</v>
      </c>
      <c r="J38" s="51">
        <f>+VLOOKUP(F38,Participants!$A$1:$F$798,3,FALSE)</f>
        <v>5</v>
      </c>
      <c r="K38" s="14" t="str">
        <f>+VLOOKUP(F38,Participants!$A$1:$G$798,7,FALSE)</f>
        <v>JV GIRLS</v>
      </c>
      <c r="L38" s="139">
        <v>3</v>
      </c>
      <c r="M38" s="51">
        <v>1</v>
      </c>
      <c r="N38" s="32">
        <v>56</v>
      </c>
      <c r="O38" s="24">
        <v>2</v>
      </c>
    </row>
    <row r="39" spans="6:16" ht="14.25" customHeight="1" x14ac:dyDescent="0.25">
      <c r="F39" s="88">
        <v>47</v>
      </c>
      <c r="G39" s="51" t="str">
        <f>+VLOOKUP(F39,Participants!$A$1:$F$798,2,FALSE)</f>
        <v>Charlie Kane</v>
      </c>
      <c r="H39" s="51" t="str">
        <f>+VLOOKUP(F39,Participants!$A$1:$F$798,4,FALSE)</f>
        <v>BFS</v>
      </c>
      <c r="I39" s="51" t="str">
        <f>+VLOOKUP(F39,Participants!$A$1:$F$798,5,FALSE)</f>
        <v>F</v>
      </c>
      <c r="J39" s="51">
        <f>+VLOOKUP(F39,Participants!$A$1:$F$798,3,FALSE)</f>
        <v>5</v>
      </c>
      <c r="K39" s="14" t="str">
        <f>+VLOOKUP(F39,Participants!$A$1:$G$798,7,FALSE)</f>
        <v>JV GIRLS</v>
      </c>
      <c r="L39" s="89">
        <v>4</v>
      </c>
      <c r="M39" s="51"/>
      <c r="N39" s="32">
        <v>45</v>
      </c>
      <c r="O39" s="24">
        <v>2</v>
      </c>
    </row>
    <row r="40" spans="6:16" ht="14.25" customHeight="1" x14ac:dyDescent="0.25">
      <c r="F40" s="88">
        <v>46</v>
      </c>
      <c r="G40" s="51" t="str">
        <f>+VLOOKUP(F40,Participants!$A$1:$F$798,2,FALSE)</f>
        <v>Autumn Jaras</v>
      </c>
      <c r="H40" s="51" t="str">
        <f>+VLOOKUP(F40,Participants!$A$1:$F$798,4,FALSE)</f>
        <v>BFS</v>
      </c>
      <c r="I40" s="51" t="str">
        <f>+VLOOKUP(F40,Participants!$A$1:$F$798,5,FALSE)</f>
        <v>F</v>
      </c>
      <c r="J40" s="51">
        <f>+VLOOKUP(F40,Participants!$A$1:$F$798,3,FALSE)</f>
        <v>5</v>
      </c>
      <c r="K40" s="14" t="str">
        <f>+VLOOKUP(F40,Participants!$A$1:$G$798,7,FALSE)</f>
        <v>JV GIRLS</v>
      </c>
      <c r="L40" s="139">
        <v>5</v>
      </c>
      <c r="M40" s="51"/>
      <c r="N40" s="32">
        <v>33</v>
      </c>
      <c r="O40" s="24">
        <v>5</v>
      </c>
    </row>
    <row r="41" spans="6:16" ht="14.25" customHeight="1" x14ac:dyDescent="0.25">
      <c r="F41" s="88">
        <v>43</v>
      </c>
      <c r="G41" s="51" t="str">
        <f>+VLOOKUP(F41,Participants!$A$1:$F$798,2,FALSE)</f>
        <v>Molly Begley</v>
      </c>
      <c r="H41" s="51" t="str">
        <f>+VLOOKUP(F41,Participants!$A$1:$F$798,4,FALSE)</f>
        <v>BFS</v>
      </c>
      <c r="I41" s="51" t="str">
        <f>+VLOOKUP(F41,Participants!$A$1:$F$798,5,FALSE)</f>
        <v>F</v>
      </c>
      <c r="J41" s="51">
        <f>+VLOOKUP(F41,Participants!$A$1:$F$798,3,FALSE)</f>
        <v>6</v>
      </c>
      <c r="K41" s="14" t="str">
        <f>+VLOOKUP(F41,Participants!$A$1:$G$798,7,FALSE)</f>
        <v>JV GIRLS</v>
      </c>
      <c r="L41" s="89">
        <v>6</v>
      </c>
      <c r="M41" s="51"/>
      <c r="N41" s="32">
        <v>23</v>
      </c>
      <c r="O41" s="24">
        <v>7</v>
      </c>
    </row>
    <row r="42" spans="6:16" ht="14.25" customHeight="1" x14ac:dyDescent="0.25">
      <c r="F42" s="88"/>
      <c r="G42" s="51"/>
      <c r="H42" s="51"/>
      <c r="I42" s="51"/>
      <c r="J42" s="51"/>
      <c r="K42" s="14"/>
      <c r="L42" s="139"/>
      <c r="M42" s="51"/>
      <c r="N42" s="32"/>
      <c r="O42" s="24"/>
    </row>
    <row r="43" spans="6:16" ht="14.25" customHeight="1" x14ac:dyDescent="0.25">
      <c r="F43" s="83">
        <v>238</v>
      </c>
      <c r="G43" s="55" t="str">
        <f>+VLOOKUP(F43,Participants!$A$1:$F$798,2,FALSE)</f>
        <v>Elijah Eckenrode</v>
      </c>
      <c r="H43" s="55" t="str">
        <f>+VLOOKUP(F43,Participants!$A$1:$F$798,4,FALSE)</f>
        <v>STL</v>
      </c>
      <c r="I43" s="55" t="str">
        <f>+VLOOKUP(F43,Participants!$A$1:$F$798,5,FALSE)</f>
        <v>M</v>
      </c>
      <c r="J43" s="55">
        <f>+VLOOKUP(F43,Participants!$A$1:$F$798,3,FALSE)</f>
        <v>8</v>
      </c>
      <c r="K43" s="14" t="str">
        <f>+VLOOKUP(F43,Participants!$A$1:$G$798,7,FALSE)</f>
        <v>VARSITY BOYS</v>
      </c>
      <c r="L43" s="84">
        <v>1</v>
      </c>
      <c r="M43" s="55">
        <v>5</v>
      </c>
      <c r="N43" s="85">
        <v>70</v>
      </c>
      <c r="O43" s="24">
        <v>5</v>
      </c>
    </row>
    <row r="44" spans="6:16" ht="14.25" customHeight="1" x14ac:dyDescent="0.25">
      <c r="F44" s="32">
        <v>235</v>
      </c>
      <c r="G44" s="55" t="str">
        <f>+VLOOKUP(F44,Participants!$A$1:$F$798,2,FALSE)</f>
        <v>Ilya Belldina</v>
      </c>
      <c r="H44" s="55" t="str">
        <f>+VLOOKUP(F44,Participants!$A$1:$F$798,4,FALSE)</f>
        <v>STL</v>
      </c>
      <c r="I44" s="55" t="str">
        <f>+VLOOKUP(F44,Participants!$A$1:$F$798,5,FALSE)</f>
        <v>M</v>
      </c>
      <c r="J44" s="55">
        <f>+VLOOKUP(F44,Participants!$A$1:$F$798,3,FALSE)</f>
        <v>7</v>
      </c>
      <c r="K44" s="14" t="str">
        <f>+VLOOKUP(F44,Participants!$A$1:$G$798,7,FALSE)</f>
        <v>VARSITY BOYS</v>
      </c>
      <c r="L44" s="140">
        <v>2</v>
      </c>
      <c r="M44" s="55">
        <v>3</v>
      </c>
      <c r="N44" s="85">
        <v>63</v>
      </c>
      <c r="O44" s="24">
        <v>11</v>
      </c>
    </row>
    <row r="45" spans="6:16" ht="14.25" customHeight="1" x14ac:dyDescent="0.25">
      <c r="F45" s="83">
        <v>241</v>
      </c>
      <c r="G45" s="55" t="str">
        <f>+VLOOKUP(F45,Participants!$A$1:$F$798,2,FALSE)</f>
        <v>David Hricisak III</v>
      </c>
      <c r="H45" s="55" t="str">
        <f>+VLOOKUP(F45,Participants!$A$1:$F$798,4,FALSE)</f>
        <v>STL</v>
      </c>
      <c r="I45" s="55" t="str">
        <f>+VLOOKUP(F45,Participants!$A$1:$F$798,5,FALSE)</f>
        <v>M</v>
      </c>
      <c r="J45" s="55">
        <f>+VLOOKUP(F45,Participants!$A$1:$F$798,3,FALSE)</f>
        <v>8</v>
      </c>
      <c r="K45" s="14" t="str">
        <f>+VLOOKUP(F45,Participants!$A$1:$G$798,7,FALSE)</f>
        <v>VARSITY BOYS</v>
      </c>
      <c r="L45" s="84">
        <v>3</v>
      </c>
      <c r="M45" s="55">
        <v>1</v>
      </c>
      <c r="N45" s="85">
        <v>62</v>
      </c>
      <c r="O45" s="24">
        <v>7</v>
      </c>
    </row>
    <row r="46" spans="6:16" ht="14.25" customHeight="1" x14ac:dyDescent="0.25">
      <c r="F46" s="83">
        <v>252</v>
      </c>
      <c r="G46" s="55" t="str">
        <f>+VLOOKUP(F46,Participants!$A$1:$F$798,2,FALSE)</f>
        <v>Liam Timney</v>
      </c>
      <c r="H46" s="55" t="str">
        <f>+VLOOKUP(F46,Participants!$A$1:$F$798,4,FALSE)</f>
        <v>STL</v>
      </c>
      <c r="I46" s="55" t="str">
        <f>+VLOOKUP(F46,Participants!$A$1:$F$798,5,FALSE)</f>
        <v>M</v>
      </c>
      <c r="J46" s="55">
        <f>+VLOOKUP(F46,Participants!$A$1:$F$798,3,FALSE)</f>
        <v>7</v>
      </c>
      <c r="K46" s="14" t="str">
        <f>+VLOOKUP(F46,Participants!$A$1:$G$798,7,FALSE)</f>
        <v>VARSITY BOYS</v>
      </c>
      <c r="L46" s="140">
        <v>4</v>
      </c>
      <c r="M46" s="55"/>
      <c r="N46" s="85">
        <v>57</v>
      </c>
      <c r="O46" s="24">
        <v>3</v>
      </c>
    </row>
    <row r="47" spans="6:16" ht="14.25" customHeight="1" x14ac:dyDescent="0.25">
      <c r="F47" s="88">
        <v>57</v>
      </c>
      <c r="G47" s="51" t="str">
        <f>+VLOOKUP(F47,Participants!$A$1:$F$798,2,FALSE)</f>
        <v>Charlie Martin</v>
      </c>
      <c r="H47" s="51" t="str">
        <f>+VLOOKUP(F47,Participants!$A$1:$F$798,4,FALSE)</f>
        <v>BFS</v>
      </c>
      <c r="I47" s="51" t="str">
        <f>+VLOOKUP(F47,Participants!$A$1:$F$798,5,FALSE)</f>
        <v>M</v>
      </c>
      <c r="J47" s="51">
        <f>+VLOOKUP(F47,Participants!$A$1:$F$798,3,FALSE)</f>
        <v>7</v>
      </c>
      <c r="K47" s="14" t="str">
        <f>+VLOOKUP(F47,Participants!$A$1:$G$798,7,FALSE)</f>
        <v>VARSITY BOYS</v>
      </c>
      <c r="L47" s="139">
        <v>5</v>
      </c>
      <c r="M47" s="51"/>
      <c r="N47" s="32">
        <v>49</v>
      </c>
      <c r="O47" s="24">
        <v>1</v>
      </c>
    </row>
    <row r="48" spans="6:16" ht="14.25" customHeight="1" x14ac:dyDescent="0.25">
      <c r="F48" s="83">
        <v>62</v>
      </c>
      <c r="G48" s="55" t="str">
        <f>+VLOOKUP(F48,Participants!$A$1:$F$798,2,FALSE)</f>
        <v>Parker Skrastins</v>
      </c>
      <c r="H48" s="55" t="str">
        <f>+VLOOKUP(F48,Participants!$A$1:$F$798,4,FALSE)</f>
        <v>BFS</v>
      </c>
      <c r="I48" s="55" t="str">
        <f>+VLOOKUP(F48,Participants!$A$1:$F$798,5,FALSE)</f>
        <v>M</v>
      </c>
      <c r="J48" s="55">
        <f>+VLOOKUP(F48,Participants!$A$1:$F$798,3,FALSE)</f>
        <v>7</v>
      </c>
      <c r="K48" s="14" t="str">
        <f>+VLOOKUP(F48,Participants!$A$1:$G$798,7,FALSE)</f>
        <v>VARSITY BOYS</v>
      </c>
      <c r="L48" s="140">
        <v>6</v>
      </c>
      <c r="M48" s="55"/>
      <c r="N48" s="85">
        <v>46</v>
      </c>
      <c r="O48" s="24">
        <v>7</v>
      </c>
    </row>
    <row r="49" spans="1:26" ht="14.25" customHeight="1" x14ac:dyDescent="0.25">
      <c r="F49" s="88">
        <v>64</v>
      </c>
      <c r="G49" s="51" t="str">
        <f>+VLOOKUP(F49,Participants!$A$1:$F$798,2,FALSE)</f>
        <v>Eric Wheeler</v>
      </c>
      <c r="H49" s="51" t="str">
        <f>+VLOOKUP(F49,Participants!$A$1:$F$798,4,FALSE)</f>
        <v>BFS</v>
      </c>
      <c r="I49" s="51" t="str">
        <f>+VLOOKUP(F49,Participants!$A$1:$F$798,5,FALSE)</f>
        <v>M</v>
      </c>
      <c r="J49" s="51">
        <f>+VLOOKUP(F49,Participants!$A$1:$F$798,3,FALSE)</f>
        <v>8</v>
      </c>
      <c r="K49" s="14" t="str">
        <f>+VLOOKUP(F49,Participants!$A$1:$G$798,7,FALSE)</f>
        <v>VARSITY BOYS</v>
      </c>
      <c r="L49" s="139">
        <v>7</v>
      </c>
      <c r="M49" s="51"/>
      <c r="N49" s="32">
        <v>39</v>
      </c>
      <c r="O49" s="24">
        <v>9</v>
      </c>
    </row>
    <row r="50" spans="1:26" ht="14.25" customHeight="1" x14ac:dyDescent="0.25">
      <c r="F50" s="88"/>
      <c r="G50" s="51"/>
      <c r="H50" s="51"/>
      <c r="I50" s="51"/>
      <c r="J50" s="51"/>
      <c r="K50" s="14"/>
      <c r="L50" s="139"/>
      <c r="M50" s="51"/>
      <c r="N50" s="32"/>
      <c r="O50" s="24"/>
    </row>
    <row r="51" spans="1:26" ht="14.25" customHeight="1" x14ac:dyDescent="0.25">
      <c r="F51" s="32">
        <v>74</v>
      </c>
      <c r="G51" s="55" t="str">
        <f>+VLOOKUP(F51,Participants!$A$1:$F$798,2,FALSE)</f>
        <v>Morgan Kane</v>
      </c>
      <c r="H51" s="55" t="str">
        <f>+VLOOKUP(F51,Participants!$A$1:$F$798,4,FALSE)</f>
        <v>BFS</v>
      </c>
      <c r="I51" s="55" t="str">
        <f>+VLOOKUP(F51,Participants!$A$1:$F$798,5,FALSE)</f>
        <v>F</v>
      </c>
      <c r="J51" s="55">
        <f>+VLOOKUP(F51,Participants!$A$1:$F$798,3,FALSE)</f>
        <v>8</v>
      </c>
      <c r="K51" s="14" t="str">
        <f>+VLOOKUP(F51,Participants!$A$1:$G$798,7,FALSE)</f>
        <v>VARSITY GIRLS</v>
      </c>
      <c r="L51" s="140">
        <v>1</v>
      </c>
      <c r="M51" s="55">
        <v>5</v>
      </c>
      <c r="N51" s="85">
        <v>64</v>
      </c>
      <c r="O51" s="24">
        <v>4</v>
      </c>
    </row>
    <row r="52" spans="1:26" ht="14.25" customHeight="1" x14ac:dyDescent="0.25">
      <c r="F52" s="83">
        <v>67</v>
      </c>
      <c r="G52" s="55" t="str">
        <f>+VLOOKUP(F52,Participants!$A$1:$F$798,2,FALSE)</f>
        <v>Olivia Chimenti</v>
      </c>
      <c r="H52" s="55" t="str">
        <f>+VLOOKUP(F52,Participants!$A$1:$F$798,4,FALSE)</f>
        <v>BFS</v>
      </c>
      <c r="I52" s="55" t="str">
        <f>+VLOOKUP(F52,Participants!$A$1:$F$798,5,FALSE)</f>
        <v>F</v>
      </c>
      <c r="J52" s="55">
        <f>+VLOOKUP(F52,Participants!$A$1:$F$798,3,FALSE)</f>
        <v>8</v>
      </c>
      <c r="K52" s="14" t="str">
        <f>+VLOOKUP(F52,Participants!$A$1:$G$798,7,FALSE)</f>
        <v>VARSITY GIRLS</v>
      </c>
      <c r="L52" s="84">
        <v>2</v>
      </c>
      <c r="M52" s="55">
        <v>3</v>
      </c>
      <c r="N52" s="85">
        <v>62</v>
      </c>
      <c r="O52" s="24">
        <v>8</v>
      </c>
    </row>
    <row r="53" spans="1:26" ht="14.25" customHeight="1" x14ac:dyDescent="0.25">
      <c r="F53" s="83">
        <v>65</v>
      </c>
      <c r="G53" s="55" t="str">
        <f>+VLOOKUP(F53,Participants!$A$1:$F$798,2,FALSE)</f>
        <v>Avery Arendosh</v>
      </c>
      <c r="H53" s="55" t="str">
        <f>+VLOOKUP(F53,Participants!$A$1:$F$798,4,FALSE)</f>
        <v>BFS</v>
      </c>
      <c r="I53" s="55" t="str">
        <f>+VLOOKUP(F53,Participants!$A$1:$F$798,5,FALSE)</f>
        <v>F</v>
      </c>
      <c r="J53" s="55">
        <f>+VLOOKUP(F53,Participants!$A$1:$F$798,3,FALSE)</f>
        <v>7</v>
      </c>
      <c r="K53" s="14" t="str">
        <f>+VLOOKUP(F53,Participants!$A$1:$G$798,7,FALSE)</f>
        <v>VARSITY GIRLS</v>
      </c>
      <c r="L53" s="140">
        <v>3</v>
      </c>
      <c r="M53" s="55">
        <v>1</v>
      </c>
      <c r="N53" s="85">
        <v>55</v>
      </c>
      <c r="O53" s="24">
        <v>2</v>
      </c>
    </row>
    <row r="54" spans="1:26" ht="14.25" customHeight="1" x14ac:dyDescent="0.25">
      <c r="F54" s="32">
        <v>258</v>
      </c>
      <c r="G54" s="51" t="str">
        <f>+VLOOKUP(F54,Participants!$A$1:$F$798,2,FALSE)</f>
        <v>Claire Heller</v>
      </c>
      <c r="H54" s="51" t="str">
        <f>+VLOOKUP(F54,Participants!$A$1:$F$798,4,FALSE)</f>
        <v>STL</v>
      </c>
      <c r="I54" s="51" t="str">
        <f>+VLOOKUP(F54,Participants!$A$1:$F$798,5,FALSE)</f>
        <v>F</v>
      </c>
      <c r="J54" s="51">
        <f>+VLOOKUP(F54,Participants!$A$1:$F$798,3,FALSE)</f>
        <v>8</v>
      </c>
      <c r="K54" s="14" t="str">
        <f>+VLOOKUP(F54,Participants!$A$1:$G$798,7,FALSE)</f>
        <v>VARSITY GIRLS</v>
      </c>
      <c r="L54" s="139">
        <v>4</v>
      </c>
      <c r="M54" s="51"/>
      <c r="N54" s="32">
        <v>51</v>
      </c>
      <c r="O54" s="24">
        <v>3</v>
      </c>
    </row>
    <row r="55" spans="1:26" ht="14.25" customHeight="1" x14ac:dyDescent="0.25">
      <c r="F55" s="88">
        <v>70</v>
      </c>
      <c r="G55" s="51" t="str">
        <f>+VLOOKUP(F55,Participants!$A$1:$F$798,2,FALSE)</f>
        <v>Avery Evancho</v>
      </c>
      <c r="H55" s="51" t="str">
        <f>+VLOOKUP(F55,Participants!$A$1:$F$798,4,FALSE)</f>
        <v>BFS</v>
      </c>
      <c r="I55" s="51" t="str">
        <f>+VLOOKUP(F55,Participants!$A$1:$F$798,5,FALSE)</f>
        <v>F</v>
      </c>
      <c r="J55" s="51">
        <f>+VLOOKUP(F55,Participants!$A$1:$F$798,3,FALSE)</f>
        <v>8</v>
      </c>
      <c r="K55" s="14" t="str">
        <f>+VLOOKUP(F55,Participants!$A$1:$G$798,7,FALSE)</f>
        <v>VARSITY GIRLS</v>
      </c>
      <c r="L55" s="89">
        <v>5</v>
      </c>
      <c r="M55" s="51"/>
      <c r="N55" s="32">
        <v>43</v>
      </c>
      <c r="O55" s="24">
        <v>1</v>
      </c>
    </row>
    <row r="56" spans="1:26" ht="14.25" customHeight="1" x14ac:dyDescent="0.25">
      <c r="F56" s="88">
        <v>256</v>
      </c>
      <c r="G56" s="51" t="str">
        <f>+VLOOKUP(F56,Participants!$A$1:$F$798,2,FALSE)</f>
        <v>Rachel Friday</v>
      </c>
      <c r="H56" s="51" t="str">
        <f>+VLOOKUP(F56,Participants!$A$1:$F$798,4,FALSE)</f>
        <v>STL</v>
      </c>
      <c r="I56" s="51" t="str">
        <f>+VLOOKUP(F56,Participants!$A$1:$F$798,5,FALSE)</f>
        <v>F</v>
      </c>
      <c r="J56" s="51">
        <f>+VLOOKUP(F56,Participants!$A$1:$F$798,3,FALSE)</f>
        <v>8</v>
      </c>
      <c r="K56" s="14" t="str">
        <f>+VLOOKUP(F56,Participants!$A$1:$G$798,7,FALSE)</f>
        <v>VARSITY GIRLS</v>
      </c>
      <c r="L56" s="139">
        <v>6</v>
      </c>
      <c r="M56" s="51"/>
      <c r="N56" s="32">
        <v>39</v>
      </c>
      <c r="O56" s="24">
        <v>5</v>
      </c>
    </row>
    <row r="57" spans="1:26" ht="14.25" customHeight="1" x14ac:dyDescent="0.25">
      <c r="F57" s="83">
        <v>268</v>
      </c>
      <c r="G57" s="55" t="str">
        <f>+VLOOKUP(F57,Participants!$A$1:$F$798,2,FALSE)</f>
        <v>Harper Timney</v>
      </c>
      <c r="H57" s="55" t="str">
        <f>+VLOOKUP(F57,Participants!$A$1:$F$798,4,FALSE)</f>
        <v>STL</v>
      </c>
      <c r="I57" s="55" t="str">
        <f>+VLOOKUP(F57,Participants!$A$1:$F$798,5,FALSE)</f>
        <v>F</v>
      </c>
      <c r="J57" s="55">
        <f>+VLOOKUP(F57,Participants!$A$1:$F$798,3,FALSE)</f>
        <v>8</v>
      </c>
      <c r="K57" s="14" t="str">
        <f>+VLOOKUP(F57,Participants!$A$1:$G$798,7,FALSE)</f>
        <v>VARSITY GIRLS</v>
      </c>
      <c r="L57" s="140">
        <v>7</v>
      </c>
      <c r="M57" s="55"/>
      <c r="N57" s="85">
        <v>37</v>
      </c>
      <c r="O57" s="24">
        <v>7</v>
      </c>
    </row>
    <row r="58" spans="1:26" ht="14.25" customHeight="1" x14ac:dyDescent="0.25">
      <c r="F58" s="88">
        <v>73</v>
      </c>
      <c r="G58" s="51" t="str">
        <f>+VLOOKUP(F58,Participants!$A$1:$F$798,2,FALSE)</f>
        <v>Daniella Julian</v>
      </c>
      <c r="H58" s="51" t="str">
        <f>+VLOOKUP(F58,Participants!$A$1:$F$798,4,FALSE)</f>
        <v>BFS</v>
      </c>
      <c r="I58" s="51" t="str">
        <f>+VLOOKUP(F58,Participants!$A$1:$F$798,5,FALSE)</f>
        <v>F</v>
      </c>
      <c r="J58" s="51">
        <f>+VLOOKUP(F58,Participants!$A$1:$F$798,3,FALSE)</f>
        <v>7</v>
      </c>
      <c r="K58" s="14" t="str">
        <f>+VLOOKUP(F58,Participants!$A$1:$G$798,7,FALSE)</f>
        <v>VARSITY GIRLS</v>
      </c>
      <c r="L58" s="139">
        <v>8</v>
      </c>
      <c r="M58" s="51"/>
      <c r="N58" s="32">
        <v>35</v>
      </c>
      <c r="O58" s="24">
        <v>5</v>
      </c>
    </row>
    <row r="59" spans="1:26" ht="14.25" customHeight="1" x14ac:dyDescent="0.25">
      <c r="F59" s="88">
        <v>85</v>
      </c>
      <c r="G59" s="51" t="str">
        <f>+VLOOKUP(F59,Participants!$A$1:$F$798,2,FALSE)</f>
        <v>Evelyn Schoedel</v>
      </c>
      <c r="H59" s="51" t="str">
        <f>+VLOOKUP(F59,Participants!$A$1:$F$798,4,FALSE)</f>
        <v>BFS</v>
      </c>
      <c r="I59" s="51" t="str">
        <f>+VLOOKUP(F59,Participants!$A$1:$F$798,5,FALSE)</f>
        <v>F</v>
      </c>
      <c r="J59" s="51">
        <f>+VLOOKUP(F59,Participants!$A$1:$F$798,3,FALSE)</f>
        <v>8</v>
      </c>
      <c r="K59" s="14" t="str">
        <f>+VLOOKUP(F59,Participants!$A$1:$G$798,7,FALSE)</f>
        <v>VARSITY GIRLS</v>
      </c>
      <c r="L59" s="89">
        <v>9</v>
      </c>
      <c r="M59" s="51"/>
      <c r="N59" s="32">
        <v>30</v>
      </c>
      <c r="O59" s="24">
        <v>2</v>
      </c>
    </row>
    <row r="60" spans="1:26" ht="14.25" customHeight="1" x14ac:dyDescent="0.25">
      <c r="F60" s="83">
        <v>72</v>
      </c>
      <c r="G60" s="55" t="str">
        <f>+VLOOKUP(F60,Participants!$A$1:$F$798,2,FALSE)</f>
        <v>Katelyn Jacobs</v>
      </c>
      <c r="H60" s="55" t="str">
        <f>+VLOOKUP(F60,Participants!$A$1:$F$798,4,FALSE)</f>
        <v>BFS</v>
      </c>
      <c r="I60" s="55" t="str">
        <f>+VLOOKUP(F60,Participants!$A$1:$F$798,5,FALSE)</f>
        <v>F</v>
      </c>
      <c r="J60" s="55">
        <f>+VLOOKUP(F60,Participants!$A$1:$F$798,3,FALSE)</f>
        <v>7</v>
      </c>
      <c r="K60" s="14" t="str">
        <f>+VLOOKUP(F60,Participants!$A$1:$G$798,7,FALSE)</f>
        <v>VARSITY GIRLS</v>
      </c>
      <c r="L60" s="84">
        <v>10</v>
      </c>
      <c r="M60" s="55"/>
      <c r="N60" s="85">
        <v>28</v>
      </c>
      <c r="O60" s="24">
        <v>7</v>
      </c>
    </row>
    <row r="61" spans="1:26" ht="14.25" customHeight="1" x14ac:dyDescent="0.25">
      <c r="F61" s="83">
        <v>68</v>
      </c>
      <c r="G61" s="55" t="str">
        <f>+VLOOKUP(F61,Participants!$A$1:$F$798,2,FALSE)</f>
        <v>Elaina Davis</v>
      </c>
      <c r="H61" s="55" t="str">
        <f>+VLOOKUP(F61,Participants!$A$1:$F$798,4,FALSE)</f>
        <v>BFS</v>
      </c>
      <c r="I61" s="55" t="str">
        <f>+VLOOKUP(F61,Participants!$A$1:$F$798,5,FALSE)</f>
        <v>F</v>
      </c>
      <c r="J61" s="55">
        <f>+VLOOKUP(F61,Participants!$A$1:$F$798,3,FALSE)</f>
        <v>8</v>
      </c>
      <c r="K61" s="14" t="str">
        <f>+VLOOKUP(F61,Participants!$A$1:$G$798,7,FALSE)</f>
        <v>VARSITY GIRLS</v>
      </c>
      <c r="L61" s="140">
        <v>11</v>
      </c>
      <c r="M61" s="55"/>
      <c r="N61" s="85">
        <v>27</v>
      </c>
      <c r="O61" s="24">
        <v>0</v>
      </c>
    </row>
    <row r="62" spans="1:26" ht="14.25" customHeight="1" x14ac:dyDescent="0.25">
      <c r="A62" s="37"/>
      <c r="B62" s="106"/>
      <c r="C62" s="106"/>
      <c r="D62" s="37"/>
      <c r="E62" s="37"/>
      <c r="F62" s="37"/>
      <c r="N62" s="26"/>
      <c r="O62" s="26"/>
    </row>
    <row r="63" spans="1:26" ht="14.25" customHeight="1" x14ac:dyDescent="0.25">
      <c r="N63" s="26"/>
      <c r="O63" s="26"/>
    </row>
    <row r="64" spans="1:26" ht="14.25" customHeight="1" x14ac:dyDescent="0.25">
      <c r="B64" s="38" t="s">
        <v>8</v>
      </c>
      <c r="C64" s="38" t="s">
        <v>15</v>
      </c>
      <c r="D64" s="38" t="s">
        <v>18</v>
      </c>
      <c r="E64" s="38" t="s">
        <v>21</v>
      </c>
      <c r="F64" s="38" t="s">
        <v>10</v>
      </c>
      <c r="G64" s="38" t="s">
        <v>26</v>
      </c>
      <c r="H64" s="38" t="s">
        <v>29</v>
      </c>
      <c r="I64" s="38" t="s">
        <v>32</v>
      </c>
      <c r="J64" s="38" t="s">
        <v>35</v>
      </c>
      <c r="K64" s="38" t="s">
        <v>39</v>
      </c>
      <c r="L64" s="38" t="s">
        <v>42</v>
      </c>
      <c r="M64" s="38" t="s">
        <v>45</v>
      </c>
      <c r="N64" s="38" t="s">
        <v>48</v>
      </c>
      <c r="O64" s="38" t="s">
        <v>51</v>
      </c>
      <c r="P64" s="38" t="s">
        <v>54</v>
      </c>
      <c r="Q64" s="38" t="s">
        <v>57</v>
      </c>
      <c r="R64" s="38" t="s">
        <v>60</v>
      </c>
      <c r="S64" s="38" t="s">
        <v>63</v>
      </c>
      <c r="T64" s="38" t="s">
        <v>66</v>
      </c>
      <c r="U64" s="38" t="s">
        <v>71</v>
      </c>
      <c r="V64" s="38" t="s">
        <v>74</v>
      </c>
      <c r="W64" s="38" t="s">
        <v>77</v>
      </c>
      <c r="X64" s="38" t="s">
        <v>80</v>
      </c>
      <c r="Y64" s="38" t="s">
        <v>83</v>
      </c>
      <c r="Z64" s="39" t="s">
        <v>330</v>
      </c>
    </row>
    <row r="65" spans="1:26" ht="14.25" customHeight="1" x14ac:dyDescent="0.25">
      <c r="A65" s="7" t="s">
        <v>107</v>
      </c>
      <c r="B65" s="7">
        <f t="shared" ref="B65:K70" si="0">+SUMIFS($M$2:$M$61,$K$2:$K$61,$A65,$H$2:$H$61,B$64)</f>
        <v>0</v>
      </c>
      <c r="C65" s="7">
        <f t="shared" si="0"/>
        <v>0</v>
      </c>
      <c r="D65" s="7">
        <f t="shared" si="0"/>
        <v>0</v>
      </c>
      <c r="E65" s="7">
        <f t="shared" si="0"/>
        <v>0</v>
      </c>
      <c r="F65" s="7">
        <f t="shared" si="0"/>
        <v>6</v>
      </c>
      <c r="G65" s="7">
        <f t="shared" si="0"/>
        <v>0</v>
      </c>
      <c r="H65" s="7">
        <f t="shared" si="0"/>
        <v>0</v>
      </c>
      <c r="I65" s="7">
        <f t="shared" si="0"/>
        <v>0</v>
      </c>
      <c r="J65" s="7">
        <f t="shared" si="0"/>
        <v>0</v>
      </c>
      <c r="K65" s="7">
        <f t="shared" si="0"/>
        <v>0</v>
      </c>
      <c r="L65" s="7">
        <f t="shared" ref="L65:Y70" si="1">+SUMIFS($M$2:$M$61,$K$2:$K$61,$A65,$H$2:$H$61,L$64)</f>
        <v>0</v>
      </c>
      <c r="M65" s="7">
        <f t="shared" si="1"/>
        <v>0</v>
      </c>
      <c r="N65" s="7">
        <f t="shared" si="1"/>
        <v>0</v>
      </c>
      <c r="O65" s="7">
        <f t="shared" si="1"/>
        <v>0</v>
      </c>
      <c r="P65" s="7">
        <f t="shared" si="1"/>
        <v>0</v>
      </c>
      <c r="Q65" s="7">
        <f t="shared" si="1"/>
        <v>0</v>
      </c>
      <c r="R65" s="7">
        <f t="shared" si="1"/>
        <v>0</v>
      </c>
      <c r="S65" s="7">
        <f t="shared" si="1"/>
        <v>0</v>
      </c>
      <c r="T65" s="7">
        <f t="shared" si="1"/>
        <v>0</v>
      </c>
      <c r="U65" s="7">
        <f t="shared" si="1"/>
        <v>0</v>
      </c>
      <c r="V65" s="7">
        <f t="shared" si="1"/>
        <v>0</v>
      </c>
      <c r="W65" s="7">
        <f t="shared" si="1"/>
        <v>0</v>
      </c>
      <c r="X65" s="7">
        <f t="shared" si="1"/>
        <v>3</v>
      </c>
      <c r="Y65" s="7">
        <f t="shared" si="1"/>
        <v>0</v>
      </c>
      <c r="Z65" s="7">
        <f t="shared" ref="Z65:Z70" si="2">SUM(C65:Y65)</f>
        <v>9</v>
      </c>
    </row>
    <row r="66" spans="1:26" ht="14.25" customHeight="1" x14ac:dyDescent="0.25">
      <c r="A66" s="7" t="s">
        <v>93</v>
      </c>
      <c r="B66" s="7">
        <f t="shared" si="0"/>
        <v>0</v>
      </c>
      <c r="C66" s="7">
        <f t="shared" si="0"/>
        <v>0</v>
      </c>
      <c r="D66" s="7">
        <f t="shared" si="0"/>
        <v>0</v>
      </c>
      <c r="E66" s="7">
        <f t="shared" si="0"/>
        <v>0</v>
      </c>
      <c r="F66" s="7">
        <f t="shared" si="0"/>
        <v>9</v>
      </c>
      <c r="G66" s="7">
        <f t="shared" si="0"/>
        <v>0</v>
      </c>
      <c r="H66" s="7">
        <f t="shared" si="0"/>
        <v>0</v>
      </c>
      <c r="I66" s="7">
        <f t="shared" si="0"/>
        <v>0</v>
      </c>
      <c r="J66" s="7">
        <f t="shared" si="0"/>
        <v>0</v>
      </c>
      <c r="K66" s="7">
        <f t="shared" si="0"/>
        <v>0</v>
      </c>
      <c r="L66" s="7">
        <f t="shared" si="1"/>
        <v>0</v>
      </c>
      <c r="M66" s="7">
        <f t="shared" si="1"/>
        <v>0</v>
      </c>
      <c r="N66" s="7">
        <f t="shared" si="1"/>
        <v>0</v>
      </c>
      <c r="O66" s="7">
        <f t="shared" si="1"/>
        <v>0</v>
      </c>
      <c r="P66" s="7">
        <f t="shared" si="1"/>
        <v>0</v>
      </c>
      <c r="Q66" s="7">
        <f t="shared" si="1"/>
        <v>0</v>
      </c>
      <c r="R66" s="7">
        <f t="shared" si="1"/>
        <v>0</v>
      </c>
      <c r="S66" s="7">
        <f t="shared" si="1"/>
        <v>0</v>
      </c>
      <c r="T66" s="7">
        <f t="shared" si="1"/>
        <v>0</v>
      </c>
      <c r="U66" s="7">
        <f t="shared" si="1"/>
        <v>0</v>
      </c>
      <c r="V66" s="7">
        <f t="shared" si="1"/>
        <v>0</v>
      </c>
      <c r="W66" s="7">
        <f t="shared" si="1"/>
        <v>0</v>
      </c>
      <c r="X66" s="7">
        <f t="shared" si="1"/>
        <v>0</v>
      </c>
      <c r="Y66" s="7">
        <f t="shared" si="1"/>
        <v>0</v>
      </c>
      <c r="Z66" s="7">
        <f t="shared" si="2"/>
        <v>9</v>
      </c>
    </row>
    <row r="67" spans="1:26" ht="14.25" customHeight="1" x14ac:dyDescent="0.25">
      <c r="A67" s="7" t="s">
        <v>132</v>
      </c>
      <c r="B67" s="7">
        <f t="shared" si="0"/>
        <v>0</v>
      </c>
      <c r="C67" s="7">
        <f t="shared" si="0"/>
        <v>0</v>
      </c>
      <c r="D67" s="7">
        <f t="shared" si="0"/>
        <v>0</v>
      </c>
      <c r="E67" s="7">
        <f t="shared" si="0"/>
        <v>0</v>
      </c>
      <c r="F67" s="7">
        <f t="shared" si="0"/>
        <v>9</v>
      </c>
      <c r="G67" s="7">
        <f t="shared" si="0"/>
        <v>0</v>
      </c>
      <c r="H67" s="7">
        <f t="shared" si="0"/>
        <v>0</v>
      </c>
      <c r="I67" s="7">
        <f t="shared" si="0"/>
        <v>0</v>
      </c>
      <c r="J67" s="7">
        <f t="shared" si="0"/>
        <v>0</v>
      </c>
      <c r="K67" s="7">
        <f t="shared" si="0"/>
        <v>0</v>
      </c>
      <c r="L67" s="7">
        <f t="shared" si="1"/>
        <v>0</v>
      </c>
      <c r="M67" s="7">
        <f t="shared" si="1"/>
        <v>0</v>
      </c>
      <c r="N67" s="7">
        <f t="shared" si="1"/>
        <v>0</v>
      </c>
      <c r="O67" s="7">
        <f t="shared" si="1"/>
        <v>0</v>
      </c>
      <c r="P67" s="7">
        <f t="shared" si="1"/>
        <v>0</v>
      </c>
      <c r="Q67" s="7">
        <f t="shared" si="1"/>
        <v>0</v>
      </c>
      <c r="R67" s="7">
        <f t="shared" si="1"/>
        <v>0</v>
      </c>
      <c r="S67" s="7">
        <f t="shared" si="1"/>
        <v>0</v>
      </c>
      <c r="T67" s="7">
        <f t="shared" si="1"/>
        <v>0</v>
      </c>
      <c r="U67" s="7">
        <f t="shared" si="1"/>
        <v>0</v>
      </c>
      <c r="V67" s="7">
        <f t="shared" si="1"/>
        <v>0</v>
      </c>
      <c r="W67" s="7">
        <f t="shared" si="1"/>
        <v>0</v>
      </c>
      <c r="X67" s="7">
        <f t="shared" si="1"/>
        <v>0</v>
      </c>
      <c r="Y67" s="7">
        <f t="shared" si="1"/>
        <v>0</v>
      </c>
      <c r="Z67" s="7">
        <f t="shared" si="2"/>
        <v>9</v>
      </c>
    </row>
    <row r="68" spans="1:26" ht="14.25" customHeight="1" x14ac:dyDescent="0.25">
      <c r="A68" s="7" t="s">
        <v>119</v>
      </c>
      <c r="B68" s="7">
        <f t="shared" si="0"/>
        <v>0</v>
      </c>
      <c r="C68" s="7">
        <f t="shared" si="0"/>
        <v>0</v>
      </c>
      <c r="D68" s="7">
        <f t="shared" si="0"/>
        <v>0</v>
      </c>
      <c r="E68" s="7">
        <f t="shared" si="0"/>
        <v>0</v>
      </c>
      <c r="F68" s="7">
        <f t="shared" si="0"/>
        <v>0</v>
      </c>
      <c r="G68" s="7">
        <f t="shared" si="0"/>
        <v>0</v>
      </c>
      <c r="H68" s="7">
        <f t="shared" si="0"/>
        <v>0</v>
      </c>
      <c r="I68" s="7">
        <f t="shared" si="0"/>
        <v>0</v>
      </c>
      <c r="J68" s="7">
        <f t="shared" si="0"/>
        <v>0</v>
      </c>
      <c r="K68" s="7">
        <f t="shared" si="0"/>
        <v>0</v>
      </c>
      <c r="L68" s="7">
        <f t="shared" si="1"/>
        <v>0</v>
      </c>
      <c r="M68" s="7">
        <f t="shared" si="1"/>
        <v>0</v>
      </c>
      <c r="N68" s="7">
        <f t="shared" si="1"/>
        <v>0</v>
      </c>
      <c r="O68" s="7">
        <f t="shared" si="1"/>
        <v>0</v>
      </c>
      <c r="P68" s="7">
        <f t="shared" si="1"/>
        <v>0</v>
      </c>
      <c r="Q68" s="7">
        <f t="shared" si="1"/>
        <v>0</v>
      </c>
      <c r="R68" s="7">
        <f t="shared" si="1"/>
        <v>0</v>
      </c>
      <c r="S68" s="7">
        <f t="shared" si="1"/>
        <v>0</v>
      </c>
      <c r="T68" s="7">
        <f t="shared" si="1"/>
        <v>0</v>
      </c>
      <c r="U68" s="7">
        <f t="shared" si="1"/>
        <v>0</v>
      </c>
      <c r="V68" s="7">
        <f t="shared" si="1"/>
        <v>0</v>
      </c>
      <c r="W68" s="7">
        <f t="shared" si="1"/>
        <v>0</v>
      </c>
      <c r="X68" s="7">
        <f t="shared" si="1"/>
        <v>9</v>
      </c>
      <c r="Y68" s="7">
        <f t="shared" si="1"/>
        <v>0</v>
      </c>
      <c r="Z68" s="7">
        <f t="shared" si="2"/>
        <v>9</v>
      </c>
    </row>
    <row r="69" spans="1:26" ht="14.25" customHeight="1" x14ac:dyDescent="0.25">
      <c r="A69" s="7" t="s">
        <v>69</v>
      </c>
      <c r="B69" s="7">
        <f t="shared" si="0"/>
        <v>0</v>
      </c>
      <c r="C69" s="7">
        <f t="shared" si="0"/>
        <v>0</v>
      </c>
      <c r="D69" s="7">
        <f t="shared" si="0"/>
        <v>0</v>
      </c>
      <c r="E69" s="7">
        <f t="shared" si="0"/>
        <v>0</v>
      </c>
      <c r="F69" s="7">
        <f t="shared" si="0"/>
        <v>4</v>
      </c>
      <c r="G69" s="7">
        <f t="shared" si="0"/>
        <v>0</v>
      </c>
      <c r="H69" s="7">
        <f t="shared" si="0"/>
        <v>0</v>
      </c>
      <c r="I69" s="7">
        <f t="shared" si="0"/>
        <v>0</v>
      </c>
      <c r="J69" s="7">
        <f t="shared" si="0"/>
        <v>0</v>
      </c>
      <c r="K69" s="7">
        <f t="shared" si="0"/>
        <v>0</v>
      </c>
      <c r="L69" s="7">
        <f t="shared" si="1"/>
        <v>0</v>
      </c>
      <c r="M69" s="7">
        <f t="shared" si="1"/>
        <v>0</v>
      </c>
      <c r="N69" s="7">
        <f t="shared" si="1"/>
        <v>0</v>
      </c>
      <c r="O69" s="7">
        <f t="shared" si="1"/>
        <v>0</v>
      </c>
      <c r="P69" s="7">
        <f t="shared" si="1"/>
        <v>0</v>
      </c>
      <c r="Q69" s="7">
        <f t="shared" si="1"/>
        <v>0</v>
      </c>
      <c r="R69" s="7">
        <f t="shared" si="1"/>
        <v>0</v>
      </c>
      <c r="S69" s="7">
        <f t="shared" si="1"/>
        <v>0</v>
      </c>
      <c r="T69" s="7">
        <f t="shared" si="1"/>
        <v>0</v>
      </c>
      <c r="U69" s="7">
        <f t="shared" si="1"/>
        <v>0</v>
      </c>
      <c r="V69" s="7">
        <f t="shared" si="1"/>
        <v>0</v>
      </c>
      <c r="W69" s="7">
        <f t="shared" si="1"/>
        <v>0</v>
      </c>
      <c r="X69" s="7">
        <f t="shared" si="1"/>
        <v>5</v>
      </c>
      <c r="Y69" s="7">
        <f t="shared" si="1"/>
        <v>0</v>
      </c>
      <c r="Z69" s="7">
        <f t="shared" si="2"/>
        <v>9</v>
      </c>
    </row>
    <row r="70" spans="1:26" ht="14.25" customHeight="1" x14ac:dyDescent="0.25">
      <c r="A70" s="7" t="s">
        <v>13</v>
      </c>
      <c r="B70" s="7">
        <f t="shared" si="0"/>
        <v>0</v>
      </c>
      <c r="C70" s="7">
        <f t="shared" si="0"/>
        <v>0</v>
      </c>
      <c r="D70" s="7">
        <f t="shared" si="0"/>
        <v>0</v>
      </c>
      <c r="E70" s="7">
        <f t="shared" si="0"/>
        <v>0</v>
      </c>
      <c r="F70" s="7">
        <f t="shared" si="0"/>
        <v>4</v>
      </c>
      <c r="G70" s="7">
        <f t="shared" si="0"/>
        <v>0</v>
      </c>
      <c r="H70" s="7">
        <f t="shared" si="0"/>
        <v>0</v>
      </c>
      <c r="I70" s="7">
        <f t="shared" si="0"/>
        <v>0</v>
      </c>
      <c r="J70" s="7">
        <f t="shared" si="0"/>
        <v>0</v>
      </c>
      <c r="K70" s="7">
        <f t="shared" si="0"/>
        <v>0</v>
      </c>
      <c r="L70" s="7">
        <f t="shared" si="1"/>
        <v>0</v>
      </c>
      <c r="M70" s="7">
        <f t="shared" si="1"/>
        <v>0</v>
      </c>
      <c r="N70" s="7">
        <f t="shared" si="1"/>
        <v>0</v>
      </c>
      <c r="O70" s="7">
        <f t="shared" si="1"/>
        <v>0</v>
      </c>
      <c r="P70" s="7">
        <f t="shared" si="1"/>
        <v>0</v>
      </c>
      <c r="Q70" s="7">
        <f t="shared" si="1"/>
        <v>0</v>
      </c>
      <c r="R70" s="7">
        <f t="shared" si="1"/>
        <v>0</v>
      </c>
      <c r="S70" s="7">
        <f t="shared" si="1"/>
        <v>0</v>
      </c>
      <c r="T70" s="7">
        <f t="shared" si="1"/>
        <v>0</v>
      </c>
      <c r="U70" s="7">
        <f t="shared" si="1"/>
        <v>0</v>
      </c>
      <c r="V70" s="7">
        <f t="shared" si="1"/>
        <v>0</v>
      </c>
      <c r="W70" s="7">
        <f t="shared" si="1"/>
        <v>0</v>
      </c>
      <c r="X70" s="7">
        <f t="shared" si="1"/>
        <v>5</v>
      </c>
      <c r="Y70" s="7">
        <f t="shared" si="1"/>
        <v>0</v>
      </c>
      <c r="Z70" s="7">
        <f t="shared" si="2"/>
        <v>9</v>
      </c>
    </row>
    <row r="71" spans="1:26" ht="15.75" customHeight="1" x14ac:dyDescent="0.25"/>
    <row r="72" spans="1:26" ht="15.75" customHeight="1" x14ac:dyDescent="0.25"/>
    <row r="73" spans="1:26" ht="15.75" customHeight="1" x14ac:dyDescent="0.25"/>
    <row r="74" spans="1:26" ht="15.75" customHeight="1" x14ac:dyDescent="0.25"/>
    <row r="75" spans="1:26" ht="15.75" customHeight="1" x14ac:dyDescent="0.25"/>
    <row r="76" spans="1:26" ht="15.75" customHeight="1" x14ac:dyDescent="0.25"/>
    <row r="77" spans="1:26" ht="15.75" customHeight="1" x14ac:dyDescent="0.25"/>
    <row r="78" spans="1:26" ht="15.75" customHeight="1" x14ac:dyDescent="0.25"/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24" ht="15.75" customHeight="1" x14ac:dyDescent="0.25"/>
    <row r="146" spans="1:24" ht="15.75" customHeight="1" x14ac:dyDescent="0.25"/>
    <row r="147" spans="1:24" ht="15.75" customHeight="1" x14ac:dyDescent="0.25"/>
    <row r="148" spans="1:24" ht="15.75" customHeight="1" x14ac:dyDescent="0.25"/>
    <row r="149" spans="1:24" ht="15.75" customHeight="1" x14ac:dyDescent="0.25"/>
    <row r="150" spans="1:24" ht="14.25" customHeight="1" x14ac:dyDescent="0.25">
      <c r="B150" s="39" t="s">
        <v>8</v>
      </c>
      <c r="C150" s="39" t="s">
        <v>342</v>
      </c>
      <c r="D150" s="39" t="s">
        <v>48</v>
      </c>
      <c r="E150" s="64" t="s">
        <v>60</v>
      </c>
      <c r="F150" s="39" t="s">
        <v>343</v>
      </c>
      <c r="G150" s="39" t="s">
        <v>344</v>
      </c>
      <c r="H150" s="39" t="s">
        <v>345</v>
      </c>
      <c r="I150" s="39" t="s">
        <v>346</v>
      </c>
      <c r="J150" s="39" t="s">
        <v>347</v>
      </c>
      <c r="K150" s="39" t="s">
        <v>348</v>
      </c>
      <c r="L150" s="39" t="s">
        <v>349</v>
      </c>
      <c r="M150" s="39" t="s">
        <v>350</v>
      </c>
      <c r="N150" s="107" t="s">
        <v>351</v>
      </c>
      <c r="O150" s="107" t="s">
        <v>39</v>
      </c>
      <c r="P150" s="39" t="s">
        <v>352</v>
      </c>
      <c r="Q150" s="39" t="s">
        <v>51</v>
      </c>
      <c r="R150" s="39" t="s">
        <v>80</v>
      </c>
      <c r="S150" s="39" t="s">
        <v>353</v>
      </c>
      <c r="T150" s="39" t="s">
        <v>354</v>
      </c>
      <c r="U150" s="39" t="s">
        <v>355</v>
      </c>
      <c r="V150" s="39" t="s">
        <v>356</v>
      </c>
      <c r="W150" s="39"/>
      <c r="X150" s="39" t="s">
        <v>357</v>
      </c>
    </row>
    <row r="151" spans="1:24" ht="14.25" customHeight="1" x14ac:dyDescent="0.25">
      <c r="A151" s="7" t="s">
        <v>358</v>
      </c>
      <c r="B151" s="7" t="e">
        <f t="shared" ref="B151:V151" si="3">+SUMIF(#REF!,B$150,#REF!)</f>
        <v>#REF!</v>
      </c>
      <c r="C151" s="7" t="e">
        <f t="shared" si="3"/>
        <v>#REF!</v>
      </c>
      <c r="D151" s="7" t="e">
        <f t="shared" si="3"/>
        <v>#REF!</v>
      </c>
      <c r="E151" s="7" t="e">
        <f t="shared" si="3"/>
        <v>#REF!</v>
      </c>
      <c r="F151" s="7" t="e">
        <f t="shared" si="3"/>
        <v>#REF!</v>
      </c>
      <c r="G151" s="7" t="e">
        <f t="shared" si="3"/>
        <v>#REF!</v>
      </c>
      <c r="H151" s="7" t="e">
        <f t="shared" si="3"/>
        <v>#REF!</v>
      </c>
      <c r="I151" s="7" t="e">
        <f t="shared" si="3"/>
        <v>#REF!</v>
      </c>
      <c r="J151" s="7" t="e">
        <f t="shared" si="3"/>
        <v>#REF!</v>
      </c>
      <c r="K151" s="7" t="e">
        <f t="shared" si="3"/>
        <v>#REF!</v>
      </c>
      <c r="L151" s="7" t="e">
        <f t="shared" si="3"/>
        <v>#REF!</v>
      </c>
      <c r="M151" s="7" t="e">
        <f t="shared" si="3"/>
        <v>#REF!</v>
      </c>
      <c r="N151" s="26" t="e">
        <f t="shared" si="3"/>
        <v>#REF!</v>
      </c>
      <c r="O151" s="26" t="e">
        <f t="shared" si="3"/>
        <v>#REF!</v>
      </c>
      <c r="P151" s="7" t="e">
        <f t="shared" si="3"/>
        <v>#REF!</v>
      </c>
      <c r="Q151" s="7" t="e">
        <f t="shared" si="3"/>
        <v>#REF!</v>
      </c>
      <c r="R151" s="7" t="e">
        <f t="shared" si="3"/>
        <v>#REF!</v>
      </c>
      <c r="S151" s="7" t="e">
        <f t="shared" si="3"/>
        <v>#REF!</v>
      </c>
      <c r="T151" s="7" t="e">
        <f t="shared" si="3"/>
        <v>#REF!</v>
      </c>
      <c r="U151" s="7" t="e">
        <f t="shared" si="3"/>
        <v>#REF!</v>
      </c>
      <c r="V151" s="7" t="e">
        <f t="shared" si="3"/>
        <v>#REF!</v>
      </c>
      <c r="W151" s="7"/>
      <c r="X151" s="7" t="e">
        <f>+SUMIF(#REF!,X$150,#REF!)</f>
        <v>#REF!</v>
      </c>
    </row>
    <row r="152" spans="1:24" ht="14.25" customHeight="1" x14ac:dyDescent="0.25">
      <c r="A152" s="7" t="s">
        <v>359</v>
      </c>
      <c r="B152" s="7">
        <f t="shared" ref="B152:V152" si="4">+SUMIF($H$3:$H$12,B$150,$M$3:$M$12)</f>
        <v>0</v>
      </c>
      <c r="C152" s="7">
        <f t="shared" si="4"/>
        <v>0</v>
      </c>
      <c r="D152" s="7">
        <f t="shared" si="4"/>
        <v>0</v>
      </c>
      <c r="E152" s="7">
        <f t="shared" si="4"/>
        <v>0</v>
      </c>
      <c r="F152" s="7">
        <f t="shared" si="4"/>
        <v>0</v>
      </c>
      <c r="G152" s="7">
        <f t="shared" si="4"/>
        <v>0</v>
      </c>
      <c r="H152" s="7">
        <f t="shared" si="4"/>
        <v>0</v>
      </c>
      <c r="I152" s="7">
        <f t="shared" si="4"/>
        <v>0</v>
      </c>
      <c r="J152" s="7">
        <f t="shared" si="4"/>
        <v>0</v>
      </c>
      <c r="K152" s="7">
        <f t="shared" si="4"/>
        <v>0</v>
      </c>
      <c r="L152" s="7">
        <f t="shared" si="4"/>
        <v>0</v>
      </c>
      <c r="M152" s="7">
        <f t="shared" si="4"/>
        <v>0</v>
      </c>
      <c r="N152" s="26">
        <f t="shared" si="4"/>
        <v>0</v>
      </c>
      <c r="O152" s="26">
        <f t="shared" si="4"/>
        <v>0</v>
      </c>
      <c r="P152" s="7">
        <f t="shared" si="4"/>
        <v>0</v>
      </c>
      <c r="Q152" s="7">
        <f t="shared" si="4"/>
        <v>0</v>
      </c>
      <c r="R152" s="7">
        <f t="shared" si="4"/>
        <v>5</v>
      </c>
      <c r="S152" s="7">
        <f t="shared" si="4"/>
        <v>0</v>
      </c>
      <c r="T152" s="7">
        <f t="shared" si="4"/>
        <v>0</v>
      </c>
      <c r="U152" s="7">
        <f t="shared" si="4"/>
        <v>0</v>
      </c>
      <c r="V152" s="7">
        <f t="shared" si="4"/>
        <v>0</v>
      </c>
      <c r="W152" s="7"/>
      <c r="X152" s="7">
        <f>+SUMIF($H$3:$H$12,X$150,$M$3:$M$12)</f>
        <v>0</v>
      </c>
    </row>
    <row r="153" spans="1:24" ht="14.25" customHeight="1" x14ac:dyDescent="0.25">
      <c r="A153" s="7" t="s">
        <v>360</v>
      </c>
      <c r="B153" s="7" t="e">
        <f t="shared" ref="B153:V153" si="5">+SUMIF(#REF!,B$150,#REF!)</f>
        <v>#REF!</v>
      </c>
      <c r="C153" s="7" t="e">
        <f t="shared" si="5"/>
        <v>#REF!</v>
      </c>
      <c r="D153" s="7" t="e">
        <f t="shared" si="5"/>
        <v>#REF!</v>
      </c>
      <c r="E153" s="7" t="e">
        <f t="shared" si="5"/>
        <v>#REF!</v>
      </c>
      <c r="F153" s="7" t="e">
        <f t="shared" si="5"/>
        <v>#REF!</v>
      </c>
      <c r="G153" s="7" t="e">
        <f t="shared" si="5"/>
        <v>#REF!</v>
      </c>
      <c r="H153" s="7" t="e">
        <f t="shared" si="5"/>
        <v>#REF!</v>
      </c>
      <c r="I153" s="7" t="e">
        <f t="shared" si="5"/>
        <v>#REF!</v>
      </c>
      <c r="J153" s="7" t="e">
        <f t="shared" si="5"/>
        <v>#REF!</v>
      </c>
      <c r="K153" s="7" t="e">
        <f t="shared" si="5"/>
        <v>#REF!</v>
      </c>
      <c r="L153" s="7" t="e">
        <f t="shared" si="5"/>
        <v>#REF!</v>
      </c>
      <c r="M153" s="7" t="e">
        <f t="shared" si="5"/>
        <v>#REF!</v>
      </c>
      <c r="N153" s="26" t="e">
        <f t="shared" si="5"/>
        <v>#REF!</v>
      </c>
      <c r="O153" s="26" t="e">
        <f t="shared" si="5"/>
        <v>#REF!</v>
      </c>
      <c r="P153" s="7" t="e">
        <f t="shared" si="5"/>
        <v>#REF!</v>
      </c>
      <c r="Q153" s="7" t="e">
        <f t="shared" si="5"/>
        <v>#REF!</v>
      </c>
      <c r="R153" s="7" t="e">
        <f t="shared" si="5"/>
        <v>#REF!</v>
      </c>
      <c r="S153" s="7" t="e">
        <f t="shared" si="5"/>
        <v>#REF!</v>
      </c>
      <c r="T153" s="7" t="e">
        <f t="shared" si="5"/>
        <v>#REF!</v>
      </c>
      <c r="U153" s="7" t="e">
        <f t="shared" si="5"/>
        <v>#REF!</v>
      </c>
      <c r="V153" s="7" t="e">
        <f t="shared" si="5"/>
        <v>#REF!</v>
      </c>
      <c r="W153" s="7"/>
      <c r="X153" s="7" t="e">
        <f>+SUMIF(#REF!,X$150,#REF!)</f>
        <v>#REF!</v>
      </c>
    </row>
    <row r="154" spans="1:24" ht="14.25" customHeight="1" x14ac:dyDescent="0.25">
      <c r="A154" s="7" t="s">
        <v>361</v>
      </c>
      <c r="B154" s="7">
        <f t="shared" ref="B154:V154" si="6">+SUMIF($H$13:$H$61,B$150,$M$13:$M$61)</f>
        <v>0</v>
      </c>
      <c r="C154" s="7">
        <f t="shared" si="6"/>
        <v>0</v>
      </c>
      <c r="D154" s="7">
        <f t="shared" si="6"/>
        <v>0</v>
      </c>
      <c r="E154" s="7">
        <f t="shared" si="6"/>
        <v>0</v>
      </c>
      <c r="F154" s="7">
        <f t="shared" si="6"/>
        <v>0</v>
      </c>
      <c r="G154" s="7">
        <f t="shared" si="6"/>
        <v>0</v>
      </c>
      <c r="H154" s="7">
        <f t="shared" si="6"/>
        <v>0</v>
      </c>
      <c r="I154" s="7">
        <f t="shared" si="6"/>
        <v>0</v>
      </c>
      <c r="J154" s="7">
        <f t="shared" si="6"/>
        <v>0</v>
      </c>
      <c r="K154" s="7">
        <f t="shared" si="6"/>
        <v>0</v>
      </c>
      <c r="L154" s="7">
        <f t="shared" si="6"/>
        <v>0</v>
      </c>
      <c r="M154" s="7">
        <f t="shared" si="6"/>
        <v>0</v>
      </c>
      <c r="N154" s="26">
        <f t="shared" si="6"/>
        <v>0</v>
      </c>
      <c r="O154" s="26">
        <f t="shared" si="6"/>
        <v>0</v>
      </c>
      <c r="P154" s="7">
        <f t="shared" si="6"/>
        <v>0</v>
      </c>
      <c r="Q154" s="7">
        <f t="shared" si="6"/>
        <v>0</v>
      </c>
      <c r="R154" s="7">
        <f t="shared" si="6"/>
        <v>17</v>
      </c>
      <c r="S154" s="7">
        <f t="shared" si="6"/>
        <v>0</v>
      </c>
      <c r="T154" s="7">
        <f t="shared" si="6"/>
        <v>0</v>
      </c>
      <c r="U154" s="7">
        <f t="shared" si="6"/>
        <v>0</v>
      </c>
      <c r="V154" s="7">
        <f t="shared" si="6"/>
        <v>0</v>
      </c>
      <c r="W154" s="7"/>
      <c r="X154" s="7">
        <f>+SUMIF($H$13:$H$61,X$150,$M$13:$M$61)</f>
        <v>0</v>
      </c>
    </row>
    <row r="155" spans="1:24" ht="14.25" customHeight="1" x14ac:dyDescent="0.25">
      <c r="A155" s="7" t="s">
        <v>330</v>
      </c>
      <c r="B155" s="7" t="e">
        <f t="shared" ref="B155:V155" si="7">SUM(B151:B154)</f>
        <v>#REF!</v>
      </c>
      <c r="C155" s="7" t="e">
        <f t="shared" si="7"/>
        <v>#REF!</v>
      </c>
      <c r="D155" s="7" t="e">
        <f t="shared" si="7"/>
        <v>#REF!</v>
      </c>
      <c r="E155" s="7" t="e">
        <f t="shared" si="7"/>
        <v>#REF!</v>
      </c>
      <c r="F155" s="7" t="e">
        <f t="shared" si="7"/>
        <v>#REF!</v>
      </c>
      <c r="G155" s="7" t="e">
        <f t="shared" si="7"/>
        <v>#REF!</v>
      </c>
      <c r="H155" s="7" t="e">
        <f t="shared" si="7"/>
        <v>#REF!</v>
      </c>
      <c r="I155" s="7" t="e">
        <f t="shared" si="7"/>
        <v>#REF!</v>
      </c>
      <c r="J155" s="7" t="e">
        <f t="shared" si="7"/>
        <v>#REF!</v>
      </c>
      <c r="K155" s="7" t="e">
        <f t="shared" si="7"/>
        <v>#REF!</v>
      </c>
      <c r="L155" s="7" t="e">
        <f t="shared" si="7"/>
        <v>#REF!</v>
      </c>
      <c r="M155" s="7" t="e">
        <f t="shared" si="7"/>
        <v>#REF!</v>
      </c>
      <c r="N155" s="26" t="e">
        <f t="shared" si="7"/>
        <v>#REF!</v>
      </c>
      <c r="O155" s="26" t="e">
        <f t="shared" si="7"/>
        <v>#REF!</v>
      </c>
      <c r="P155" s="7" t="e">
        <f t="shared" si="7"/>
        <v>#REF!</v>
      </c>
      <c r="Q155" s="7" t="e">
        <f t="shared" si="7"/>
        <v>#REF!</v>
      </c>
      <c r="R155" s="7" t="e">
        <f t="shared" si="7"/>
        <v>#REF!</v>
      </c>
      <c r="S155" s="7" t="e">
        <f t="shared" si="7"/>
        <v>#REF!</v>
      </c>
      <c r="T155" s="7" t="e">
        <f t="shared" si="7"/>
        <v>#REF!</v>
      </c>
      <c r="U155" s="7" t="e">
        <f t="shared" si="7"/>
        <v>#REF!</v>
      </c>
      <c r="V155" s="7" t="e">
        <f t="shared" si="7"/>
        <v>#REF!</v>
      </c>
      <c r="W155" s="7"/>
      <c r="X155" s="7" t="e">
        <f>SUM(X151:X154)</f>
        <v>#REF!</v>
      </c>
    </row>
    <row r="156" spans="1:24" ht="15.75" customHeight="1" x14ac:dyDescent="0.25"/>
    <row r="157" spans="1:24" ht="15.75" customHeight="1" x14ac:dyDescent="0.25"/>
    <row r="158" spans="1:24" ht="15.75" customHeight="1" x14ac:dyDescent="0.25"/>
    <row r="159" spans="1:24" ht="15.75" customHeight="1" x14ac:dyDescent="0.25"/>
    <row r="160" spans="1:24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</sheetData>
  <sortState xmlns:xlrd2="http://schemas.microsoft.com/office/spreadsheetml/2017/richdata2" ref="F3:P61">
    <sortCondition ref="K3:K61"/>
    <sortCondition descending="1" ref="N3:N61"/>
    <sortCondition descending="1" ref="O3:O61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872"/>
  <sheetViews>
    <sheetView workbookViewId="0">
      <pane ySplit="2" topLeftCell="A55" activePane="bottomLeft" state="frozen"/>
      <selection pane="bottomLeft" activeCell="A67" sqref="A67:XFD198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24" customWidth="1"/>
    <col min="16" max="25" width="8.42578125" customWidth="1"/>
  </cols>
  <sheetData>
    <row r="1" spans="1:15" ht="14.25" customHeight="1" x14ac:dyDescent="0.25">
      <c r="A1" s="108" t="s">
        <v>389</v>
      </c>
      <c r="B1" s="109" t="s">
        <v>392</v>
      </c>
      <c r="C1" s="109" t="s">
        <v>393</v>
      </c>
      <c r="D1" s="110" t="s">
        <v>394</v>
      </c>
      <c r="E1" s="65"/>
      <c r="F1" s="26"/>
      <c r="G1" s="26"/>
      <c r="H1" s="26"/>
      <c r="I1" s="26"/>
      <c r="J1" s="26"/>
      <c r="K1" s="26"/>
      <c r="L1" s="26"/>
      <c r="M1" s="26"/>
      <c r="N1" s="159" t="s">
        <v>395</v>
      </c>
      <c r="O1" s="160"/>
    </row>
    <row r="2" spans="1:15" ht="14.25" customHeight="1" x14ac:dyDescent="0.25">
      <c r="A2" s="77" t="s">
        <v>396</v>
      </c>
      <c r="B2" s="78" t="s">
        <v>371</v>
      </c>
      <c r="C2" s="78" t="s">
        <v>372</v>
      </c>
      <c r="D2" s="78" t="s">
        <v>373</v>
      </c>
      <c r="E2" s="78"/>
      <c r="F2" s="78" t="s">
        <v>374</v>
      </c>
      <c r="G2" s="78" t="s">
        <v>1</v>
      </c>
      <c r="H2" s="78" t="s">
        <v>3</v>
      </c>
      <c r="I2" s="78" t="s">
        <v>327</v>
      </c>
      <c r="J2" s="78" t="s">
        <v>2</v>
      </c>
      <c r="K2" s="78" t="s">
        <v>5</v>
      </c>
      <c r="L2" s="79" t="s">
        <v>328</v>
      </c>
      <c r="M2" s="78" t="s">
        <v>329</v>
      </c>
      <c r="N2" s="80" t="s">
        <v>375</v>
      </c>
      <c r="O2" s="80" t="s">
        <v>376</v>
      </c>
    </row>
    <row r="3" spans="1:15" ht="14.25" customHeight="1" x14ac:dyDescent="0.25">
      <c r="A3" s="81"/>
      <c r="B3" s="82"/>
      <c r="C3" s="82"/>
      <c r="D3" s="83"/>
      <c r="E3" s="83"/>
      <c r="F3" s="83">
        <v>18</v>
      </c>
      <c r="G3" s="55" t="str">
        <f>+VLOOKUP(F3,Participants!$A$1:$F$798,2,FALSE)</f>
        <v>Isaac White</v>
      </c>
      <c r="H3" s="55" t="str">
        <f>+VLOOKUP(F3,Participants!$A$1:$F$798,4,FALSE)</f>
        <v>BFS</v>
      </c>
      <c r="I3" s="55" t="str">
        <f>+VLOOKUP(F3,Participants!$A$1:$F$798,5,FALSE)</f>
        <v>M</v>
      </c>
      <c r="J3" s="55">
        <f>+VLOOKUP(F3,Participants!$A$1:$F$798,3,FALSE)</f>
        <v>4</v>
      </c>
      <c r="K3" s="14" t="str">
        <f>+VLOOKUP(F3,Participants!$A$1:$G$798,7,FALSE)</f>
        <v>DEV BOYS</v>
      </c>
      <c r="L3" s="84">
        <v>1</v>
      </c>
      <c r="M3" s="55">
        <v>5</v>
      </c>
      <c r="N3" s="147">
        <v>10</v>
      </c>
      <c r="O3" s="148">
        <v>1</v>
      </c>
    </row>
    <row r="4" spans="1:15" ht="14.25" customHeight="1" x14ac:dyDescent="0.25">
      <c r="A4" s="81"/>
      <c r="B4" s="82"/>
      <c r="C4" s="82"/>
      <c r="D4" s="83"/>
      <c r="E4" s="83"/>
      <c r="F4" s="32">
        <v>130</v>
      </c>
      <c r="G4" s="55" t="str">
        <f>+VLOOKUP(F4,Participants!$A$1:$F$798,2,FALSE)</f>
        <v>Angelo Rosato</v>
      </c>
      <c r="H4" s="55" t="str">
        <f>+VLOOKUP(F4,Participants!$A$1:$F$798,4,FALSE)</f>
        <v>STL</v>
      </c>
      <c r="I4" s="55" t="str">
        <f>+VLOOKUP(F4,Participants!$A$1:$F$798,5,FALSE)</f>
        <v>M</v>
      </c>
      <c r="J4" s="55">
        <f>+VLOOKUP(F4,Participants!$A$1:$F$798,3,FALSE)</f>
        <v>4</v>
      </c>
      <c r="K4" s="14" t="str">
        <f>+VLOOKUP(F4,Participants!$A$1:$G$798,7,FALSE)</f>
        <v>DEV BOYS</v>
      </c>
      <c r="L4" s="140">
        <v>2</v>
      </c>
      <c r="M4" s="55">
        <v>3</v>
      </c>
      <c r="N4" s="147">
        <v>9</v>
      </c>
      <c r="O4" s="148">
        <v>10</v>
      </c>
    </row>
    <row r="5" spans="1:15" ht="14.25" customHeight="1" x14ac:dyDescent="0.25">
      <c r="A5" s="86"/>
      <c r="B5" s="87"/>
      <c r="C5" s="87"/>
      <c r="D5" s="88"/>
      <c r="E5" s="88"/>
      <c r="F5" s="32">
        <v>2</v>
      </c>
      <c r="G5" s="51" t="str">
        <f>+VLOOKUP(F5,Participants!$A$1:$F$798,2,FALSE)</f>
        <v>Jackson Carroll</v>
      </c>
      <c r="H5" s="51" t="str">
        <f>+VLOOKUP(F5,Participants!$A$1:$F$798,4,FALSE)</f>
        <v>BFS</v>
      </c>
      <c r="I5" s="51" t="str">
        <f>+VLOOKUP(F5,Participants!$A$1:$F$798,5,FALSE)</f>
        <v>M</v>
      </c>
      <c r="J5" s="51">
        <f>+VLOOKUP(F5,Participants!$A$1:$F$798,3,FALSE)</f>
        <v>4</v>
      </c>
      <c r="K5" s="14" t="str">
        <f>+VLOOKUP(F5,Participants!$A$1:$G$798,7,FALSE)</f>
        <v>DEV BOYS</v>
      </c>
      <c r="L5" s="139">
        <v>3</v>
      </c>
      <c r="M5" s="51">
        <v>1</v>
      </c>
      <c r="N5" s="51">
        <v>9</v>
      </c>
      <c r="O5" s="148">
        <v>9</v>
      </c>
    </row>
    <row r="6" spans="1:15" ht="14.25" customHeight="1" x14ac:dyDescent="0.25">
      <c r="A6" s="81"/>
      <c r="B6" s="82"/>
      <c r="C6" s="82"/>
      <c r="D6" s="83"/>
      <c r="E6" s="83"/>
      <c r="F6" s="83">
        <v>128</v>
      </c>
      <c r="G6" s="55" t="str">
        <f>+VLOOKUP(F6,Participants!$A$1:$F$798,2,FALSE)</f>
        <v>Mick Rice</v>
      </c>
      <c r="H6" s="55" t="str">
        <f>+VLOOKUP(F6,Participants!$A$1:$F$798,4,FALSE)</f>
        <v>STL</v>
      </c>
      <c r="I6" s="55" t="str">
        <f>+VLOOKUP(F6,Participants!$A$1:$F$798,5,FALSE)</f>
        <v>M</v>
      </c>
      <c r="J6" s="55">
        <f>+VLOOKUP(F6,Participants!$A$1:$F$798,3,FALSE)</f>
        <v>3</v>
      </c>
      <c r="K6" s="14" t="str">
        <f>+VLOOKUP(F6,Participants!$A$1:$G$798,7,FALSE)</f>
        <v>DEV BOYS</v>
      </c>
      <c r="L6" s="140">
        <v>4</v>
      </c>
      <c r="M6" s="55"/>
      <c r="N6" s="147">
        <v>9</v>
      </c>
      <c r="O6" s="148">
        <v>3</v>
      </c>
    </row>
    <row r="7" spans="1:15" ht="14.25" customHeight="1" x14ac:dyDescent="0.25">
      <c r="A7" s="141"/>
      <c r="B7" s="141"/>
      <c r="C7" s="141"/>
      <c r="D7" s="141"/>
      <c r="E7" s="141"/>
      <c r="F7" s="83">
        <v>7</v>
      </c>
      <c r="G7" s="55" t="str">
        <f>+VLOOKUP(F7,Participants!$A$1:$F$798,2,FALSE)</f>
        <v>Salvatore Holloway</v>
      </c>
      <c r="H7" s="55" t="str">
        <f>+VLOOKUP(F7,Participants!$A$1:$F$798,4,FALSE)</f>
        <v>BFS</v>
      </c>
      <c r="I7" s="55" t="str">
        <f>+VLOOKUP(F7,Participants!$A$1:$F$798,5,FALSE)</f>
        <v>M</v>
      </c>
      <c r="J7" s="55">
        <f>+VLOOKUP(F7,Participants!$A$1:$F$798,3,FALSE)</f>
        <v>4</v>
      </c>
      <c r="K7" s="14" t="str">
        <f>+VLOOKUP(F7,Participants!$A$1:$G$798,7,FALSE)</f>
        <v>DEV BOYS</v>
      </c>
      <c r="L7" s="84">
        <v>5</v>
      </c>
      <c r="M7" s="55"/>
      <c r="N7" s="147">
        <v>7</v>
      </c>
      <c r="O7" s="148">
        <v>8</v>
      </c>
    </row>
    <row r="8" spans="1:15" ht="14.25" customHeight="1" x14ac:dyDescent="0.25">
      <c r="A8" s="81"/>
      <c r="B8" s="82"/>
      <c r="C8" s="82"/>
      <c r="D8" s="83"/>
      <c r="E8" s="83"/>
      <c r="F8" s="83">
        <v>114</v>
      </c>
      <c r="G8" s="55" t="str">
        <f>+VLOOKUP(F8,Participants!$A$1:$F$798,2,FALSE)</f>
        <v>Aiden Jakiel</v>
      </c>
      <c r="H8" s="55" t="str">
        <f>+VLOOKUP(F8,Participants!$A$1:$F$798,4,FALSE)</f>
        <v>STL</v>
      </c>
      <c r="I8" s="55" t="str">
        <f>+VLOOKUP(F8,Participants!$A$1:$F$798,5,FALSE)</f>
        <v>M</v>
      </c>
      <c r="J8" s="55">
        <f>+VLOOKUP(F8,Participants!$A$1:$F$798,3,FALSE)</f>
        <v>3</v>
      </c>
      <c r="K8" s="14" t="str">
        <f>+VLOOKUP(F8,Participants!$A$1:$G$798,7,FALSE)</f>
        <v>DEV BOYS</v>
      </c>
      <c r="L8" s="140">
        <v>6</v>
      </c>
      <c r="M8" s="55"/>
      <c r="N8" s="147">
        <v>6</v>
      </c>
      <c r="O8" s="148">
        <v>5</v>
      </c>
    </row>
    <row r="9" spans="1:15" ht="14.25" customHeight="1" x14ac:dyDescent="0.25">
      <c r="A9" s="86"/>
      <c r="B9" s="87"/>
      <c r="C9" s="87"/>
      <c r="D9" s="88"/>
      <c r="E9" s="88"/>
      <c r="F9" s="88">
        <v>105</v>
      </c>
      <c r="G9" s="51" t="str">
        <f>+VLOOKUP(F9,Participants!$A$1:$F$798,2,FALSE)</f>
        <v>Charlie Cimorelli</v>
      </c>
      <c r="H9" s="51" t="str">
        <f>+VLOOKUP(F9,Participants!$A$1:$F$798,4,FALSE)</f>
        <v>STL</v>
      </c>
      <c r="I9" s="51" t="str">
        <f>+VLOOKUP(F9,Participants!$A$1:$F$798,5,FALSE)</f>
        <v>M</v>
      </c>
      <c r="J9" s="51">
        <f>+VLOOKUP(F9,Participants!$A$1:$F$798,3,FALSE)</f>
        <v>3</v>
      </c>
      <c r="K9" s="14" t="str">
        <f>+VLOOKUP(F9,Participants!$A$1:$G$798,7,FALSE)</f>
        <v>DEV BOYS</v>
      </c>
      <c r="L9" s="139">
        <v>7</v>
      </c>
      <c r="M9" s="51"/>
      <c r="N9" s="51">
        <v>5</v>
      </c>
      <c r="O9" s="148">
        <v>8</v>
      </c>
    </row>
    <row r="10" spans="1:15" ht="14.25" customHeight="1" x14ac:dyDescent="0.25">
      <c r="A10" s="141"/>
      <c r="B10" s="141"/>
      <c r="C10" s="141"/>
      <c r="D10" s="141"/>
      <c r="E10" s="141"/>
      <c r="F10" s="83">
        <v>15</v>
      </c>
      <c r="G10" s="55" t="str">
        <f>+VLOOKUP(F10,Participants!$A$1:$F$798,2,FALSE)</f>
        <v>Bennett Solarczyk</v>
      </c>
      <c r="H10" s="55" t="str">
        <f>+VLOOKUP(F10,Participants!$A$1:$F$798,4,FALSE)</f>
        <v>BFS</v>
      </c>
      <c r="I10" s="55" t="str">
        <f>+VLOOKUP(F10,Participants!$A$1:$F$798,5,FALSE)</f>
        <v>M</v>
      </c>
      <c r="J10" s="55">
        <f>+VLOOKUP(F10,Participants!$A$1:$F$798,3,FALSE)</f>
        <v>4</v>
      </c>
      <c r="K10" s="14" t="str">
        <f>+VLOOKUP(F10,Participants!$A$1:$G$798,7,FALSE)</f>
        <v>DEV BOYS</v>
      </c>
      <c r="L10" s="140">
        <v>8</v>
      </c>
      <c r="M10" s="55"/>
      <c r="N10" s="147">
        <v>5</v>
      </c>
      <c r="O10" s="148">
        <v>5</v>
      </c>
    </row>
    <row r="11" spans="1:15" ht="14.25" customHeight="1" x14ac:dyDescent="0.25">
      <c r="A11" s="141"/>
      <c r="B11" s="141"/>
      <c r="C11" s="141"/>
      <c r="D11" s="141"/>
      <c r="E11" s="141"/>
      <c r="F11" s="83"/>
      <c r="G11" s="55"/>
      <c r="H11" s="55"/>
      <c r="I11" s="55"/>
      <c r="J11" s="55"/>
      <c r="K11" s="14"/>
      <c r="L11" s="84"/>
      <c r="M11" s="55"/>
      <c r="N11" s="147"/>
      <c r="O11" s="148"/>
    </row>
    <row r="12" spans="1:15" ht="14.25" customHeight="1" x14ac:dyDescent="0.25">
      <c r="A12" s="81"/>
      <c r="B12" s="82"/>
      <c r="C12" s="82"/>
      <c r="D12" s="83"/>
      <c r="E12" s="83"/>
      <c r="F12" s="83">
        <v>28</v>
      </c>
      <c r="G12" s="55" t="str">
        <f>+VLOOKUP(F12,Participants!$A$1:$F$798,2,FALSE)</f>
        <v>Maggie Miller</v>
      </c>
      <c r="H12" s="55" t="str">
        <f>+VLOOKUP(F12,Participants!$A$1:$F$798,4,FALSE)</f>
        <v>BFS</v>
      </c>
      <c r="I12" s="55" t="str">
        <f>+VLOOKUP(F12,Participants!$A$1:$F$798,5,FALSE)</f>
        <v>F</v>
      </c>
      <c r="J12" s="55">
        <f>+VLOOKUP(F12,Participants!$A$1:$F$798,3,FALSE)</f>
        <v>4</v>
      </c>
      <c r="K12" s="14" t="str">
        <f>+VLOOKUP(F12,Participants!$A$1:$G$798,7,FALSE)</f>
        <v>DEV GIRLS</v>
      </c>
      <c r="L12" s="84">
        <v>1</v>
      </c>
      <c r="M12" s="55">
        <v>5</v>
      </c>
      <c r="N12" s="147">
        <v>10</v>
      </c>
      <c r="O12" s="148">
        <v>1</v>
      </c>
    </row>
    <row r="13" spans="1:15" ht="14.25" customHeight="1" x14ac:dyDescent="0.25">
      <c r="A13" s="86"/>
      <c r="B13" s="87"/>
      <c r="C13" s="87"/>
      <c r="D13" s="88"/>
      <c r="E13" s="88"/>
      <c r="F13" s="32">
        <v>193</v>
      </c>
      <c r="G13" s="51" t="str">
        <f>+VLOOKUP(F13,Participants!$A$1:$F$798,2,FALSE)</f>
        <v>Jeana Schulte</v>
      </c>
      <c r="H13" s="51" t="str">
        <f>+VLOOKUP(F13,Participants!$A$1:$F$798,4,FALSE)</f>
        <v>STL</v>
      </c>
      <c r="I13" s="51" t="str">
        <f>+VLOOKUP(F13,Participants!$A$1:$F$798,5,FALSE)</f>
        <v>F</v>
      </c>
      <c r="J13" s="51">
        <f>+VLOOKUP(F13,Participants!$A$1:$F$798,3,FALSE)</f>
        <v>4</v>
      </c>
      <c r="K13" s="14" t="str">
        <f>+VLOOKUP(F13,Participants!$A$1:$G$798,7,FALSE)</f>
        <v>DEV GIRLS</v>
      </c>
      <c r="L13" s="89">
        <v>2</v>
      </c>
      <c r="M13" s="51">
        <v>3</v>
      </c>
      <c r="N13" s="51">
        <v>9</v>
      </c>
      <c r="O13" s="148">
        <v>5</v>
      </c>
    </row>
    <row r="14" spans="1:15" ht="14.25" customHeight="1" x14ac:dyDescent="0.25">
      <c r="A14" s="141"/>
      <c r="B14" s="141"/>
      <c r="C14" s="141"/>
      <c r="D14" s="141"/>
      <c r="E14" s="141"/>
      <c r="F14" s="83">
        <v>158</v>
      </c>
      <c r="G14" s="55" t="str">
        <f>+VLOOKUP(F14,Participants!$A$1:$F$798,2,FALSE)</f>
        <v>Violet Eckenrode</v>
      </c>
      <c r="H14" s="55" t="str">
        <f>+VLOOKUP(F14,Participants!$A$1:$F$798,4,FALSE)</f>
        <v>STL</v>
      </c>
      <c r="I14" s="55" t="str">
        <f>+VLOOKUP(F14,Participants!$A$1:$F$798,5,FALSE)</f>
        <v>F</v>
      </c>
      <c r="J14" s="55">
        <f>+VLOOKUP(F14,Participants!$A$1:$F$798,3,FALSE)</f>
        <v>3</v>
      </c>
      <c r="K14" s="14" t="str">
        <f>+VLOOKUP(F14,Participants!$A$1:$G$798,7,FALSE)</f>
        <v>DEV GIRLS</v>
      </c>
      <c r="L14" s="84">
        <v>3</v>
      </c>
      <c r="M14" s="55">
        <v>1</v>
      </c>
      <c r="N14" s="147">
        <v>7</v>
      </c>
      <c r="O14" s="148">
        <v>7</v>
      </c>
    </row>
    <row r="15" spans="1:15" ht="14.25" customHeight="1" x14ac:dyDescent="0.25">
      <c r="A15" s="81"/>
      <c r="B15" s="82"/>
      <c r="C15" s="82"/>
      <c r="D15" s="83"/>
      <c r="E15" s="83"/>
      <c r="F15" s="83">
        <v>23</v>
      </c>
      <c r="G15" s="55" t="str">
        <f>+VLOOKUP(F15,Participants!$A$1:$F$798,2,FALSE)</f>
        <v>Scarlet Gallagher</v>
      </c>
      <c r="H15" s="55" t="str">
        <f>+VLOOKUP(F15,Participants!$A$1:$F$798,4,FALSE)</f>
        <v>BFS</v>
      </c>
      <c r="I15" s="55" t="str">
        <f>+VLOOKUP(F15,Participants!$A$1:$F$798,5,FALSE)</f>
        <v>F</v>
      </c>
      <c r="J15" s="55">
        <f>+VLOOKUP(F15,Participants!$A$1:$F$798,3,FALSE)</f>
        <v>4</v>
      </c>
      <c r="K15" s="14" t="str">
        <f>+VLOOKUP(F15,Participants!$A$1:$G$798,7,FALSE)</f>
        <v>DEV GIRLS</v>
      </c>
      <c r="L15" s="140">
        <v>4</v>
      </c>
      <c r="M15" s="55"/>
      <c r="N15" s="147">
        <v>7</v>
      </c>
      <c r="O15" s="148">
        <v>1</v>
      </c>
    </row>
    <row r="16" spans="1:15" ht="14.25" customHeight="1" x14ac:dyDescent="0.25">
      <c r="A16" s="81"/>
      <c r="B16" s="82"/>
      <c r="C16" s="82"/>
      <c r="D16" s="83"/>
      <c r="E16" s="83"/>
      <c r="F16" s="32">
        <v>147</v>
      </c>
      <c r="G16" s="55" t="str">
        <f>+VLOOKUP(F16,Participants!$A$1:$F$798,2,FALSE)</f>
        <v>Verena Belldina</v>
      </c>
      <c r="H16" s="55" t="str">
        <f>+VLOOKUP(F16,Participants!$A$1:$F$798,4,FALSE)</f>
        <v>STL</v>
      </c>
      <c r="I16" s="55" t="str">
        <f>+VLOOKUP(F16,Participants!$A$1:$F$798,5,FALSE)</f>
        <v>F</v>
      </c>
      <c r="J16" s="55">
        <f>+VLOOKUP(F16,Participants!$A$1:$F$798,3,FALSE)</f>
        <v>4</v>
      </c>
      <c r="K16" s="14" t="str">
        <f>+VLOOKUP(F16,Participants!$A$1:$G$798,7,FALSE)</f>
        <v>DEV GIRLS</v>
      </c>
      <c r="L16" s="84">
        <v>5</v>
      </c>
      <c r="M16" s="55"/>
      <c r="N16" s="147">
        <v>7</v>
      </c>
      <c r="O16" s="148">
        <v>0</v>
      </c>
    </row>
    <row r="17" spans="1:15" ht="14.25" customHeight="1" x14ac:dyDescent="0.25">
      <c r="A17" s="86"/>
      <c r="B17" s="87"/>
      <c r="C17" s="87"/>
      <c r="D17" s="88"/>
      <c r="E17" s="88"/>
      <c r="F17" s="88">
        <v>21</v>
      </c>
      <c r="G17" s="51" t="str">
        <f>+VLOOKUP(F17,Participants!$A$1:$F$798,2,FALSE)</f>
        <v>Claire Feczko</v>
      </c>
      <c r="H17" s="51" t="str">
        <f>+VLOOKUP(F17,Participants!$A$1:$F$798,4,FALSE)</f>
        <v>BFS</v>
      </c>
      <c r="I17" s="51" t="str">
        <f>+VLOOKUP(F17,Participants!$A$1:$F$798,5,FALSE)</f>
        <v>F</v>
      </c>
      <c r="J17" s="51">
        <f>+VLOOKUP(F17,Participants!$A$1:$F$798,3,FALSE)</f>
        <v>4</v>
      </c>
      <c r="K17" s="14" t="str">
        <f>+VLOOKUP(F17,Participants!$A$1:$G$798,7,FALSE)</f>
        <v>DEV GIRLS</v>
      </c>
      <c r="L17" s="89">
        <v>6</v>
      </c>
      <c r="M17" s="51"/>
      <c r="N17" s="51">
        <v>6</v>
      </c>
      <c r="O17" s="148">
        <v>9</v>
      </c>
    </row>
    <row r="18" spans="1:15" ht="14.25" customHeight="1" x14ac:dyDescent="0.25">
      <c r="A18" s="142"/>
      <c r="B18" s="143"/>
      <c r="C18" s="143"/>
      <c r="D18" s="145"/>
      <c r="E18" s="145"/>
      <c r="F18" s="88">
        <v>25</v>
      </c>
      <c r="G18" s="51" t="str">
        <f>+VLOOKUP(F18,Participants!$A$1:$F$798,2,FALSE)</f>
        <v>Monica Isacco</v>
      </c>
      <c r="H18" s="51" t="str">
        <f>+VLOOKUP(F18,Participants!$A$1:$F$798,4,FALSE)</f>
        <v>BFS</v>
      </c>
      <c r="I18" s="51" t="str">
        <f>+VLOOKUP(F18,Participants!$A$1:$F$798,5,FALSE)</f>
        <v>F</v>
      </c>
      <c r="J18" s="51">
        <f>+VLOOKUP(F18,Participants!$A$1:$F$798,3,FALSE)</f>
        <v>4</v>
      </c>
      <c r="K18" s="14" t="str">
        <f>+VLOOKUP(F18,Participants!$A$1:$G$798,7,FALSE)</f>
        <v>DEV GIRLS</v>
      </c>
      <c r="L18" s="139">
        <v>7</v>
      </c>
      <c r="M18" s="51"/>
      <c r="N18" s="51">
        <v>6</v>
      </c>
      <c r="O18" s="148">
        <v>9</v>
      </c>
    </row>
    <row r="19" spans="1:15" ht="14.25" customHeight="1" x14ac:dyDescent="0.25">
      <c r="A19" s="142"/>
      <c r="B19" s="143"/>
      <c r="C19" s="143"/>
      <c r="D19" s="145"/>
      <c r="E19" s="145"/>
      <c r="F19" s="88">
        <v>194</v>
      </c>
      <c r="G19" s="51" t="str">
        <f>+VLOOKUP(F19,Participants!$A$1:$F$798,2,FALSE)</f>
        <v>Zoraya Siewe</v>
      </c>
      <c r="H19" s="51" t="str">
        <f>+VLOOKUP(F19,Participants!$A$1:$F$798,4,FALSE)</f>
        <v>STL</v>
      </c>
      <c r="I19" s="51" t="str">
        <f>+VLOOKUP(F19,Participants!$A$1:$F$798,5,FALSE)</f>
        <v>F</v>
      </c>
      <c r="J19" s="51">
        <f>+VLOOKUP(F19,Participants!$A$1:$F$798,3,FALSE)</f>
        <v>2</v>
      </c>
      <c r="K19" s="14" t="str">
        <f>+VLOOKUP(F19,Participants!$A$1:$G$798,7,FALSE)</f>
        <v>DEV GIRLS</v>
      </c>
      <c r="L19" s="89">
        <v>8</v>
      </c>
      <c r="M19" s="51"/>
      <c r="N19" s="51">
        <v>5</v>
      </c>
      <c r="O19" s="148">
        <v>11</v>
      </c>
    </row>
    <row r="20" spans="1:15" ht="14.25" customHeight="1" x14ac:dyDescent="0.25">
      <c r="F20" s="88">
        <v>29</v>
      </c>
      <c r="G20" s="51" t="str">
        <f>+VLOOKUP(F20,Participants!$A$1:$F$798,2,FALSE)</f>
        <v>jadyn risdon</v>
      </c>
      <c r="H20" s="51" t="str">
        <f>+VLOOKUP(F20,Participants!$A$1:$F$798,4,FALSE)</f>
        <v>BFS</v>
      </c>
      <c r="I20" s="51" t="str">
        <f>+VLOOKUP(F20,Participants!$A$1:$F$798,5,FALSE)</f>
        <v>F</v>
      </c>
      <c r="J20" s="51">
        <f>+VLOOKUP(F20,Participants!$A$1:$F$798,3,FALSE)</f>
        <v>4</v>
      </c>
      <c r="K20" s="14" t="str">
        <f>+VLOOKUP(F20,Participants!$A$1:$G$798,7,FALSE)</f>
        <v>DEV GIRLS</v>
      </c>
      <c r="L20" s="139">
        <v>9</v>
      </c>
      <c r="M20" s="51"/>
      <c r="N20" s="51">
        <v>5</v>
      </c>
      <c r="O20" s="148">
        <v>9</v>
      </c>
    </row>
    <row r="21" spans="1:15" ht="14.25" customHeight="1" x14ac:dyDescent="0.25">
      <c r="F21" s="88">
        <v>89</v>
      </c>
      <c r="G21" s="51" t="str">
        <f>+VLOOKUP(F21,Participants!$A$1:$F$798,2,FALSE)</f>
        <v>Ava Feigel</v>
      </c>
      <c r="H21" s="51" t="str">
        <f>+VLOOKUP(F21,Participants!$A$1:$F$798,4,FALSE)</f>
        <v>BFS</v>
      </c>
      <c r="I21" s="51" t="str">
        <f>+VLOOKUP(F21,Participants!$A$1:$F$798,5,FALSE)</f>
        <v>F</v>
      </c>
      <c r="J21" s="51">
        <f>+VLOOKUP(F21,Participants!$A$1:$F$798,3,FALSE)</f>
        <v>2</v>
      </c>
      <c r="K21" s="14" t="str">
        <f>+VLOOKUP(F21,Participants!$A$1:$G$798,7,FALSE)</f>
        <v>DEV GIRLS</v>
      </c>
      <c r="L21" s="89">
        <v>10</v>
      </c>
      <c r="M21" s="51"/>
      <c r="N21" s="51">
        <v>5</v>
      </c>
      <c r="O21" s="148">
        <v>7</v>
      </c>
    </row>
    <row r="22" spans="1:15" ht="14.25" customHeight="1" x14ac:dyDescent="0.25">
      <c r="A22" s="142"/>
      <c r="B22" s="143"/>
      <c r="C22" s="143"/>
      <c r="D22" s="145"/>
      <c r="E22" s="145"/>
      <c r="F22" s="88">
        <v>183</v>
      </c>
      <c r="G22" s="51" t="str">
        <f>+VLOOKUP(F22,Participants!$A$1:$F$798,2,FALSE)</f>
        <v>Hayley Pajer</v>
      </c>
      <c r="H22" s="51" t="str">
        <f>+VLOOKUP(F22,Participants!$A$1:$F$798,4,FALSE)</f>
        <v>STL</v>
      </c>
      <c r="I22" s="51" t="str">
        <f>+VLOOKUP(F22,Participants!$A$1:$F$798,5,FALSE)</f>
        <v>F</v>
      </c>
      <c r="J22" s="51">
        <f>+VLOOKUP(F22,Participants!$A$1:$F$798,3,FALSE)</f>
        <v>3</v>
      </c>
      <c r="K22" s="14" t="str">
        <f>+VLOOKUP(F22,Participants!$A$1:$G$798,7,FALSE)</f>
        <v>DEV GIRLS</v>
      </c>
      <c r="L22" s="139">
        <v>11</v>
      </c>
      <c r="M22" s="51"/>
      <c r="N22" s="51">
        <v>5</v>
      </c>
      <c r="O22" s="148">
        <v>5</v>
      </c>
    </row>
    <row r="23" spans="1:15" ht="14.25" customHeight="1" x14ac:dyDescent="0.25">
      <c r="F23" s="88"/>
      <c r="G23" s="51"/>
      <c r="H23" s="51"/>
      <c r="I23" s="51"/>
      <c r="J23" s="51"/>
      <c r="K23" s="14"/>
      <c r="L23" s="89"/>
      <c r="M23" s="51"/>
      <c r="N23" s="51"/>
      <c r="O23" s="148"/>
    </row>
    <row r="24" spans="1:15" ht="14.25" customHeight="1" x14ac:dyDescent="0.25">
      <c r="F24" s="83">
        <v>34</v>
      </c>
      <c r="G24" s="55" t="str">
        <f>+VLOOKUP(F24,Participants!$A$1:$F$798,2,FALSE)</f>
        <v>Liam Greene</v>
      </c>
      <c r="H24" s="55" t="str">
        <f>+VLOOKUP(F24,Participants!$A$1:$F$798,4,FALSE)</f>
        <v>BFS</v>
      </c>
      <c r="I24" s="55" t="str">
        <f>+VLOOKUP(F24,Participants!$A$1:$F$798,5,FALSE)</f>
        <v>M</v>
      </c>
      <c r="J24" s="55">
        <f>+VLOOKUP(F24,Participants!$A$1:$F$798,3,FALSE)</f>
        <v>6</v>
      </c>
      <c r="K24" s="14" t="str">
        <f>+VLOOKUP(F24,Participants!$A$1:$G$798,7,FALSE)</f>
        <v>JV BOYS</v>
      </c>
      <c r="L24" s="84">
        <v>1</v>
      </c>
      <c r="M24" s="55">
        <v>5</v>
      </c>
      <c r="N24" s="147">
        <v>11</v>
      </c>
      <c r="O24" s="148">
        <v>11</v>
      </c>
    </row>
    <row r="25" spans="1:15" ht="14.25" customHeight="1" x14ac:dyDescent="0.25">
      <c r="F25" s="88">
        <v>215</v>
      </c>
      <c r="G25" s="51" t="str">
        <f>+VLOOKUP(F25,Participants!$A$1:$F$798,2,FALSE)</f>
        <v>Gunnar Selden</v>
      </c>
      <c r="H25" s="51" t="str">
        <f>+VLOOKUP(F25,Participants!$A$1:$F$798,4,FALSE)</f>
        <v>STL</v>
      </c>
      <c r="I25" s="51" t="str">
        <f>+VLOOKUP(F25,Participants!$A$1:$F$798,5,FALSE)</f>
        <v>M</v>
      </c>
      <c r="J25" s="51">
        <f>+VLOOKUP(F25,Participants!$A$1:$F$798,3,FALSE)</f>
        <v>6</v>
      </c>
      <c r="K25" s="14" t="str">
        <f>+VLOOKUP(F25,Participants!$A$1:$G$798,7,FALSE)</f>
        <v>JV BOYS</v>
      </c>
      <c r="L25" s="89">
        <v>2</v>
      </c>
      <c r="M25" s="51">
        <v>3</v>
      </c>
      <c r="N25" s="51">
        <v>11</v>
      </c>
      <c r="O25" s="148">
        <v>0</v>
      </c>
    </row>
    <row r="26" spans="1:15" ht="14.25" customHeight="1" x14ac:dyDescent="0.25">
      <c r="F26" s="83">
        <v>35</v>
      </c>
      <c r="G26" s="55" t="str">
        <f>+VLOOKUP(F26,Participants!$A$1:$F$798,2,FALSE)</f>
        <v>Cole Miller</v>
      </c>
      <c r="H26" s="55" t="str">
        <f>+VLOOKUP(F26,Participants!$A$1:$F$798,4,FALSE)</f>
        <v>BFS</v>
      </c>
      <c r="I26" s="55" t="str">
        <f>+VLOOKUP(F26,Participants!$A$1:$F$798,5,FALSE)</f>
        <v>M</v>
      </c>
      <c r="J26" s="55">
        <f>+VLOOKUP(F26,Participants!$A$1:$F$798,3,FALSE)</f>
        <v>6</v>
      </c>
      <c r="K26" s="14" t="str">
        <f>+VLOOKUP(F26,Participants!$A$1:$G$798,7,FALSE)</f>
        <v>JV BOYS</v>
      </c>
      <c r="L26" s="84">
        <v>3</v>
      </c>
      <c r="M26" s="55">
        <v>1</v>
      </c>
      <c r="N26" s="147">
        <v>10</v>
      </c>
      <c r="O26" s="148">
        <v>0</v>
      </c>
    </row>
    <row r="27" spans="1:15" ht="14.25" customHeight="1" x14ac:dyDescent="0.25">
      <c r="F27" s="83">
        <v>36</v>
      </c>
      <c r="G27" s="55" t="str">
        <f>+VLOOKUP(F27,Participants!$A$1:$F$798,2,FALSE)</f>
        <v>Leo Nasiadka</v>
      </c>
      <c r="H27" s="55" t="str">
        <f>+VLOOKUP(F27,Participants!$A$1:$F$798,4,FALSE)</f>
        <v>BFS</v>
      </c>
      <c r="I27" s="55" t="str">
        <f>+VLOOKUP(F27,Participants!$A$1:$F$798,5,FALSE)</f>
        <v>M</v>
      </c>
      <c r="J27" s="55">
        <f>+VLOOKUP(F27,Participants!$A$1:$F$798,3,FALSE)</f>
        <v>6</v>
      </c>
      <c r="K27" s="14" t="str">
        <f>+VLOOKUP(F27,Participants!$A$1:$G$798,7,FALSE)</f>
        <v>JV BOYS</v>
      </c>
      <c r="L27" s="140">
        <v>4</v>
      </c>
      <c r="M27" s="55"/>
      <c r="N27" s="147">
        <v>9</v>
      </c>
      <c r="O27" s="148">
        <v>9</v>
      </c>
    </row>
    <row r="28" spans="1:15" ht="14.25" customHeight="1" x14ac:dyDescent="0.25">
      <c r="F28" s="88">
        <v>33</v>
      </c>
      <c r="G28" s="51" t="str">
        <f>+VLOOKUP(F28,Participants!$A$1:$F$798,2,FALSE)</f>
        <v>Drew Frederick</v>
      </c>
      <c r="H28" s="51" t="str">
        <f>+VLOOKUP(F28,Participants!$A$1:$F$798,4,FALSE)</f>
        <v>BFS</v>
      </c>
      <c r="I28" s="51" t="str">
        <f>+VLOOKUP(F28,Participants!$A$1:$F$798,5,FALSE)</f>
        <v>M</v>
      </c>
      <c r="J28" s="51">
        <f>+VLOOKUP(F28,Participants!$A$1:$F$798,3,FALSE)</f>
        <v>5</v>
      </c>
      <c r="K28" s="14" t="str">
        <f>+VLOOKUP(F28,Participants!$A$1:$G$798,7,FALSE)</f>
        <v>JV BOYS</v>
      </c>
      <c r="L28" s="139">
        <v>5</v>
      </c>
      <c r="M28" s="51"/>
      <c r="N28" s="51">
        <v>9</v>
      </c>
      <c r="O28" s="148">
        <v>4</v>
      </c>
    </row>
    <row r="29" spans="1:15" ht="14.25" customHeight="1" x14ac:dyDescent="0.25">
      <c r="F29" s="83">
        <v>32</v>
      </c>
      <c r="G29" s="55" t="str">
        <f>+VLOOKUP(F29,Participants!$A$1:$F$798,2,FALSE)</f>
        <v>Declan Flynn</v>
      </c>
      <c r="H29" s="55" t="str">
        <f>+VLOOKUP(F29,Participants!$A$1:$F$798,4,FALSE)</f>
        <v>BFS</v>
      </c>
      <c r="I29" s="55" t="str">
        <f>+VLOOKUP(F29,Participants!$A$1:$F$798,5,FALSE)</f>
        <v>M</v>
      </c>
      <c r="J29" s="55">
        <f>+VLOOKUP(F29,Participants!$A$1:$F$798,3,FALSE)</f>
        <v>5</v>
      </c>
      <c r="K29" s="14" t="str">
        <f>+VLOOKUP(F29,Participants!$A$1:$G$798,7,FALSE)</f>
        <v>JV BOYS</v>
      </c>
      <c r="L29" s="140">
        <v>6</v>
      </c>
      <c r="M29" s="55"/>
      <c r="N29" s="147">
        <v>9</v>
      </c>
      <c r="O29" s="148">
        <v>4</v>
      </c>
    </row>
    <row r="30" spans="1:15" ht="14.25" customHeight="1" x14ac:dyDescent="0.25">
      <c r="F30" s="88">
        <v>40</v>
      </c>
      <c r="G30" s="51" t="str">
        <f>+VLOOKUP(F30,Participants!$A$1:$F$798,2,FALSE)</f>
        <v>Theodore Schoedel</v>
      </c>
      <c r="H30" s="51" t="str">
        <f>+VLOOKUP(F30,Participants!$A$1:$F$798,4,FALSE)</f>
        <v>BFS</v>
      </c>
      <c r="I30" s="51" t="str">
        <f>+VLOOKUP(F30,Participants!$A$1:$F$798,5,FALSE)</f>
        <v>M</v>
      </c>
      <c r="J30" s="51">
        <f>+VLOOKUP(F30,Participants!$A$1:$F$798,3,FALSE)</f>
        <v>6</v>
      </c>
      <c r="K30" s="14" t="str">
        <f>+VLOOKUP(F30,Participants!$A$1:$G$798,7,FALSE)</f>
        <v>JV BOYS</v>
      </c>
      <c r="L30" s="139">
        <v>7</v>
      </c>
      <c r="M30" s="51"/>
      <c r="N30" s="51">
        <v>9</v>
      </c>
      <c r="O30" s="148">
        <v>3</v>
      </c>
    </row>
    <row r="31" spans="1:15" ht="14.25" customHeight="1" x14ac:dyDescent="0.25">
      <c r="F31" s="83">
        <v>212</v>
      </c>
      <c r="G31" s="55" t="str">
        <f>+VLOOKUP(F31,Participants!$A$1:$F$798,2,FALSE)</f>
        <v>Camden Morgan</v>
      </c>
      <c r="H31" s="55" t="str">
        <f>+VLOOKUP(F31,Participants!$A$1:$F$798,4,FALSE)</f>
        <v>STL</v>
      </c>
      <c r="I31" s="55" t="str">
        <f>+VLOOKUP(F31,Participants!$A$1:$F$798,5,FALSE)</f>
        <v>M</v>
      </c>
      <c r="J31" s="55">
        <f>+VLOOKUP(F31,Participants!$A$1:$F$798,3,FALSE)</f>
        <v>5</v>
      </c>
      <c r="K31" s="14" t="str">
        <f>+VLOOKUP(F31,Participants!$A$1:$G$798,7,FALSE)</f>
        <v>JV BOYS</v>
      </c>
      <c r="L31" s="140">
        <v>8</v>
      </c>
      <c r="M31" s="55"/>
      <c r="N31" s="147">
        <v>9</v>
      </c>
      <c r="O31" s="148">
        <v>0</v>
      </c>
    </row>
    <row r="32" spans="1:15" ht="14.25" customHeight="1" x14ac:dyDescent="0.25">
      <c r="F32" s="88">
        <v>41</v>
      </c>
      <c r="G32" s="51" t="str">
        <f>+VLOOKUP(F32,Participants!$A$1:$F$798,2,FALSE)</f>
        <v>Liam Straub</v>
      </c>
      <c r="H32" s="51" t="str">
        <f>+VLOOKUP(F32,Participants!$A$1:$F$798,4,FALSE)</f>
        <v>BFS</v>
      </c>
      <c r="I32" s="51" t="str">
        <f>+VLOOKUP(F32,Participants!$A$1:$F$798,5,FALSE)</f>
        <v>M</v>
      </c>
      <c r="J32" s="51">
        <f>+VLOOKUP(F32,Participants!$A$1:$F$798,3,FALSE)</f>
        <v>6</v>
      </c>
      <c r="K32" s="14" t="str">
        <f>+VLOOKUP(F32,Participants!$A$1:$G$798,7,FALSE)</f>
        <v>JV BOYS</v>
      </c>
      <c r="L32" s="139">
        <v>9</v>
      </c>
      <c r="M32" s="51"/>
      <c r="N32" s="51">
        <v>8</v>
      </c>
      <c r="O32" s="148">
        <v>5</v>
      </c>
    </row>
    <row r="33" spans="6:15" ht="15" customHeight="1" x14ac:dyDescent="0.25">
      <c r="F33" s="88">
        <v>37</v>
      </c>
      <c r="G33" s="51" t="str">
        <f>+VLOOKUP(F33,Participants!$A$1:$F$798,2,FALSE)</f>
        <v>Liam Patterson</v>
      </c>
      <c r="H33" s="51" t="str">
        <f>+VLOOKUP(F33,Participants!$A$1:$F$798,4,FALSE)</f>
        <v>BFS</v>
      </c>
      <c r="I33" s="51" t="str">
        <f>+VLOOKUP(F33,Participants!$A$1:$F$798,5,FALSE)</f>
        <v>M</v>
      </c>
      <c r="J33" s="51">
        <f>+VLOOKUP(F33,Participants!$A$1:$F$798,3,FALSE)</f>
        <v>6</v>
      </c>
      <c r="K33" s="14" t="str">
        <f>+VLOOKUP(F33,Participants!$A$1:$G$798,7,FALSE)</f>
        <v>JV BOYS</v>
      </c>
      <c r="L33" s="89">
        <v>10</v>
      </c>
      <c r="M33" s="51"/>
      <c r="N33" s="51">
        <v>7</v>
      </c>
      <c r="O33" s="148">
        <v>10</v>
      </c>
    </row>
    <row r="34" spans="6:15" ht="14.25" customHeight="1" x14ac:dyDescent="0.25">
      <c r="F34" s="83">
        <v>38</v>
      </c>
      <c r="G34" s="55" t="str">
        <f>+VLOOKUP(F34,Participants!$A$1:$F$798,2,FALSE)</f>
        <v>Michael Ramaley</v>
      </c>
      <c r="H34" s="55" t="str">
        <f>+VLOOKUP(F34,Participants!$A$1:$F$798,4,FALSE)</f>
        <v>BFS</v>
      </c>
      <c r="I34" s="55" t="str">
        <f>+VLOOKUP(F34,Participants!$A$1:$F$798,5,FALSE)</f>
        <v>M</v>
      </c>
      <c r="J34" s="55">
        <f>+VLOOKUP(F34,Participants!$A$1:$F$798,3,FALSE)</f>
        <v>5</v>
      </c>
      <c r="K34" s="14" t="str">
        <f>+VLOOKUP(F34,Participants!$A$1:$G$798,7,FALSE)</f>
        <v>JV BOYS</v>
      </c>
      <c r="L34" s="84">
        <v>11</v>
      </c>
      <c r="M34" s="55"/>
      <c r="N34" s="147">
        <v>7</v>
      </c>
      <c r="O34" s="148">
        <v>0</v>
      </c>
    </row>
    <row r="35" spans="6:15" ht="14.25" customHeight="1" x14ac:dyDescent="0.25">
      <c r="F35" s="83"/>
      <c r="G35" s="55"/>
      <c r="H35" s="55"/>
      <c r="I35" s="55"/>
      <c r="J35" s="55"/>
      <c r="K35" s="14"/>
      <c r="L35" s="84"/>
      <c r="M35" s="55"/>
      <c r="N35" s="147"/>
      <c r="O35" s="148"/>
    </row>
    <row r="36" spans="6:15" ht="14.25" customHeight="1" x14ac:dyDescent="0.25">
      <c r="F36" s="83">
        <v>52</v>
      </c>
      <c r="G36" s="55" t="str">
        <f>+VLOOKUP(F36,Participants!$A$1:$F$798,2,FALSE)</f>
        <v>Bridie Straub</v>
      </c>
      <c r="H36" s="55" t="str">
        <f>+VLOOKUP(F36,Participants!$A$1:$F$798,4,FALSE)</f>
        <v>BFS</v>
      </c>
      <c r="I36" s="55" t="str">
        <f>+VLOOKUP(F36,Participants!$A$1:$F$798,5,FALSE)</f>
        <v>F</v>
      </c>
      <c r="J36" s="55">
        <f>+VLOOKUP(F36,Participants!$A$1:$F$798,3,FALSE)</f>
        <v>6</v>
      </c>
      <c r="K36" s="14" t="str">
        <f>+VLOOKUP(F36,Participants!$A$1:$G$798,7,FALSE)</f>
        <v>JV GIRLS</v>
      </c>
      <c r="L36" s="140">
        <v>1</v>
      </c>
      <c r="M36" s="55">
        <v>5</v>
      </c>
      <c r="N36" s="147">
        <v>11</v>
      </c>
      <c r="O36" s="148">
        <v>5</v>
      </c>
    </row>
    <row r="37" spans="6:15" ht="14.25" customHeight="1" x14ac:dyDescent="0.25">
      <c r="F37" s="83">
        <v>47</v>
      </c>
      <c r="G37" s="55" t="str">
        <f>+VLOOKUP(F37,Participants!$A$1:$F$798,2,FALSE)</f>
        <v>Charlie Kane</v>
      </c>
      <c r="H37" s="55" t="str">
        <f>+VLOOKUP(F37,Participants!$A$1:$F$798,4,FALSE)</f>
        <v>BFS</v>
      </c>
      <c r="I37" s="55" t="str">
        <f>+VLOOKUP(F37,Participants!$A$1:$F$798,5,FALSE)</f>
        <v>F</v>
      </c>
      <c r="J37" s="55">
        <f>+VLOOKUP(F37,Participants!$A$1:$F$798,3,FALSE)</f>
        <v>5</v>
      </c>
      <c r="K37" s="14" t="str">
        <f>+VLOOKUP(F37,Participants!$A$1:$G$798,7,FALSE)</f>
        <v>JV GIRLS</v>
      </c>
      <c r="L37" s="84">
        <v>2</v>
      </c>
      <c r="M37" s="55">
        <v>3</v>
      </c>
      <c r="N37" s="147">
        <v>10</v>
      </c>
      <c r="O37" s="148">
        <v>10</v>
      </c>
    </row>
    <row r="38" spans="6:15" ht="14.25" customHeight="1" x14ac:dyDescent="0.25">
      <c r="F38" s="88">
        <v>227</v>
      </c>
      <c r="G38" s="51" t="str">
        <f>+VLOOKUP(F38,Participants!$A$1:$F$798,2,FALSE)</f>
        <v>Olivia Naguit</v>
      </c>
      <c r="H38" s="51" t="str">
        <f>+VLOOKUP(F38,Participants!$A$1:$F$798,4,FALSE)</f>
        <v>STL</v>
      </c>
      <c r="I38" s="51" t="str">
        <f>+VLOOKUP(F38,Participants!$A$1:$F$798,5,FALSE)</f>
        <v>F</v>
      </c>
      <c r="J38" s="51">
        <f>+VLOOKUP(F38,Participants!$A$1:$F$798,3,FALSE)</f>
        <v>6</v>
      </c>
      <c r="K38" s="14" t="str">
        <f>+VLOOKUP(F38,Participants!$A$1:$G$798,7,FALSE)</f>
        <v>JV GIRLS</v>
      </c>
      <c r="L38" s="89">
        <v>3</v>
      </c>
      <c r="M38" s="51">
        <v>1</v>
      </c>
      <c r="N38" s="51">
        <v>10</v>
      </c>
      <c r="O38" s="148">
        <v>6</v>
      </c>
    </row>
    <row r="39" spans="6:15" ht="14.25" customHeight="1" x14ac:dyDescent="0.25">
      <c r="F39" s="88">
        <v>49</v>
      </c>
      <c r="G39" s="51" t="str">
        <f>+VLOOKUP(F39,Participants!$A$1:$F$798,2,FALSE)</f>
        <v>Arianna Lheureau</v>
      </c>
      <c r="H39" s="51" t="str">
        <f>+VLOOKUP(F39,Participants!$A$1:$F$798,4,FALSE)</f>
        <v>BFS</v>
      </c>
      <c r="I39" s="51" t="str">
        <f>+VLOOKUP(F39,Participants!$A$1:$F$798,5,FALSE)</f>
        <v>F</v>
      </c>
      <c r="J39" s="51">
        <f>+VLOOKUP(F39,Participants!$A$1:$F$798,3,FALSE)</f>
        <v>6</v>
      </c>
      <c r="K39" s="14" t="str">
        <f>+VLOOKUP(F39,Participants!$A$1:$G$798,7,FALSE)</f>
        <v>JV GIRLS</v>
      </c>
      <c r="L39" s="139">
        <v>4</v>
      </c>
      <c r="M39" s="51"/>
      <c r="N39" s="51">
        <v>10</v>
      </c>
      <c r="O39" s="148">
        <v>1</v>
      </c>
    </row>
    <row r="40" spans="6:15" ht="14.25" customHeight="1" x14ac:dyDescent="0.25">
      <c r="F40" s="88">
        <v>51</v>
      </c>
      <c r="G40" s="51" t="str">
        <f>+VLOOKUP(F40,Participants!$A$1:$F$798,2,FALSE)</f>
        <v>Ella Notte</v>
      </c>
      <c r="H40" s="51" t="str">
        <f>+VLOOKUP(F40,Participants!$A$1:$F$798,4,FALSE)</f>
        <v>BFS</v>
      </c>
      <c r="I40" s="51" t="str">
        <f>+VLOOKUP(F40,Participants!$A$1:$F$798,5,FALSE)</f>
        <v>F</v>
      </c>
      <c r="J40" s="51">
        <f>+VLOOKUP(F40,Participants!$A$1:$F$798,3,FALSE)</f>
        <v>6</v>
      </c>
      <c r="K40" s="14" t="str">
        <f>+VLOOKUP(F40,Participants!$A$1:$G$798,7,FALSE)</f>
        <v>JV GIRLS</v>
      </c>
      <c r="L40" s="89">
        <v>5</v>
      </c>
      <c r="M40" s="51"/>
      <c r="N40" s="51">
        <v>9</v>
      </c>
      <c r="O40" s="148">
        <v>4</v>
      </c>
    </row>
    <row r="41" spans="6:15" ht="14.25" customHeight="1" x14ac:dyDescent="0.25">
      <c r="F41" s="88">
        <v>46</v>
      </c>
      <c r="G41" s="51" t="str">
        <f>+VLOOKUP(F41,Participants!$A$1:$F$798,2,FALSE)</f>
        <v>Autumn Jaras</v>
      </c>
      <c r="H41" s="51" t="str">
        <f>+VLOOKUP(F41,Participants!$A$1:$F$798,4,FALSE)</f>
        <v>BFS</v>
      </c>
      <c r="I41" s="51" t="str">
        <f>+VLOOKUP(F41,Participants!$A$1:$F$798,5,FALSE)</f>
        <v>F</v>
      </c>
      <c r="J41" s="51">
        <f>+VLOOKUP(F41,Participants!$A$1:$F$798,3,FALSE)</f>
        <v>5</v>
      </c>
      <c r="K41" s="14" t="str">
        <f>+VLOOKUP(F41,Participants!$A$1:$G$798,7,FALSE)</f>
        <v>JV GIRLS</v>
      </c>
      <c r="L41" s="139">
        <v>6</v>
      </c>
      <c r="M41" s="51"/>
      <c r="N41" s="51">
        <v>9</v>
      </c>
      <c r="O41" s="148">
        <v>1</v>
      </c>
    </row>
    <row r="42" spans="6:15" ht="14.25" customHeight="1" x14ac:dyDescent="0.25">
      <c r="F42" s="88">
        <v>221</v>
      </c>
      <c r="G42" s="51" t="str">
        <f>+VLOOKUP(F42,Participants!$A$1:$F$798,2,FALSE)</f>
        <v>Ava Hladek</v>
      </c>
      <c r="H42" s="51" t="str">
        <f>+VLOOKUP(F42,Participants!$A$1:$F$798,4,FALSE)</f>
        <v>STL</v>
      </c>
      <c r="I42" s="51" t="str">
        <f>+VLOOKUP(F42,Participants!$A$1:$F$798,5,FALSE)</f>
        <v>F</v>
      </c>
      <c r="J42" s="51">
        <f>+VLOOKUP(F42,Participants!$A$1:$F$798,3,FALSE)</f>
        <v>6</v>
      </c>
      <c r="K42" s="14" t="str">
        <f>+VLOOKUP(F42,Participants!$A$1:$G$798,7,FALSE)</f>
        <v>JV GIRLS</v>
      </c>
      <c r="L42" s="89">
        <v>7</v>
      </c>
      <c r="M42" s="51"/>
      <c r="N42" s="51">
        <v>8</v>
      </c>
      <c r="O42" s="148">
        <v>5</v>
      </c>
    </row>
    <row r="43" spans="6:15" ht="14.25" customHeight="1" x14ac:dyDescent="0.25">
      <c r="F43" s="83">
        <v>48</v>
      </c>
      <c r="G43" s="55" t="str">
        <f>+VLOOKUP(F43,Participants!$A$1:$F$798,2,FALSE)</f>
        <v>Alaina Kelly</v>
      </c>
      <c r="H43" s="55" t="str">
        <f>+VLOOKUP(F43,Participants!$A$1:$F$798,4,FALSE)</f>
        <v>BFS</v>
      </c>
      <c r="I43" s="55" t="str">
        <f>+VLOOKUP(F43,Participants!$A$1:$F$798,5,FALSE)</f>
        <v>F</v>
      </c>
      <c r="J43" s="55">
        <f>+VLOOKUP(F43,Participants!$A$1:$F$798,3,FALSE)</f>
        <v>6</v>
      </c>
      <c r="K43" s="14" t="str">
        <f>+VLOOKUP(F43,Participants!$A$1:$G$798,7,FALSE)</f>
        <v>JV GIRLS</v>
      </c>
      <c r="L43" s="84">
        <v>8</v>
      </c>
      <c r="M43" s="55"/>
      <c r="N43" s="147">
        <v>7</v>
      </c>
      <c r="O43" s="148">
        <v>11</v>
      </c>
    </row>
    <row r="44" spans="6:15" ht="14.25" customHeight="1" x14ac:dyDescent="0.25">
      <c r="F44" s="88">
        <v>43</v>
      </c>
      <c r="G44" s="51" t="str">
        <f>+VLOOKUP(F44,Participants!$A$1:$F$798,2,FALSE)</f>
        <v>Molly Begley</v>
      </c>
      <c r="H44" s="51" t="str">
        <f>+VLOOKUP(F44,Participants!$A$1:$F$798,4,FALSE)</f>
        <v>BFS</v>
      </c>
      <c r="I44" s="51" t="str">
        <f>+VLOOKUP(F44,Participants!$A$1:$F$798,5,FALSE)</f>
        <v>F</v>
      </c>
      <c r="J44" s="51">
        <f>+VLOOKUP(F44,Participants!$A$1:$F$798,3,FALSE)</f>
        <v>6</v>
      </c>
      <c r="K44" s="14" t="str">
        <f>+VLOOKUP(F44,Participants!$A$1:$G$798,7,FALSE)</f>
        <v>JV GIRLS</v>
      </c>
      <c r="L44" s="89">
        <v>9</v>
      </c>
      <c r="M44" s="51"/>
      <c r="N44" s="51">
        <v>7</v>
      </c>
      <c r="O44" s="148">
        <v>5</v>
      </c>
    </row>
    <row r="45" spans="6:15" ht="14.25" customHeight="1" x14ac:dyDescent="0.25">
      <c r="F45" s="83">
        <v>45</v>
      </c>
      <c r="G45" s="55" t="str">
        <f>+VLOOKUP(F45,Participants!$A$1:$F$798,2,FALSE)</f>
        <v>Paulina Hornug</v>
      </c>
      <c r="H45" s="55" t="str">
        <f>+VLOOKUP(F45,Participants!$A$1:$F$798,4,FALSE)</f>
        <v>BFS</v>
      </c>
      <c r="I45" s="55" t="str">
        <f>+VLOOKUP(F45,Participants!$A$1:$F$798,5,FALSE)</f>
        <v>F</v>
      </c>
      <c r="J45" s="55">
        <f>+VLOOKUP(F45,Participants!$A$1:$F$798,3,FALSE)</f>
        <v>5</v>
      </c>
      <c r="K45" s="14" t="str">
        <f>+VLOOKUP(F45,Participants!$A$1:$G$798,7,FALSE)</f>
        <v>JV GIRLS</v>
      </c>
      <c r="L45" s="84">
        <v>10</v>
      </c>
      <c r="M45" s="55"/>
      <c r="N45" s="147">
        <v>7</v>
      </c>
      <c r="O45" s="148">
        <v>0</v>
      </c>
    </row>
    <row r="46" spans="6:15" ht="14.25" customHeight="1" x14ac:dyDescent="0.25">
      <c r="F46" s="83"/>
      <c r="G46" s="55"/>
      <c r="H46" s="55"/>
      <c r="I46" s="55"/>
      <c r="J46" s="55"/>
      <c r="K46" s="14"/>
      <c r="L46" s="84"/>
      <c r="M46" s="55"/>
      <c r="N46" s="147"/>
      <c r="O46" s="148"/>
    </row>
    <row r="47" spans="6:15" ht="14.25" customHeight="1" x14ac:dyDescent="0.25">
      <c r="F47" s="83">
        <v>236</v>
      </c>
      <c r="G47" s="55" t="str">
        <f>+VLOOKUP(F47,Participants!$A$1:$F$798,2,FALSE)</f>
        <v>Giovanni Bellicini</v>
      </c>
      <c r="H47" s="55" t="str">
        <f>+VLOOKUP(F47,Participants!$A$1:$F$798,4,FALSE)</f>
        <v>STL</v>
      </c>
      <c r="I47" s="55" t="str">
        <f>+VLOOKUP(F47,Participants!$A$1:$F$798,5,FALSE)</f>
        <v>M</v>
      </c>
      <c r="J47" s="55">
        <f>+VLOOKUP(F47,Participants!$A$1:$F$798,3,FALSE)</f>
        <v>7</v>
      </c>
      <c r="K47" s="14" t="str">
        <f>+VLOOKUP(F47,Participants!$A$1:$G$798,7,FALSE)</f>
        <v>VARSITY BOYS</v>
      </c>
      <c r="L47" s="140">
        <v>1</v>
      </c>
      <c r="M47" s="55">
        <v>5</v>
      </c>
      <c r="N47" s="147">
        <v>14</v>
      </c>
      <c r="O47" s="148">
        <v>2</v>
      </c>
    </row>
    <row r="48" spans="6:15" ht="14.25" customHeight="1" x14ac:dyDescent="0.25">
      <c r="F48" s="83">
        <v>60</v>
      </c>
      <c r="G48" s="55" t="str">
        <f>+VLOOKUP(F48,Participants!$A$1:$F$798,2,FALSE)</f>
        <v>Enzo Pecoraro</v>
      </c>
      <c r="H48" s="55" t="str">
        <f>+VLOOKUP(F48,Participants!$A$1:$F$798,4,FALSE)</f>
        <v>BFS</v>
      </c>
      <c r="I48" s="55" t="str">
        <f>+VLOOKUP(F48,Participants!$A$1:$F$798,5,FALSE)</f>
        <v>M</v>
      </c>
      <c r="J48" s="55">
        <f>+VLOOKUP(F48,Participants!$A$1:$F$798,3,FALSE)</f>
        <v>8</v>
      </c>
      <c r="K48" s="14" t="str">
        <f>+VLOOKUP(F48,Participants!$A$1:$G$798,7,FALSE)</f>
        <v>VARSITY BOYS</v>
      </c>
      <c r="L48" s="84">
        <v>2</v>
      </c>
      <c r="M48" s="55">
        <v>3</v>
      </c>
      <c r="N48" s="147">
        <v>14</v>
      </c>
      <c r="O48" s="148">
        <v>0</v>
      </c>
    </row>
    <row r="49" spans="6:15" ht="14.25" customHeight="1" x14ac:dyDescent="0.25">
      <c r="F49" s="88">
        <v>242</v>
      </c>
      <c r="G49" s="51" t="str">
        <f>+VLOOKUP(F49,Participants!$A$1:$F$798,2,FALSE)</f>
        <v>Jackson Kollar</v>
      </c>
      <c r="H49" s="51" t="str">
        <f>+VLOOKUP(F49,Participants!$A$1:$F$798,4,FALSE)</f>
        <v>STL</v>
      </c>
      <c r="I49" s="51" t="str">
        <f>+VLOOKUP(F49,Participants!$A$1:$F$798,5,FALSE)</f>
        <v>M</v>
      </c>
      <c r="J49" s="51">
        <f>+VLOOKUP(F49,Participants!$A$1:$F$798,3,FALSE)</f>
        <v>7</v>
      </c>
      <c r="K49" s="14" t="str">
        <f>+VLOOKUP(F49,Participants!$A$1:$G$798,7,FALSE)</f>
        <v>VARSITY BOYS</v>
      </c>
      <c r="L49" s="89">
        <v>3</v>
      </c>
      <c r="M49" s="51">
        <v>1</v>
      </c>
      <c r="N49" s="51">
        <v>12</v>
      </c>
      <c r="O49" s="148">
        <v>5</v>
      </c>
    </row>
    <row r="50" spans="6:15" ht="14.25" customHeight="1" x14ac:dyDescent="0.25">
      <c r="F50" s="88">
        <v>235</v>
      </c>
      <c r="G50" s="51" t="str">
        <f>+VLOOKUP(F50,Participants!$A$1:$F$798,2,FALSE)</f>
        <v>Ilya Belldina</v>
      </c>
      <c r="H50" s="51" t="str">
        <f>+VLOOKUP(F50,Participants!$A$1:$F$798,4,FALSE)</f>
        <v>STL</v>
      </c>
      <c r="I50" s="51" t="str">
        <f>+VLOOKUP(F50,Participants!$A$1:$F$798,5,FALSE)</f>
        <v>M</v>
      </c>
      <c r="J50" s="51">
        <f>+VLOOKUP(F50,Participants!$A$1:$F$798,3,FALSE)</f>
        <v>7</v>
      </c>
      <c r="K50" s="14" t="str">
        <f>+VLOOKUP(F50,Participants!$A$1:$G$798,7,FALSE)</f>
        <v>VARSITY BOYS</v>
      </c>
      <c r="L50" s="139">
        <v>4</v>
      </c>
      <c r="M50" s="51"/>
      <c r="N50" s="51">
        <v>12</v>
      </c>
      <c r="O50" s="148">
        <v>0</v>
      </c>
    </row>
    <row r="51" spans="6:15" ht="14.25" customHeight="1" x14ac:dyDescent="0.25">
      <c r="F51" s="83">
        <v>238</v>
      </c>
      <c r="G51" s="55" t="str">
        <f>+VLOOKUP(F51,Participants!$A$1:$F$798,2,FALSE)</f>
        <v>Elijah Eckenrode</v>
      </c>
      <c r="H51" s="55" t="str">
        <f>+VLOOKUP(F51,Participants!$A$1:$F$798,4,FALSE)</f>
        <v>STL</v>
      </c>
      <c r="I51" s="55" t="str">
        <f>+VLOOKUP(F51,Participants!$A$1:$F$798,5,FALSE)</f>
        <v>M</v>
      </c>
      <c r="J51" s="55">
        <f>+VLOOKUP(F51,Participants!$A$1:$F$798,3,FALSE)</f>
        <v>8</v>
      </c>
      <c r="K51" s="14" t="str">
        <f>+VLOOKUP(F51,Participants!$A$1:$G$798,7,FALSE)</f>
        <v>VARSITY BOYS</v>
      </c>
      <c r="L51" s="140">
        <v>5</v>
      </c>
      <c r="M51" s="55"/>
      <c r="N51" s="147">
        <v>10</v>
      </c>
      <c r="O51" s="148">
        <v>0</v>
      </c>
    </row>
    <row r="52" spans="6:15" ht="14.25" customHeight="1" x14ac:dyDescent="0.25">
      <c r="F52" s="83">
        <v>62</v>
      </c>
      <c r="G52" s="55" t="str">
        <f>+VLOOKUP(F52,Participants!$A$1:$F$798,2,FALSE)</f>
        <v>Parker Skrastins</v>
      </c>
      <c r="H52" s="55" t="str">
        <f>+VLOOKUP(F52,Participants!$A$1:$F$798,4,FALSE)</f>
        <v>BFS</v>
      </c>
      <c r="I52" s="55" t="str">
        <f>+VLOOKUP(F52,Participants!$A$1:$F$798,5,FALSE)</f>
        <v>M</v>
      </c>
      <c r="J52" s="55">
        <f>+VLOOKUP(F52,Participants!$A$1:$F$798,3,FALSE)</f>
        <v>7</v>
      </c>
      <c r="K52" s="14" t="str">
        <f>+VLOOKUP(F52,Participants!$A$1:$G$798,7,FALSE)</f>
        <v>VARSITY BOYS</v>
      </c>
      <c r="L52" s="84">
        <v>6</v>
      </c>
      <c r="M52" s="55"/>
      <c r="N52" s="147">
        <v>8</v>
      </c>
      <c r="O52" s="148">
        <v>10</v>
      </c>
    </row>
    <row r="53" spans="6:15" ht="14.25" customHeight="1" x14ac:dyDescent="0.25">
      <c r="F53" s="83"/>
      <c r="G53" s="55"/>
      <c r="H53" s="55"/>
      <c r="I53" s="55"/>
      <c r="J53" s="55"/>
      <c r="K53" s="14"/>
      <c r="L53" s="84"/>
      <c r="M53" s="55"/>
      <c r="N53" s="147"/>
      <c r="O53" s="148"/>
    </row>
    <row r="54" spans="6:15" ht="14.25" customHeight="1" x14ac:dyDescent="0.25">
      <c r="F54" s="88">
        <v>75</v>
      </c>
      <c r="G54" s="51" t="str">
        <f>+VLOOKUP(F54,Participants!$A$1:$F$798,2,FALSE)</f>
        <v>Claire Karsman</v>
      </c>
      <c r="H54" s="51" t="str">
        <f>+VLOOKUP(F54,Participants!$A$1:$F$798,4,FALSE)</f>
        <v>BFS</v>
      </c>
      <c r="I54" s="51" t="str">
        <f>+VLOOKUP(F54,Participants!$A$1:$F$798,5,FALSE)</f>
        <v>F</v>
      </c>
      <c r="J54" s="51">
        <f>+VLOOKUP(F54,Participants!$A$1:$F$798,3,FALSE)</f>
        <v>8</v>
      </c>
      <c r="K54" s="14" t="str">
        <f>+VLOOKUP(F54,Participants!$A$1:$G$798,7,FALSE)</f>
        <v>VARSITY GIRLS</v>
      </c>
      <c r="L54" s="89">
        <v>1</v>
      </c>
      <c r="M54" s="51">
        <v>5</v>
      </c>
      <c r="N54" s="51">
        <v>15</v>
      </c>
      <c r="O54" s="148">
        <v>2</v>
      </c>
    </row>
    <row r="55" spans="6:15" ht="14.25" customHeight="1" x14ac:dyDescent="0.25">
      <c r="F55" s="88">
        <v>78</v>
      </c>
      <c r="G55" s="51" t="str">
        <f>+VLOOKUP(F55,Participants!$A$1:$F$798,2,FALSE)</f>
        <v>Kaitlyn Lindenfelser</v>
      </c>
      <c r="H55" s="51" t="str">
        <f>+VLOOKUP(F55,Participants!$A$1:$F$798,4,FALSE)</f>
        <v>BFS</v>
      </c>
      <c r="I55" s="51" t="str">
        <f>+VLOOKUP(F55,Participants!$A$1:$F$798,5,FALSE)</f>
        <v>F</v>
      </c>
      <c r="J55" s="51">
        <f>+VLOOKUP(F55,Participants!$A$1:$F$798,3,FALSE)</f>
        <v>7</v>
      </c>
      <c r="K55" s="14" t="str">
        <f>+VLOOKUP(F55,Participants!$A$1:$G$798,7,FALSE)</f>
        <v>VARSITY GIRLS</v>
      </c>
      <c r="L55" s="139">
        <v>2</v>
      </c>
      <c r="M55" s="51">
        <v>3</v>
      </c>
      <c r="N55" s="51">
        <v>14</v>
      </c>
      <c r="O55" s="148">
        <v>11</v>
      </c>
    </row>
    <row r="56" spans="6:15" ht="14.25" customHeight="1" x14ac:dyDescent="0.25">
      <c r="F56" s="83">
        <v>74</v>
      </c>
      <c r="G56" s="55" t="str">
        <f>+VLOOKUP(F56,Participants!$A$1:$F$798,2,FALSE)</f>
        <v>Morgan Kane</v>
      </c>
      <c r="H56" s="55" t="str">
        <f>+VLOOKUP(F56,Participants!$A$1:$F$798,4,FALSE)</f>
        <v>BFS</v>
      </c>
      <c r="I56" s="55" t="str">
        <f>+VLOOKUP(F56,Participants!$A$1:$F$798,5,FALSE)</f>
        <v>F</v>
      </c>
      <c r="J56" s="55">
        <f>+VLOOKUP(F56,Participants!$A$1:$F$798,3,FALSE)</f>
        <v>8</v>
      </c>
      <c r="K56" s="14" t="str">
        <f>+VLOOKUP(F56,Participants!$A$1:$G$798,7,FALSE)</f>
        <v>VARSITY GIRLS</v>
      </c>
      <c r="L56" s="140">
        <v>3</v>
      </c>
      <c r="M56" s="55">
        <v>1</v>
      </c>
      <c r="N56" s="147">
        <v>13</v>
      </c>
      <c r="O56" s="148">
        <v>10</v>
      </c>
    </row>
    <row r="57" spans="6:15" ht="14.25" customHeight="1" x14ac:dyDescent="0.25">
      <c r="F57" s="83">
        <v>65</v>
      </c>
      <c r="G57" s="55" t="str">
        <f>+VLOOKUP(F57,Participants!$A$1:$F$798,2,FALSE)</f>
        <v>Avery Arendosh</v>
      </c>
      <c r="H57" s="55" t="str">
        <f>+VLOOKUP(F57,Participants!$A$1:$F$798,4,FALSE)</f>
        <v>BFS</v>
      </c>
      <c r="I57" s="55" t="str">
        <f>+VLOOKUP(F57,Participants!$A$1:$F$798,5,FALSE)</f>
        <v>F</v>
      </c>
      <c r="J57" s="55">
        <f>+VLOOKUP(F57,Participants!$A$1:$F$798,3,FALSE)</f>
        <v>7</v>
      </c>
      <c r="K57" s="14" t="str">
        <f>+VLOOKUP(F57,Participants!$A$1:$G$798,7,FALSE)</f>
        <v>VARSITY GIRLS</v>
      </c>
      <c r="L57" s="84">
        <v>4</v>
      </c>
      <c r="M57" s="55"/>
      <c r="N57" s="147">
        <v>13</v>
      </c>
      <c r="O57" s="148">
        <v>7</v>
      </c>
    </row>
    <row r="58" spans="6:15" ht="14.25" customHeight="1" x14ac:dyDescent="0.25">
      <c r="F58" s="88">
        <v>257</v>
      </c>
      <c r="G58" s="51" t="str">
        <f>+VLOOKUP(F58,Participants!$A$1:$F$798,2,FALSE)</f>
        <v>Greta Gompers</v>
      </c>
      <c r="H58" s="51" t="str">
        <f>+VLOOKUP(F58,Participants!$A$1:$F$798,4,FALSE)</f>
        <v>STL</v>
      </c>
      <c r="I58" s="51" t="str">
        <f>+VLOOKUP(F58,Participants!$A$1:$F$798,5,FALSE)</f>
        <v>F</v>
      </c>
      <c r="J58" s="51">
        <f>+VLOOKUP(F58,Participants!$A$1:$F$798,3,FALSE)</f>
        <v>8</v>
      </c>
      <c r="K58" s="14" t="str">
        <f>+VLOOKUP(F58,Participants!$A$1:$G$798,7,FALSE)</f>
        <v>VARSITY GIRLS</v>
      </c>
      <c r="L58" s="89">
        <v>5</v>
      </c>
      <c r="M58" s="51"/>
      <c r="N58" s="51">
        <v>12</v>
      </c>
      <c r="O58" s="148">
        <v>6</v>
      </c>
    </row>
    <row r="59" spans="6:15" ht="14.25" customHeight="1" x14ac:dyDescent="0.25">
      <c r="F59" s="88">
        <v>66</v>
      </c>
      <c r="G59" s="51" t="str">
        <f>+VLOOKUP(F59,Participants!$A$1:$F$798,2,FALSE)</f>
        <v>Magdalene Carroll</v>
      </c>
      <c r="H59" s="51" t="str">
        <f>+VLOOKUP(F59,Participants!$A$1:$F$798,4,FALSE)</f>
        <v>BFS</v>
      </c>
      <c r="I59" s="51" t="str">
        <f>+VLOOKUP(F59,Participants!$A$1:$F$798,5,FALSE)</f>
        <v>F</v>
      </c>
      <c r="J59" s="51">
        <f>+VLOOKUP(F59,Participants!$A$1:$F$798,3,FALSE)</f>
        <v>8</v>
      </c>
      <c r="K59" s="14" t="str">
        <f>+VLOOKUP(F59,Participants!$A$1:$G$798,7,FALSE)</f>
        <v>VARSITY GIRLS</v>
      </c>
      <c r="L59" s="139">
        <v>6</v>
      </c>
      <c r="M59" s="51"/>
      <c r="N59" s="51">
        <v>12</v>
      </c>
      <c r="O59" s="148">
        <v>0</v>
      </c>
    </row>
    <row r="60" spans="6:15" ht="14.25" customHeight="1" x14ac:dyDescent="0.25">
      <c r="F60" s="83">
        <v>258</v>
      </c>
      <c r="G60" s="55" t="str">
        <f>+VLOOKUP(F60,Participants!$A$1:$F$798,2,FALSE)</f>
        <v>Claire Heller</v>
      </c>
      <c r="H60" s="55" t="str">
        <f>+VLOOKUP(F60,Participants!$A$1:$F$798,4,FALSE)</f>
        <v>STL</v>
      </c>
      <c r="I60" s="55" t="str">
        <f>+VLOOKUP(F60,Participants!$A$1:$F$798,5,FALSE)</f>
        <v>F</v>
      </c>
      <c r="J60" s="55">
        <f>+VLOOKUP(F60,Participants!$A$1:$F$798,3,FALSE)</f>
        <v>8</v>
      </c>
      <c r="K60" s="14" t="str">
        <f>+VLOOKUP(F60,Participants!$A$1:$G$798,7,FALSE)</f>
        <v>VARSITY GIRLS</v>
      </c>
      <c r="L60" s="140">
        <v>7</v>
      </c>
      <c r="M60" s="55"/>
      <c r="N60" s="147">
        <v>11</v>
      </c>
      <c r="O60" s="148">
        <v>11</v>
      </c>
    </row>
    <row r="61" spans="6:15" ht="14.25" customHeight="1" x14ac:dyDescent="0.25">
      <c r="F61" s="83">
        <v>79</v>
      </c>
      <c r="G61" s="55" t="str">
        <f>+VLOOKUP(F61,Participants!$A$1:$F$798,2,FALSE)</f>
        <v>Jocelyn Miller</v>
      </c>
      <c r="H61" s="55" t="str">
        <f>+VLOOKUP(F61,Participants!$A$1:$F$798,4,FALSE)</f>
        <v>BFS</v>
      </c>
      <c r="I61" s="55" t="str">
        <f>+VLOOKUP(F61,Participants!$A$1:$F$798,5,FALSE)</f>
        <v>F</v>
      </c>
      <c r="J61" s="55">
        <f>+VLOOKUP(F61,Participants!$A$1:$F$798,3,FALSE)</f>
        <v>7</v>
      </c>
      <c r="K61" s="14" t="str">
        <f>+VLOOKUP(F61,Participants!$A$1:$G$798,7,FALSE)</f>
        <v>VARSITY GIRLS</v>
      </c>
      <c r="L61" s="84">
        <v>8</v>
      </c>
      <c r="M61" s="55"/>
      <c r="N61" s="147">
        <v>11</v>
      </c>
      <c r="O61" s="148">
        <v>9</v>
      </c>
    </row>
    <row r="62" spans="6:15" ht="14.25" customHeight="1" x14ac:dyDescent="0.25">
      <c r="F62" s="88">
        <v>84</v>
      </c>
      <c r="G62" s="51" t="str">
        <f>+VLOOKUP(F62,Participants!$A$1:$F$798,2,FALSE)</f>
        <v>Alexandria Polivka</v>
      </c>
      <c r="H62" s="51" t="str">
        <f>+VLOOKUP(F62,Participants!$A$1:$F$798,4,FALSE)</f>
        <v>BFS</v>
      </c>
      <c r="I62" s="51" t="str">
        <f>+VLOOKUP(F62,Participants!$A$1:$F$798,5,FALSE)</f>
        <v>F</v>
      </c>
      <c r="J62" s="51">
        <f>+VLOOKUP(F62,Participants!$A$1:$F$798,3,FALSE)</f>
        <v>7</v>
      </c>
      <c r="K62" s="14" t="str">
        <f>+VLOOKUP(F62,Participants!$A$1:$G$798,7,FALSE)</f>
        <v>VARSITY GIRLS</v>
      </c>
      <c r="L62" s="89">
        <v>9</v>
      </c>
      <c r="M62" s="51"/>
      <c r="N62" s="51">
        <v>11</v>
      </c>
      <c r="O62" s="148">
        <v>0</v>
      </c>
    </row>
    <row r="63" spans="6:15" ht="14.25" customHeight="1" x14ac:dyDescent="0.25">
      <c r="F63" s="88">
        <v>68</v>
      </c>
      <c r="G63" s="51" t="str">
        <f>+VLOOKUP(F63,Participants!$A$1:$F$798,2,FALSE)</f>
        <v>Elaina Davis</v>
      </c>
      <c r="H63" s="51" t="str">
        <f>+VLOOKUP(F63,Participants!$A$1:$F$798,4,FALSE)</f>
        <v>BFS</v>
      </c>
      <c r="I63" s="51" t="str">
        <f>+VLOOKUP(F63,Participants!$A$1:$F$798,5,FALSE)</f>
        <v>F</v>
      </c>
      <c r="J63" s="51">
        <f>+VLOOKUP(F63,Participants!$A$1:$F$798,3,FALSE)</f>
        <v>8</v>
      </c>
      <c r="K63" s="14" t="str">
        <f>+VLOOKUP(F63,Participants!$A$1:$G$798,7,FALSE)</f>
        <v>VARSITY GIRLS</v>
      </c>
      <c r="L63" s="139">
        <v>10</v>
      </c>
      <c r="M63" s="51"/>
      <c r="N63" s="51">
        <v>10</v>
      </c>
      <c r="O63" s="148">
        <v>8</v>
      </c>
    </row>
    <row r="64" spans="6:15" ht="14.25" customHeight="1" x14ac:dyDescent="0.25">
      <c r="F64" s="83">
        <v>253</v>
      </c>
      <c r="G64" s="55" t="str">
        <f>+VLOOKUP(F64,Participants!$A$1:$F$798,2,FALSE)</f>
        <v>Olivia Barnett</v>
      </c>
      <c r="H64" s="55" t="str">
        <f>+VLOOKUP(F64,Participants!$A$1:$F$798,4,FALSE)</f>
        <v>STL</v>
      </c>
      <c r="I64" s="55" t="str">
        <f>+VLOOKUP(F64,Participants!$A$1:$F$798,5,FALSE)</f>
        <v>F</v>
      </c>
      <c r="J64" s="55">
        <f>+VLOOKUP(F64,Participants!$A$1:$F$798,3,FALSE)</f>
        <v>7</v>
      </c>
      <c r="K64" s="14" t="str">
        <f>+VLOOKUP(F64,Participants!$A$1:$G$798,7,FALSE)</f>
        <v>VARSITY GIRLS</v>
      </c>
      <c r="L64" s="140">
        <v>11</v>
      </c>
      <c r="M64" s="55"/>
      <c r="N64" s="147">
        <v>10</v>
      </c>
      <c r="O64" s="148">
        <v>7</v>
      </c>
    </row>
    <row r="65" spans="1:26" ht="14.25" customHeight="1" x14ac:dyDescent="0.25">
      <c r="F65" s="88">
        <v>268</v>
      </c>
      <c r="G65" s="51" t="str">
        <f>+VLOOKUP(F65,Participants!$A$1:$F$798,2,FALSE)</f>
        <v>Harper Timney</v>
      </c>
      <c r="H65" s="51" t="str">
        <f>+VLOOKUP(F65,Participants!$A$1:$F$798,4,FALSE)</f>
        <v>STL</v>
      </c>
      <c r="I65" s="51" t="str">
        <f>+VLOOKUP(F65,Participants!$A$1:$F$798,5,FALSE)</f>
        <v>F</v>
      </c>
      <c r="J65" s="51">
        <f>+VLOOKUP(F65,Participants!$A$1:$F$798,3,FALSE)</f>
        <v>8</v>
      </c>
      <c r="K65" s="14" t="str">
        <f>+VLOOKUP(F65,Participants!$A$1:$G$798,7,FALSE)</f>
        <v>VARSITY GIRLS</v>
      </c>
      <c r="L65" s="139">
        <v>12</v>
      </c>
      <c r="M65" s="51"/>
      <c r="N65" s="51">
        <v>9</v>
      </c>
      <c r="O65" s="148">
        <v>6</v>
      </c>
    </row>
    <row r="66" spans="1:26" ht="14.25" customHeight="1" x14ac:dyDescent="0.25">
      <c r="F66" s="83">
        <v>265</v>
      </c>
      <c r="G66" s="55" t="str">
        <f>+VLOOKUP(F66,Participants!$A$1:$F$798,2,FALSE)</f>
        <v>Angelina Petraglia</v>
      </c>
      <c r="H66" s="55" t="str">
        <f>+VLOOKUP(F66,Participants!$A$1:$F$798,4,FALSE)</f>
        <v>STL</v>
      </c>
      <c r="I66" s="55" t="str">
        <f>+VLOOKUP(F66,Participants!$A$1:$F$798,5,FALSE)</f>
        <v>F</v>
      </c>
      <c r="J66" s="55">
        <f>+VLOOKUP(F66,Participants!$A$1:$F$798,3,FALSE)</f>
        <v>8</v>
      </c>
      <c r="K66" s="14" t="str">
        <f>+VLOOKUP(F66,Participants!$A$1:$G$798,7,FALSE)</f>
        <v>VARSITY GIRLS</v>
      </c>
      <c r="L66" s="140">
        <v>13</v>
      </c>
      <c r="M66" s="55"/>
      <c r="N66" s="147">
        <v>9</v>
      </c>
      <c r="O66" s="148">
        <v>2</v>
      </c>
    </row>
    <row r="67" spans="1:26" ht="14.25" customHeight="1" x14ac:dyDescent="0.25">
      <c r="A67" s="10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26" ht="14.25" customHeight="1" x14ac:dyDescent="0.25">
      <c r="A68" s="108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26" ht="14.25" customHeight="1" x14ac:dyDescent="0.25">
      <c r="A69" s="108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26" ht="14.25" customHeight="1" x14ac:dyDescent="0.25">
      <c r="A70" s="90"/>
      <c r="B70" s="38" t="s">
        <v>8</v>
      </c>
      <c r="C70" s="38" t="s">
        <v>15</v>
      </c>
      <c r="D70" s="38" t="s">
        <v>18</v>
      </c>
      <c r="E70" s="38" t="s">
        <v>21</v>
      </c>
      <c r="F70" s="38" t="s">
        <v>10</v>
      </c>
      <c r="G70" s="38" t="s">
        <v>26</v>
      </c>
      <c r="H70" s="38" t="s">
        <v>29</v>
      </c>
      <c r="I70" s="38" t="s">
        <v>32</v>
      </c>
      <c r="J70" s="38" t="s">
        <v>35</v>
      </c>
      <c r="K70" s="38" t="s">
        <v>39</v>
      </c>
      <c r="L70" s="38" t="s">
        <v>42</v>
      </c>
      <c r="M70" s="38" t="s">
        <v>45</v>
      </c>
      <c r="N70" s="123" t="s">
        <v>48</v>
      </c>
      <c r="O70" s="123" t="s">
        <v>51</v>
      </c>
      <c r="P70" s="38" t="s">
        <v>54</v>
      </c>
      <c r="Q70" s="38" t="s">
        <v>57</v>
      </c>
      <c r="R70" s="38" t="s">
        <v>60</v>
      </c>
      <c r="S70" s="38" t="s">
        <v>63</v>
      </c>
      <c r="T70" s="38" t="s">
        <v>66</v>
      </c>
      <c r="U70" s="38" t="s">
        <v>71</v>
      </c>
      <c r="V70" s="38" t="s">
        <v>74</v>
      </c>
      <c r="W70" s="38" t="s">
        <v>77</v>
      </c>
      <c r="X70" s="38" t="s">
        <v>80</v>
      </c>
      <c r="Y70" s="38" t="s">
        <v>83</v>
      </c>
      <c r="Z70" s="39" t="s">
        <v>330</v>
      </c>
    </row>
    <row r="71" spans="1:26" ht="14.25" customHeight="1" x14ac:dyDescent="0.25">
      <c r="A71" s="90"/>
    </row>
    <row r="72" spans="1:26" ht="14.25" customHeight="1" x14ac:dyDescent="0.25">
      <c r="A72" s="90" t="s">
        <v>107</v>
      </c>
      <c r="B72" s="7">
        <f t="shared" ref="B72:K77" si="0">+SUMIFS($M$2:$M$66,$K$2:$K$66,$A72,$H$2:$H$66,B$70)</f>
        <v>0</v>
      </c>
      <c r="C72" s="7">
        <f t="shared" si="0"/>
        <v>0</v>
      </c>
      <c r="D72" s="7">
        <f t="shared" si="0"/>
        <v>0</v>
      </c>
      <c r="E72" s="7">
        <f t="shared" si="0"/>
        <v>0</v>
      </c>
      <c r="F72" s="7">
        <f t="shared" si="0"/>
        <v>8</v>
      </c>
      <c r="G72" s="7">
        <f t="shared" si="0"/>
        <v>0</v>
      </c>
      <c r="H72" s="7">
        <f t="shared" si="0"/>
        <v>0</v>
      </c>
      <c r="I72" s="7">
        <f t="shared" si="0"/>
        <v>0</v>
      </c>
      <c r="J72" s="7">
        <f t="shared" si="0"/>
        <v>0</v>
      </c>
      <c r="K72" s="7">
        <f t="shared" si="0"/>
        <v>0</v>
      </c>
      <c r="L72" s="7">
        <f t="shared" ref="L72:Y77" si="1">+SUMIFS($M$2:$M$66,$K$2:$K$66,$A72,$H$2:$H$66,L$70)</f>
        <v>0</v>
      </c>
      <c r="M72" s="7">
        <f t="shared" si="1"/>
        <v>0</v>
      </c>
      <c r="N72" s="26">
        <f t="shared" si="1"/>
        <v>0</v>
      </c>
      <c r="O72" s="26">
        <f t="shared" si="1"/>
        <v>0</v>
      </c>
      <c r="P72" s="7">
        <f t="shared" si="1"/>
        <v>0</v>
      </c>
      <c r="Q72" s="7">
        <f t="shared" si="1"/>
        <v>0</v>
      </c>
      <c r="R72" s="7">
        <f t="shared" si="1"/>
        <v>0</v>
      </c>
      <c r="S72" s="7">
        <f t="shared" si="1"/>
        <v>0</v>
      </c>
      <c r="T72" s="7">
        <f t="shared" si="1"/>
        <v>0</v>
      </c>
      <c r="U72" s="7">
        <f t="shared" si="1"/>
        <v>0</v>
      </c>
      <c r="V72" s="7">
        <f t="shared" si="1"/>
        <v>0</v>
      </c>
      <c r="W72" s="7">
        <f t="shared" si="1"/>
        <v>0</v>
      </c>
      <c r="X72" s="7">
        <f t="shared" si="1"/>
        <v>1</v>
      </c>
      <c r="Y72" s="7">
        <f t="shared" si="1"/>
        <v>0</v>
      </c>
      <c r="Z72" s="7">
        <f t="shared" ref="Z72:Z77" si="2">SUM(C72:Y72)</f>
        <v>9</v>
      </c>
    </row>
    <row r="73" spans="1:26" ht="14.25" customHeight="1" x14ac:dyDescent="0.25">
      <c r="A73" s="90" t="s">
        <v>93</v>
      </c>
      <c r="B73" s="7">
        <f t="shared" si="0"/>
        <v>0</v>
      </c>
      <c r="C73" s="7">
        <f t="shared" si="0"/>
        <v>0</v>
      </c>
      <c r="D73" s="7">
        <f t="shared" si="0"/>
        <v>0</v>
      </c>
      <c r="E73" s="7">
        <f t="shared" si="0"/>
        <v>0</v>
      </c>
      <c r="F73" s="7">
        <f t="shared" si="0"/>
        <v>6</v>
      </c>
      <c r="G73" s="7">
        <f t="shared" si="0"/>
        <v>0</v>
      </c>
      <c r="H73" s="7">
        <f t="shared" si="0"/>
        <v>0</v>
      </c>
      <c r="I73" s="7">
        <f t="shared" si="0"/>
        <v>0</v>
      </c>
      <c r="J73" s="7">
        <f t="shared" si="0"/>
        <v>0</v>
      </c>
      <c r="K73" s="7">
        <f t="shared" si="0"/>
        <v>0</v>
      </c>
      <c r="L73" s="7">
        <f t="shared" si="1"/>
        <v>0</v>
      </c>
      <c r="M73" s="7">
        <f t="shared" si="1"/>
        <v>0</v>
      </c>
      <c r="N73" s="26">
        <f t="shared" si="1"/>
        <v>0</v>
      </c>
      <c r="O73" s="26">
        <f t="shared" si="1"/>
        <v>0</v>
      </c>
      <c r="P73" s="7">
        <f t="shared" si="1"/>
        <v>0</v>
      </c>
      <c r="Q73" s="7">
        <f t="shared" si="1"/>
        <v>0</v>
      </c>
      <c r="R73" s="7">
        <f t="shared" si="1"/>
        <v>0</v>
      </c>
      <c r="S73" s="7">
        <f t="shared" si="1"/>
        <v>0</v>
      </c>
      <c r="T73" s="7">
        <f t="shared" si="1"/>
        <v>0</v>
      </c>
      <c r="U73" s="7">
        <f t="shared" si="1"/>
        <v>0</v>
      </c>
      <c r="V73" s="7">
        <f t="shared" si="1"/>
        <v>0</v>
      </c>
      <c r="W73" s="7">
        <f t="shared" si="1"/>
        <v>0</v>
      </c>
      <c r="X73" s="7">
        <f t="shared" si="1"/>
        <v>3</v>
      </c>
      <c r="Y73" s="7">
        <f t="shared" si="1"/>
        <v>0</v>
      </c>
      <c r="Z73" s="7">
        <f t="shared" si="2"/>
        <v>9</v>
      </c>
    </row>
    <row r="74" spans="1:26" ht="14.25" customHeight="1" x14ac:dyDescent="0.25">
      <c r="A74" s="90" t="s">
        <v>132</v>
      </c>
      <c r="B74" s="7">
        <f t="shared" si="0"/>
        <v>0</v>
      </c>
      <c r="C74" s="7">
        <f t="shared" si="0"/>
        <v>0</v>
      </c>
      <c r="D74" s="7">
        <f t="shared" si="0"/>
        <v>0</v>
      </c>
      <c r="E74" s="7">
        <f t="shared" si="0"/>
        <v>0</v>
      </c>
      <c r="F74" s="7">
        <f t="shared" si="0"/>
        <v>9</v>
      </c>
      <c r="G74" s="7">
        <f t="shared" si="0"/>
        <v>0</v>
      </c>
      <c r="H74" s="7">
        <f t="shared" si="0"/>
        <v>0</v>
      </c>
      <c r="I74" s="7">
        <f t="shared" si="0"/>
        <v>0</v>
      </c>
      <c r="J74" s="7">
        <f t="shared" si="0"/>
        <v>0</v>
      </c>
      <c r="K74" s="7">
        <f t="shared" si="0"/>
        <v>0</v>
      </c>
      <c r="L74" s="7">
        <f t="shared" si="1"/>
        <v>0</v>
      </c>
      <c r="M74" s="7">
        <f t="shared" si="1"/>
        <v>0</v>
      </c>
      <c r="N74" s="26">
        <f t="shared" si="1"/>
        <v>0</v>
      </c>
      <c r="O74" s="26">
        <f t="shared" si="1"/>
        <v>0</v>
      </c>
      <c r="P74" s="7">
        <f t="shared" si="1"/>
        <v>0</v>
      </c>
      <c r="Q74" s="7">
        <f t="shared" si="1"/>
        <v>0</v>
      </c>
      <c r="R74" s="7">
        <f t="shared" si="1"/>
        <v>0</v>
      </c>
      <c r="S74" s="7">
        <f t="shared" si="1"/>
        <v>0</v>
      </c>
      <c r="T74" s="7">
        <f t="shared" si="1"/>
        <v>0</v>
      </c>
      <c r="U74" s="7">
        <f t="shared" si="1"/>
        <v>0</v>
      </c>
      <c r="V74" s="7">
        <f t="shared" si="1"/>
        <v>0</v>
      </c>
      <c r="W74" s="7">
        <f t="shared" si="1"/>
        <v>0</v>
      </c>
      <c r="X74" s="7">
        <f t="shared" si="1"/>
        <v>0</v>
      </c>
      <c r="Y74" s="7">
        <f t="shared" si="1"/>
        <v>0</v>
      </c>
      <c r="Z74" s="7">
        <f t="shared" si="2"/>
        <v>9</v>
      </c>
    </row>
    <row r="75" spans="1:26" ht="14.25" customHeight="1" x14ac:dyDescent="0.25">
      <c r="A75" s="90" t="s">
        <v>119</v>
      </c>
      <c r="B75" s="7">
        <f t="shared" si="0"/>
        <v>0</v>
      </c>
      <c r="C75" s="7">
        <f t="shared" si="0"/>
        <v>0</v>
      </c>
      <c r="D75" s="7">
        <f t="shared" si="0"/>
        <v>0</v>
      </c>
      <c r="E75" s="7">
        <f t="shared" si="0"/>
        <v>0</v>
      </c>
      <c r="F75" s="7">
        <f t="shared" si="0"/>
        <v>3</v>
      </c>
      <c r="G75" s="7">
        <f t="shared" si="0"/>
        <v>0</v>
      </c>
      <c r="H75" s="7">
        <f t="shared" si="0"/>
        <v>0</v>
      </c>
      <c r="I75" s="7">
        <f t="shared" si="0"/>
        <v>0</v>
      </c>
      <c r="J75" s="7">
        <f t="shared" si="0"/>
        <v>0</v>
      </c>
      <c r="K75" s="7">
        <f t="shared" si="0"/>
        <v>0</v>
      </c>
      <c r="L75" s="7">
        <f t="shared" si="1"/>
        <v>0</v>
      </c>
      <c r="M75" s="7">
        <f t="shared" si="1"/>
        <v>0</v>
      </c>
      <c r="N75" s="26">
        <f t="shared" si="1"/>
        <v>0</v>
      </c>
      <c r="O75" s="26">
        <f t="shared" si="1"/>
        <v>0</v>
      </c>
      <c r="P75" s="7">
        <f t="shared" si="1"/>
        <v>0</v>
      </c>
      <c r="Q75" s="7">
        <f t="shared" si="1"/>
        <v>0</v>
      </c>
      <c r="R75" s="7">
        <f t="shared" si="1"/>
        <v>0</v>
      </c>
      <c r="S75" s="7">
        <f t="shared" si="1"/>
        <v>0</v>
      </c>
      <c r="T75" s="7">
        <f t="shared" si="1"/>
        <v>0</v>
      </c>
      <c r="U75" s="7">
        <f t="shared" si="1"/>
        <v>0</v>
      </c>
      <c r="V75" s="7">
        <f t="shared" si="1"/>
        <v>0</v>
      </c>
      <c r="W75" s="7">
        <f t="shared" si="1"/>
        <v>0</v>
      </c>
      <c r="X75" s="7">
        <f t="shared" si="1"/>
        <v>6</v>
      </c>
      <c r="Y75" s="7">
        <f t="shared" si="1"/>
        <v>0</v>
      </c>
      <c r="Z75" s="7">
        <f t="shared" si="2"/>
        <v>9</v>
      </c>
    </row>
    <row r="76" spans="1:26" ht="14.25" customHeight="1" x14ac:dyDescent="0.25">
      <c r="A76" s="90" t="s">
        <v>69</v>
      </c>
      <c r="B76" s="7">
        <f t="shared" si="0"/>
        <v>0</v>
      </c>
      <c r="C76" s="7">
        <f t="shared" si="0"/>
        <v>0</v>
      </c>
      <c r="D76" s="7">
        <f t="shared" si="0"/>
        <v>0</v>
      </c>
      <c r="E76" s="7">
        <f t="shared" si="0"/>
        <v>0</v>
      </c>
      <c r="F76" s="7">
        <f t="shared" si="0"/>
        <v>5</v>
      </c>
      <c r="G76" s="7">
        <f t="shared" si="0"/>
        <v>0</v>
      </c>
      <c r="H76" s="7">
        <f t="shared" si="0"/>
        <v>0</v>
      </c>
      <c r="I76" s="7">
        <f t="shared" si="0"/>
        <v>0</v>
      </c>
      <c r="J76" s="7">
        <f t="shared" si="0"/>
        <v>0</v>
      </c>
      <c r="K76" s="7">
        <f t="shared" si="0"/>
        <v>0</v>
      </c>
      <c r="L76" s="7">
        <f t="shared" si="1"/>
        <v>0</v>
      </c>
      <c r="M76" s="7">
        <f t="shared" si="1"/>
        <v>0</v>
      </c>
      <c r="N76" s="26">
        <f t="shared" si="1"/>
        <v>0</v>
      </c>
      <c r="O76" s="26">
        <f t="shared" si="1"/>
        <v>0</v>
      </c>
      <c r="P76" s="7">
        <f t="shared" si="1"/>
        <v>0</v>
      </c>
      <c r="Q76" s="7">
        <f t="shared" si="1"/>
        <v>0</v>
      </c>
      <c r="R76" s="7">
        <f t="shared" si="1"/>
        <v>0</v>
      </c>
      <c r="S76" s="7">
        <f t="shared" si="1"/>
        <v>0</v>
      </c>
      <c r="T76" s="7">
        <f t="shared" si="1"/>
        <v>0</v>
      </c>
      <c r="U76" s="7">
        <f t="shared" si="1"/>
        <v>0</v>
      </c>
      <c r="V76" s="7">
        <f t="shared" si="1"/>
        <v>0</v>
      </c>
      <c r="W76" s="7">
        <f t="shared" si="1"/>
        <v>0</v>
      </c>
      <c r="X76" s="7">
        <f t="shared" si="1"/>
        <v>4</v>
      </c>
      <c r="Y76" s="7">
        <f t="shared" si="1"/>
        <v>0</v>
      </c>
      <c r="Z76" s="7">
        <f t="shared" si="2"/>
        <v>9</v>
      </c>
    </row>
    <row r="77" spans="1:26" ht="14.25" customHeight="1" x14ac:dyDescent="0.25">
      <c r="A77" s="90" t="s">
        <v>13</v>
      </c>
      <c r="B77" s="7">
        <f t="shared" si="0"/>
        <v>0</v>
      </c>
      <c r="C77" s="7">
        <f t="shared" si="0"/>
        <v>0</v>
      </c>
      <c r="D77" s="7">
        <f t="shared" si="0"/>
        <v>0</v>
      </c>
      <c r="E77" s="7">
        <f t="shared" si="0"/>
        <v>0</v>
      </c>
      <c r="F77" s="7">
        <f t="shared" si="0"/>
        <v>6</v>
      </c>
      <c r="G77" s="7">
        <f t="shared" si="0"/>
        <v>0</v>
      </c>
      <c r="H77" s="7">
        <f t="shared" si="0"/>
        <v>0</v>
      </c>
      <c r="I77" s="7">
        <f t="shared" si="0"/>
        <v>0</v>
      </c>
      <c r="J77" s="7">
        <f t="shared" si="0"/>
        <v>0</v>
      </c>
      <c r="K77" s="7">
        <f t="shared" si="0"/>
        <v>0</v>
      </c>
      <c r="L77" s="7">
        <f t="shared" si="1"/>
        <v>0</v>
      </c>
      <c r="M77" s="7">
        <f t="shared" si="1"/>
        <v>0</v>
      </c>
      <c r="N77" s="26">
        <f t="shared" si="1"/>
        <v>0</v>
      </c>
      <c r="O77" s="26">
        <f t="shared" si="1"/>
        <v>0</v>
      </c>
      <c r="P77" s="7">
        <f t="shared" si="1"/>
        <v>0</v>
      </c>
      <c r="Q77" s="7">
        <f t="shared" si="1"/>
        <v>0</v>
      </c>
      <c r="R77" s="7">
        <f t="shared" si="1"/>
        <v>0</v>
      </c>
      <c r="S77" s="7">
        <f t="shared" si="1"/>
        <v>0</v>
      </c>
      <c r="T77" s="7">
        <f t="shared" si="1"/>
        <v>0</v>
      </c>
      <c r="U77" s="7">
        <f t="shared" si="1"/>
        <v>0</v>
      </c>
      <c r="V77" s="7">
        <f t="shared" si="1"/>
        <v>0</v>
      </c>
      <c r="W77" s="7">
        <f t="shared" si="1"/>
        <v>0</v>
      </c>
      <c r="X77" s="7">
        <f t="shared" si="1"/>
        <v>3</v>
      </c>
      <c r="Y77" s="7">
        <f t="shared" si="1"/>
        <v>0</v>
      </c>
      <c r="Z77" s="7">
        <f t="shared" si="2"/>
        <v>9</v>
      </c>
    </row>
    <row r="78" spans="1:26" ht="15.75" customHeight="1" x14ac:dyDescent="0.25"/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</sheetData>
  <sortState xmlns:xlrd2="http://schemas.microsoft.com/office/spreadsheetml/2017/richdata2" ref="F24:O66">
    <sortCondition ref="K24:K66"/>
    <sortCondition descending="1" ref="N24:N66"/>
    <sortCondition descending="1" ref="O24:O66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000"/>
  <sheetViews>
    <sheetView workbookViewId="0">
      <pane ySplit="1" topLeftCell="A67" activePane="bottomLeft" state="frozen"/>
      <selection pane="bottomLeft" activeCell="A9" sqref="A9:XFD9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 x14ac:dyDescent="0.25">
      <c r="A1" s="63"/>
      <c r="B1" s="38" t="s">
        <v>8</v>
      </c>
      <c r="C1" s="38" t="s">
        <v>15</v>
      </c>
      <c r="D1" s="38" t="s">
        <v>18</v>
      </c>
      <c r="E1" s="38" t="s">
        <v>21</v>
      </c>
      <c r="F1" s="38" t="s">
        <v>10</v>
      </c>
      <c r="G1" s="38" t="s">
        <v>26</v>
      </c>
      <c r="H1" s="38" t="s">
        <v>29</v>
      </c>
      <c r="I1" s="38" t="s">
        <v>32</v>
      </c>
      <c r="J1" s="38" t="s">
        <v>35</v>
      </c>
      <c r="K1" s="38" t="s">
        <v>39</v>
      </c>
      <c r="L1" s="38" t="s">
        <v>42</v>
      </c>
      <c r="M1" s="38" t="s">
        <v>45</v>
      </c>
      <c r="N1" s="38" t="s">
        <v>48</v>
      </c>
      <c r="O1" s="38" t="s">
        <v>51</v>
      </c>
      <c r="P1" s="38" t="s">
        <v>54</v>
      </c>
      <c r="Q1" s="38" t="s">
        <v>57</v>
      </c>
      <c r="R1" s="38" t="s">
        <v>60</v>
      </c>
      <c r="S1" s="38" t="s">
        <v>63</v>
      </c>
      <c r="T1" s="38" t="s">
        <v>66</v>
      </c>
      <c r="U1" s="38" t="s">
        <v>71</v>
      </c>
      <c r="V1" s="38" t="s">
        <v>74</v>
      </c>
      <c r="W1" s="38" t="s">
        <v>77</v>
      </c>
      <c r="X1" s="38" t="s">
        <v>80</v>
      </c>
      <c r="Y1" s="38" t="s">
        <v>83</v>
      </c>
      <c r="Z1" s="63" t="s">
        <v>397</v>
      </c>
    </row>
    <row r="2" spans="1:26" ht="14.25" customHeight="1" x14ac:dyDescent="0.25">
      <c r="A2" s="37" t="s">
        <v>398</v>
      </c>
      <c r="B2" s="7">
        <f>+'100- All'!B64</f>
        <v>0</v>
      </c>
      <c r="C2" s="7">
        <f>+'100- All'!C64</f>
        <v>0</v>
      </c>
      <c r="D2" s="7">
        <f>+'100- All'!D64</f>
        <v>0</v>
      </c>
      <c r="E2" s="7">
        <f>+'100- All'!E64</f>
        <v>0</v>
      </c>
      <c r="F2" s="7">
        <f>+'100- All'!F64</f>
        <v>8</v>
      </c>
      <c r="G2" s="7">
        <f>+'100- All'!G64</f>
        <v>0</v>
      </c>
      <c r="H2" s="7">
        <f>+'100- All'!H64</f>
        <v>0</v>
      </c>
      <c r="I2" s="7">
        <f>+'100- All'!I64</f>
        <v>0</v>
      </c>
      <c r="J2" s="7">
        <f>+'100- All'!J64</f>
        <v>0</v>
      </c>
      <c r="K2" s="7">
        <f>+'100- All'!K64</f>
        <v>0</v>
      </c>
      <c r="L2" s="7">
        <f>+'100- All'!L64</f>
        <v>0</v>
      </c>
      <c r="M2" s="7">
        <f>+'100- All'!M64</f>
        <v>0</v>
      </c>
      <c r="N2" s="7">
        <f>+'100- All'!N64</f>
        <v>0</v>
      </c>
      <c r="O2" s="7">
        <f>+'100- All'!O64</f>
        <v>0</v>
      </c>
      <c r="P2" s="7">
        <f>+'100- All'!P64</f>
        <v>0</v>
      </c>
      <c r="Q2" s="7">
        <f>+'100- All'!Q64</f>
        <v>0</v>
      </c>
      <c r="R2" s="7">
        <f>+'100- All'!R64</f>
        <v>0</v>
      </c>
      <c r="S2" s="7">
        <f>+'100- All'!S64</f>
        <v>0</v>
      </c>
      <c r="T2" s="7">
        <f>+'100- All'!T64</f>
        <v>0</v>
      </c>
      <c r="U2" s="7">
        <f>+'100- All'!U64</f>
        <v>0</v>
      </c>
      <c r="V2" s="7">
        <f>+'100- All'!V64</f>
        <v>0</v>
      </c>
      <c r="W2" s="7">
        <f>+'100- All'!W64</f>
        <v>0</v>
      </c>
      <c r="X2" s="7">
        <f>+'100- All'!X64</f>
        <v>1</v>
      </c>
      <c r="Y2" s="7">
        <f>+'100- All'!Y64</f>
        <v>0</v>
      </c>
      <c r="Z2" s="65">
        <f t="shared" ref="Z2:Z15" si="0">SUM(B2:Y2)</f>
        <v>9</v>
      </c>
    </row>
    <row r="3" spans="1:26" ht="14.25" customHeight="1" x14ac:dyDescent="0.25">
      <c r="A3" s="37" t="s">
        <v>399</v>
      </c>
      <c r="B3" s="7">
        <f>'200-H'!B17</f>
        <v>0</v>
      </c>
      <c r="C3" s="7">
        <f>'200-H'!C17</f>
        <v>0</v>
      </c>
      <c r="D3" s="7">
        <f>'200-H'!D17</f>
        <v>0</v>
      </c>
      <c r="E3" s="7">
        <f>'200-H'!E17</f>
        <v>0</v>
      </c>
      <c r="F3" s="7">
        <f>'200-H'!F17</f>
        <v>0</v>
      </c>
      <c r="G3" s="7">
        <f>'200-H'!G17</f>
        <v>0</v>
      </c>
      <c r="H3" s="7">
        <f>'200-H'!H17</f>
        <v>0</v>
      </c>
      <c r="I3" s="7">
        <f>'200-H'!I17</f>
        <v>0</v>
      </c>
      <c r="J3" s="7">
        <f>'200-H'!J17</f>
        <v>0</v>
      </c>
      <c r="K3" s="7">
        <f>'200-H'!K17</f>
        <v>0</v>
      </c>
      <c r="L3" s="7">
        <f>'200-H'!L17</f>
        <v>0</v>
      </c>
      <c r="M3" s="7">
        <f>'200-H'!M17</f>
        <v>0</v>
      </c>
      <c r="N3" s="7">
        <f>'200-H'!N17</f>
        <v>0</v>
      </c>
      <c r="O3" s="7">
        <f>'200-H'!O17</f>
        <v>0</v>
      </c>
      <c r="P3" s="7">
        <f>'200-H'!P17</f>
        <v>0</v>
      </c>
      <c r="Q3" s="7">
        <f>'200-H'!Q17</f>
        <v>0</v>
      </c>
      <c r="R3" s="7">
        <f>'200-H'!R17</f>
        <v>0</v>
      </c>
      <c r="S3" s="7">
        <f>'200-H'!S17</f>
        <v>0</v>
      </c>
      <c r="T3" s="7">
        <f>'200-H'!T17</f>
        <v>0</v>
      </c>
      <c r="U3" s="7">
        <f>'200-H'!U17</f>
        <v>0</v>
      </c>
      <c r="V3" s="7">
        <f>'200-H'!V17</f>
        <v>0</v>
      </c>
      <c r="W3" s="7">
        <f>'200-H'!W17</f>
        <v>0</v>
      </c>
      <c r="X3" s="7">
        <f>'200-H'!X17</f>
        <v>0</v>
      </c>
      <c r="Y3" s="7">
        <f>'200-H'!Y17</f>
        <v>0</v>
      </c>
      <c r="Z3" s="65">
        <f t="shared" si="0"/>
        <v>0</v>
      </c>
    </row>
    <row r="4" spans="1:26" ht="14.25" customHeight="1" x14ac:dyDescent="0.25">
      <c r="A4" s="7" t="s">
        <v>400</v>
      </c>
      <c r="B4" s="7">
        <f>+'200 - All'!B61</f>
        <v>0</v>
      </c>
      <c r="C4" s="7">
        <f>+'200 - All'!C61</f>
        <v>0</v>
      </c>
      <c r="D4" s="7">
        <f>+'200 - All'!D61</f>
        <v>0</v>
      </c>
      <c r="E4" s="7">
        <f>+'200 - All'!E61</f>
        <v>0</v>
      </c>
      <c r="F4" s="7">
        <f>+'200 - All'!F61</f>
        <v>6</v>
      </c>
      <c r="G4" s="7">
        <f>+'200 - All'!G61</f>
        <v>0</v>
      </c>
      <c r="H4" s="7">
        <f>+'200 - All'!H61</f>
        <v>0</v>
      </c>
      <c r="I4" s="7">
        <f>+'200 - All'!I61</f>
        <v>0</v>
      </c>
      <c r="J4" s="7">
        <f>+'200 - All'!J61</f>
        <v>0</v>
      </c>
      <c r="K4" s="7">
        <f>+'200 - All'!K61</f>
        <v>0</v>
      </c>
      <c r="L4" s="7">
        <f>+'200 - All'!L61</f>
        <v>0</v>
      </c>
      <c r="M4" s="7">
        <f>+'200 - All'!M61</f>
        <v>0</v>
      </c>
      <c r="N4" s="7">
        <f>+'200 - All'!N61</f>
        <v>0</v>
      </c>
      <c r="O4" s="7">
        <f>+'200 - All'!O61</f>
        <v>0</v>
      </c>
      <c r="P4" s="7">
        <f>+'200 - All'!P61</f>
        <v>0</v>
      </c>
      <c r="Q4" s="7">
        <f>+'200 - All'!Q61</f>
        <v>0</v>
      </c>
      <c r="R4" s="7">
        <f>+'200 - All'!R61</f>
        <v>0</v>
      </c>
      <c r="S4" s="7">
        <f>+'200 - All'!S61</f>
        <v>0</v>
      </c>
      <c r="T4" s="7">
        <f>+'200 - All'!T61</f>
        <v>0</v>
      </c>
      <c r="U4" s="7">
        <f>+'200 - All'!U61</f>
        <v>0</v>
      </c>
      <c r="V4" s="7">
        <f>+'200 - All'!V61</f>
        <v>0</v>
      </c>
      <c r="W4" s="7">
        <f>+'200 - All'!W61</f>
        <v>0</v>
      </c>
      <c r="X4" s="7">
        <f>+'200 - All'!X61</f>
        <v>3</v>
      </c>
      <c r="Y4" s="7">
        <f>+'200 - All'!Y61</f>
        <v>0</v>
      </c>
      <c r="Z4" s="65">
        <f t="shared" si="0"/>
        <v>9</v>
      </c>
    </row>
    <row r="5" spans="1:26" ht="14.25" customHeight="1" x14ac:dyDescent="0.25">
      <c r="A5" s="7" t="s">
        <v>401</v>
      </c>
      <c r="B5" s="7">
        <f>+'400 - All'!B59</f>
        <v>0</v>
      </c>
      <c r="C5" s="7">
        <f>+'400 - All'!C59</f>
        <v>0</v>
      </c>
      <c r="D5" s="7">
        <f>+'400 - All'!D59</f>
        <v>0</v>
      </c>
      <c r="E5" s="7">
        <f>+'400 - All'!E59</f>
        <v>0</v>
      </c>
      <c r="F5" s="7">
        <f>+'400 - All'!F59</f>
        <v>6</v>
      </c>
      <c r="G5" s="7">
        <f>+'400 - All'!G59</f>
        <v>0</v>
      </c>
      <c r="H5" s="7">
        <f>+'400 - All'!H59</f>
        <v>0</v>
      </c>
      <c r="I5" s="7">
        <f>+'400 - All'!I59</f>
        <v>0</v>
      </c>
      <c r="J5" s="7">
        <f>+'400 - All'!J59</f>
        <v>0</v>
      </c>
      <c r="K5" s="7">
        <f>+'400 - All'!K59</f>
        <v>0</v>
      </c>
      <c r="L5" s="7">
        <f>+'400 - All'!L59</f>
        <v>0</v>
      </c>
      <c r="M5" s="7">
        <f>+'400 - All'!M59</f>
        <v>0</v>
      </c>
      <c r="N5" s="7">
        <f>+'400 - All'!N59</f>
        <v>0</v>
      </c>
      <c r="O5" s="7">
        <f>+'400 - All'!O59</f>
        <v>0</v>
      </c>
      <c r="P5" s="7">
        <f>+'400 - All'!P59</f>
        <v>0</v>
      </c>
      <c r="Q5" s="7">
        <f>+'400 - All'!Q59</f>
        <v>0</v>
      </c>
      <c r="R5" s="7">
        <f>+'400 - All'!R59</f>
        <v>0</v>
      </c>
      <c r="S5" s="7">
        <f>+'400 - All'!S59</f>
        <v>0</v>
      </c>
      <c r="T5" s="7">
        <f>+'400 - All'!T59</f>
        <v>0</v>
      </c>
      <c r="U5" s="7">
        <f>+'400 - All'!U59</f>
        <v>0</v>
      </c>
      <c r="V5" s="7">
        <f>+'400 - All'!V59</f>
        <v>0</v>
      </c>
      <c r="W5" s="7">
        <f>+'400 - All'!W59</f>
        <v>0</v>
      </c>
      <c r="X5" s="7">
        <f>+'400 - All'!X59</f>
        <v>3</v>
      </c>
      <c r="Y5" s="7">
        <f>+'400 - All'!Y59</f>
        <v>0</v>
      </c>
      <c r="Z5" s="65">
        <f t="shared" si="0"/>
        <v>9</v>
      </c>
    </row>
    <row r="6" spans="1:26" ht="14.25" customHeight="1" x14ac:dyDescent="0.25">
      <c r="A6" s="7" t="s">
        <v>402</v>
      </c>
      <c r="B6" s="7">
        <f>+'800 - ALL'!B33</f>
        <v>0</v>
      </c>
      <c r="C6" s="7">
        <f>+'800 - ALL'!C33</f>
        <v>0</v>
      </c>
      <c r="D6" s="7">
        <f>+'800 - ALL'!D33</f>
        <v>0</v>
      </c>
      <c r="E6" s="7">
        <f>+'800 - ALL'!E33</f>
        <v>0</v>
      </c>
      <c r="F6" s="7">
        <f>+'800 - ALL'!F33</f>
        <v>5</v>
      </c>
      <c r="G6" s="7">
        <f>+'800 - ALL'!G33</f>
        <v>0</v>
      </c>
      <c r="H6" s="7">
        <f>+'800 - ALL'!H33</f>
        <v>0</v>
      </c>
      <c r="I6" s="7">
        <f>+'800 - ALL'!I33</f>
        <v>0</v>
      </c>
      <c r="J6" s="7">
        <f>+'800 - ALL'!J33</f>
        <v>0</v>
      </c>
      <c r="K6" s="7">
        <f>+'800 - ALL'!K33</f>
        <v>0</v>
      </c>
      <c r="L6" s="7">
        <f>+'800 - ALL'!L33</f>
        <v>0</v>
      </c>
      <c r="M6" s="7">
        <f>+'800 - ALL'!M33</f>
        <v>0</v>
      </c>
      <c r="N6" s="7">
        <f>+'800 - ALL'!N33</f>
        <v>0</v>
      </c>
      <c r="O6" s="7">
        <f>+'800 - ALL'!O33</f>
        <v>0</v>
      </c>
      <c r="P6" s="7">
        <f>+'800 - ALL'!P33</f>
        <v>0</v>
      </c>
      <c r="Q6" s="7">
        <f>+'800 - ALL'!Q33</f>
        <v>0</v>
      </c>
      <c r="R6" s="7">
        <f>+'800 - ALL'!R33</f>
        <v>0</v>
      </c>
      <c r="S6" s="7">
        <f>+'800 - ALL'!S33</f>
        <v>0</v>
      </c>
      <c r="T6" s="7">
        <f>+'800 - ALL'!T33</f>
        <v>0</v>
      </c>
      <c r="U6" s="7">
        <f>+'800 - ALL'!U33</f>
        <v>0</v>
      </c>
      <c r="V6" s="7">
        <f>+'800 - ALL'!V33</f>
        <v>0</v>
      </c>
      <c r="W6" s="7">
        <f>+'800 - ALL'!W33</f>
        <v>0</v>
      </c>
      <c r="X6" s="7">
        <f>+'800 - ALL'!X33</f>
        <v>0</v>
      </c>
      <c r="Y6" s="7">
        <f>+'800 - ALL'!Y33</f>
        <v>0</v>
      </c>
      <c r="Z6" s="65">
        <f t="shared" si="0"/>
        <v>5</v>
      </c>
    </row>
    <row r="7" spans="1:26" ht="14.25" customHeight="1" x14ac:dyDescent="0.25">
      <c r="A7" s="7" t="s">
        <v>403</v>
      </c>
      <c r="B7" s="7">
        <f>+'1600mm - ALL'!B33</f>
        <v>0</v>
      </c>
      <c r="C7" s="7">
        <f>+'1600mm - ALL'!C33</f>
        <v>0</v>
      </c>
      <c r="D7" s="7">
        <f>+'1600mm - ALL'!D33</f>
        <v>0</v>
      </c>
      <c r="E7" s="7">
        <f>+'1600mm - ALL'!E33</f>
        <v>0</v>
      </c>
      <c r="F7" s="7">
        <f>+'1600mm - ALL'!F33</f>
        <v>5</v>
      </c>
      <c r="G7" s="7">
        <f>+'1600mm - ALL'!G33</f>
        <v>0</v>
      </c>
      <c r="H7" s="7">
        <f>+'1600mm - ALL'!H33</f>
        <v>0</v>
      </c>
      <c r="I7" s="7">
        <f>+'1600mm - ALL'!I33</f>
        <v>0</v>
      </c>
      <c r="J7" s="7">
        <f>+'1600mm - ALL'!J33</f>
        <v>0</v>
      </c>
      <c r="K7" s="7">
        <f>+'1600mm - ALL'!K33</f>
        <v>0</v>
      </c>
      <c r="L7" s="7">
        <f>+'1600mm - ALL'!L33</f>
        <v>0</v>
      </c>
      <c r="M7" s="7">
        <f>+'1600mm - ALL'!M33</f>
        <v>0</v>
      </c>
      <c r="N7" s="7">
        <f>+'1600mm - ALL'!N33</f>
        <v>0</v>
      </c>
      <c r="O7" s="7">
        <f>+'1600mm - ALL'!O33</f>
        <v>0</v>
      </c>
      <c r="P7" s="7">
        <f>+'1600mm - ALL'!P33</f>
        <v>0</v>
      </c>
      <c r="Q7" s="7">
        <f>+'1600mm - ALL'!Q33</f>
        <v>0</v>
      </c>
      <c r="R7" s="7">
        <f>+'1600mm - ALL'!R33</f>
        <v>0</v>
      </c>
      <c r="S7" s="7">
        <f>+'1600mm - ALL'!S33</f>
        <v>0</v>
      </c>
      <c r="T7" s="7">
        <f>+'1600mm - ALL'!T33</f>
        <v>0</v>
      </c>
      <c r="U7" s="7">
        <f>+'1600mm - ALL'!U33</f>
        <v>0</v>
      </c>
      <c r="V7" s="7">
        <f>+'1600mm - ALL'!V33</f>
        <v>0</v>
      </c>
      <c r="W7" s="7">
        <f>+'1600mm - ALL'!W33</f>
        <v>0</v>
      </c>
      <c r="X7" s="7">
        <f>+'1600mm - ALL'!X33</f>
        <v>0</v>
      </c>
      <c r="Y7" s="7">
        <f>+'1600mm - ALL'!Y33</f>
        <v>0</v>
      </c>
      <c r="Z7" s="65">
        <f t="shared" si="0"/>
        <v>5</v>
      </c>
    </row>
    <row r="8" spans="1:26" ht="14.25" customHeight="1" x14ac:dyDescent="0.25">
      <c r="A8" s="7" t="s">
        <v>404</v>
      </c>
      <c r="B8" s="7">
        <f>+'3200-ALL'!B21</f>
        <v>0</v>
      </c>
      <c r="C8" s="7">
        <f>+'3200-ALL'!C21</f>
        <v>0</v>
      </c>
      <c r="D8" s="7">
        <f>+'3200-ALL'!D21</f>
        <v>0</v>
      </c>
      <c r="E8" s="7">
        <f>+'3200-ALL'!E21</f>
        <v>0</v>
      </c>
      <c r="F8" s="7">
        <f>+'3200-ALL'!F21</f>
        <v>5</v>
      </c>
      <c r="G8" s="7">
        <f>+'3200-ALL'!G21</f>
        <v>0</v>
      </c>
      <c r="H8" s="7">
        <f>+'3200-ALL'!H21</f>
        <v>0</v>
      </c>
      <c r="I8" s="7">
        <f>+'3200-ALL'!I21</f>
        <v>0</v>
      </c>
      <c r="J8" s="7">
        <f>+'3200-ALL'!J21</f>
        <v>0</v>
      </c>
      <c r="K8" s="7">
        <f>+'3200-ALL'!K21</f>
        <v>0</v>
      </c>
      <c r="L8" s="7">
        <f>+'3200-ALL'!L21</f>
        <v>0</v>
      </c>
      <c r="M8" s="7">
        <f>+'3200-ALL'!M21</f>
        <v>0</v>
      </c>
      <c r="N8" s="7">
        <f>+'3200-ALL'!N21</f>
        <v>0</v>
      </c>
      <c r="O8" s="7">
        <f>+'3200-ALL'!O21</f>
        <v>0</v>
      </c>
      <c r="P8" s="7">
        <f>+'3200-ALL'!P21</f>
        <v>0</v>
      </c>
      <c r="Q8" s="7">
        <f>+'3200-ALL'!Q21</f>
        <v>0</v>
      </c>
      <c r="R8" s="7">
        <f>+'3200-ALL'!R21</f>
        <v>0</v>
      </c>
      <c r="S8" s="7">
        <f>+'3200-ALL'!S21</f>
        <v>0</v>
      </c>
      <c r="T8" s="7">
        <f>+'3200-ALL'!T21</f>
        <v>0</v>
      </c>
      <c r="U8" s="7">
        <f>+'3200-ALL'!U21</f>
        <v>0</v>
      </c>
      <c r="V8" s="7">
        <f>+'3200-ALL'!V21</f>
        <v>0</v>
      </c>
      <c r="W8" s="7">
        <f>+'3200-ALL'!W21</f>
        <v>0</v>
      </c>
      <c r="X8" s="7">
        <f>+'3200-ALL'!X21</f>
        <v>0</v>
      </c>
      <c r="Y8" s="7">
        <f>+'3200-ALL'!Y21</f>
        <v>0</v>
      </c>
      <c r="Z8" s="65">
        <f t="shared" si="0"/>
        <v>5</v>
      </c>
    </row>
    <row r="9" spans="1:26" ht="14.25" customHeight="1" x14ac:dyDescent="0.25">
      <c r="A9" s="7" t="s">
        <v>405</v>
      </c>
      <c r="B9" s="7">
        <f>+'4X800r'!B13</f>
        <v>0</v>
      </c>
      <c r="C9" s="7">
        <f>+'4X800r'!C13</f>
        <v>0</v>
      </c>
      <c r="D9" s="7">
        <f>+'4X800r'!D13</f>
        <v>0</v>
      </c>
      <c r="E9" s="7">
        <f>+'4X800r'!E13</f>
        <v>0</v>
      </c>
      <c r="F9" s="7">
        <f>+'4X800r'!F13</f>
        <v>0</v>
      </c>
      <c r="G9" s="7">
        <f>+'4X800r'!G13</f>
        <v>0</v>
      </c>
      <c r="H9" s="7">
        <f>+'4X800r'!H13</f>
        <v>0</v>
      </c>
      <c r="I9" s="7">
        <f>+'4X800r'!I13</f>
        <v>0</v>
      </c>
      <c r="J9" s="7">
        <f>+'4X800r'!J13</f>
        <v>0</v>
      </c>
      <c r="K9" s="7">
        <f>+'4X800r'!K13</f>
        <v>0</v>
      </c>
      <c r="L9" s="7">
        <f>+'4X800r'!L13</f>
        <v>0</v>
      </c>
      <c r="M9" s="7">
        <f>+'4X800r'!M13</f>
        <v>0</v>
      </c>
      <c r="N9" s="7">
        <f>+'4X800r'!N13</f>
        <v>0</v>
      </c>
      <c r="O9" s="7">
        <f>+'4X800r'!O13</f>
        <v>0</v>
      </c>
      <c r="P9" s="7">
        <f>+'4X800r'!P13</f>
        <v>0</v>
      </c>
      <c r="Q9" s="7">
        <f>+'4X800r'!Q13</f>
        <v>0</v>
      </c>
      <c r="R9" s="7">
        <f>+'4X800r'!R13</f>
        <v>0</v>
      </c>
      <c r="S9" s="7">
        <f>+'4X800r'!S13</f>
        <v>0</v>
      </c>
      <c r="T9" s="7">
        <f>+'4X800r'!T13</f>
        <v>0</v>
      </c>
      <c r="U9" s="7">
        <f>+'4X800r'!U13</f>
        <v>0</v>
      </c>
      <c r="V9" s="7">
        <f>+'4X800r'!V13</f>
        <v>0</v>
      </c>
      <c r="W9" s="7">
        <f>+'4X800r'!W13</f>
        <v>0</v>
      </c>
      <c r="X9" s="7">
        <f>+'4X800r'!X13</f>
        <v>0</v>
      </c>
      <c r="Y9" s="7">
        <f>+'4X800r'!Y13</f>
        <v>0</v>
      </c>
      <c r="Z9" s="65">
        <f t="shared" si="0"/>
        <v>0</v>
      </c>
    </row>
    <row r="10" spans="1:26" ht="14.25" customHeight="1" x14ac:dyDescent="0.25">
      <c r="A10" s="7" t="s">
        <v>406</v>
      </c>
      <c r="B10" s="7">
        <f>+'4x100 - ALL'!B27</f>
        <v>0</v>
      </c>
      <c r="C10" s="7">
        <f>+'4x100 - ALL'!C27</f>
        <v>0</v>
      </c>
      <c r="D10" s="7">
        <f>+'4x100 - ALL'!D27</f>
        <v>0</v>
      </c>
      <c r="E10" s="7">
        <f>+'4x100 - ALL'!E27</f>
        <v>0</v>
      </c>
      <c r="F10" s="7">
        <f>+'4x100 - ALL'!F27</f>
        <v>5</v>
      </c>
      <c r="G10" s="7">
        <f>+'4x100 - ALL'!G27</f>
        <v>0</v>
      </c>
      <c r="H10" s="7">
        <f>+'4x100 - ALL'!H27</f>
        <v>0</v>
      </c>
      <c r="I10" s="7">
        <f>+'4x100 - ALL'!I27</f>
        <v>0</v>
      </c>
      <c r="J10" s="7">
        <f>+'4x100 - ALL'!J27</f>
        <v>0</v>
      </c>
      <c r="K10" s="7">
        <f>+'4x100 - ALL'!K27</f>
        <v>0</v>
      </c>
      <c r="L10" s="7">
        <f>+'4x100 - ALL'!L27</f>
        <v>0</v>
      </c>
      <c r="M10" s="7">
        <f>+'4x100 - ALL'!M27</f>
        <v>0</v>
      </c>
      <c r="N10" s="7">
        <f>+'4x100 - ALL'!N27</f>
        <v>0</v>
      </c>
      <c r="O10" s="7">
        <f>+'4x100 - ALL'!O27</f>
        <v>0</v>
      </c>
      <c r="P10" s="7">
        <f>+'4x100 - ALL'!P27</f>
        <v>0</v>
      </c>
      <c r="Q10" s="7">
        <f>+'4x100 - ALL'!Q27</f>
        <v>0</v>
      </c>
      <c r="R10" s="7">
        <f>+'4x100 - ALL'!R27</f>
        <v>0</v>
      </c>
      <c r="S10" s="7">
        <f>+'4x100 - ALL'!S27</f>
        <v>0</v>
      </c>
      <c r="T10" s="7">
        <f>+'4x100 - ALL'!T27</f>
        <v>0</v>
      </c>
      <c r="U10" s="7">
        <f>+'4x100 - ALL'!U27</f>
        <v>0</v>
      </c>
      <c r="V10" s="7">
        <f>+'4x100 - ALL'!V27</f>
        <v>0</v>
      </c>
      <c r="W10" s="7">
        <f>+'4x100 - ALL'!W27</f>
        <v>0</v>
      </c>
      <c r="X10" s="7">
        <f>+'4x100 - ALL'!X27</f>
        <v>0</v>
      </c>
      <c r="Y10" s="7">
        <f>+'4x100 - ALL'!Y27</f>
        <v>0</v>
      </c>
      <c r="Z10" s="65">
        <f t="shared" si="0"/>
        <v>5</v>
      </c>
    </row>
    <row r="11" spans="1:26" ht="14.25" customHeight="1" x14ac:dyDescent="0.25">
      <c r="A11" s="7" t="s">
        <v>407</v>
      </c>
      <c r="B11" s="7">
        <f>+'4x400 - ALL'!B21</f>
        <v>0</v>
      </c>
      <c r="C11" s="7">
        <f>+'4x400 - ALL'!C21</f>
        <v>0</v>
      </c>
      <c r="D11" s="7">
        <f>+'4x400 - ALL'!D21</f>
        <v>0</v>
      </c>
      <c r="E11" s="7">
        <f>+'4x400 - ALL'!E21</f>
        <v>0</v>
      </c>
      <c r="F11" s="7">
        <f>+'4x400 - ALL'!F21</f>
        <v>5</v>
      </c>
      <c r="G11" s="7">
        <f>+'4x400 - ALL'!G21</f>
        <v>0</v>
      </c>
      <c r="H11" s="7">
        <f>+'4x400 - ALL'!H21</f>
        <v>0</v>
      </c>
      <c r="I11" s="7">
        <f>+'4x400 - ALL'!I21</f>
        <v>0</v>
      </c>
      <c r="J11" s="7">
        <f>+'4x400 - ALL'!J21</f>
        <v>0</v>
      </c>
      <c r="K11" s="7">
        <f>+'4x400 - ALL'!K21</f>
        <v>0</v>
      </c>
      <c r="L11" s="7">
        <f>+'4x400 - ALL'!L21</f>
        <v>0</v>
      </c>
      <c r="M11" s="7">
        <f>+'4x400 - ALL'!M21</f>
        <v>0</v>
      </c>
      <c r="N11" s="7">
        <f>+'4x400 - ALL'!N21</f>
        <v>0</v>
      </c>
      <c r="O11" s="7">
        <f>+'4x400 - ALL'!O21</f>
        <v>0</v>
      </c>
      <c r="P11" s="7">
        <f>+'4x400 - ALL'!P21</f>
        <v>0</v>
      </c>
      <c r="Q11" s="7">
        <f>+'4x400 - ALL'!Q21</f>
        <v>0</v>
      </c>
      <c r="R11" s="7">
        <f>+'4x400 - ALL'!R21</f>
        <v>0</v>
      </c>
      <c r="S11" s="7">
        <f>+'4x400 - ALL'!S21</f>
        <v>0</v>
      </c>
      <c r="T11" s="7">
        <f>+'4x400 - ALL'!T21</f>
        <v>0</v>
      </c>
      <c r="U11" s="7">
        <f>+'4x400 - ALL'!U21</f>
        <v>0</v>
      </c>
      <c r="V11" s="7">
        <f>+'4x400 - ALL'!V21</f>
        <v>0</v>
      </c>
      <c r="W11" s="7">
        <f>+'4x400 - ALL'!W21</f>
        <v>0</v>
      </c>
      <c r="X11" s="7">
        <f>+'4x400 - ALL'!X21</f>
        <v>0</v>
      </c>
      <c r="Y11" s="7">
        <f>+'4x400 - ALL'!Y21</f>
        <v>0</v>
      </c>
      <c r="Z11" s="65">
        <f t="shared" si="0"/>
        <v>5</v>
      </c>
    </row>
    <row r="12" spans="1:26" ht="14.25" customHeight="1" x14ac:dyDescent="0.25">
      <c r="A12" s="7" t="s">
        <v>408</v>
      </c>
      <c r="B12" s="7">
        <f>+'SHOT PUT'!B30</f>
        <v>0</v>
      </c>
      <c r="C12" s="7">
        <f>+'SHOT PUT'!C30</f>
        <v>0</v>
      </c>
      <c r="D12" s="7">
        <f>+'SHOT PUT'!D30</f>
        <v>0</v>
      </c>
      <c r="E12" s="7">
        <f>+'SHOT PUT'!E30</f>
        <v>0</v>
      </c>
      <c r="F12" s="7">
        <f>+'SHOT PUT'!F30</f>
        <v>9</v>
      </c>
      <c r="G12" s="7">
        <f>+'SHOT PUT'!G30</f>
        <v>0</v>
      </c>
      <c r="H12" s="7">
        <f>+'SHOT PUT'!H30</f>
        <v>0</v>
      </c>
      <c r="I12" s="7">
        <f>+'SHOT PUT'!I30</f>
        <v>0</v>
      </c>
      <c r="J12" s="7">
        <f>+'SHOT PUT'!J30</f>
        <v>0</v>
      </c>
      <c r="K12" s="7">
        <f>+'SHOT PUT'!K30</f>
        <v>0</v>
      </c>
      <c r="L12" s="7">
        <f>+'SHOT PUT'!L30</f>
        <v>0</v>
      </c>
      <c r="M12" s="7">
        <f>+'SHOT PUT'!M30</f>
        <v>0</v>
      </c>
      <c r="N12" s="7">
        <f>+'SHOT PUT'!N30</f>
        <v>0</v>
      </c>
      <c r="O12" s="7">
        <f>+'SHOT PUT'!O30</f>
        <v>0</v>
      </c>
      <c r="P12" s="7">
        <f>+'SHOT PUT'!P30</f>
        <v>0</v>
      </c>
      <c r="Q12" s="7">
        <f>+'SHOT PUT'!Q30</f>
        <v>0</v>
      </c>
      <c r="R12" s="7">
        <f>+'SHOT PUT'!R30</f>
        <v>0</v>
      </c>
      <c r="S12" s="7">
        <f>+'SHOT PUT'!S30</f>
        <v>0</v>
      </c>
      <c r="T12" s="7">
        <f>+'SHOT PUT'!T30</f>
        <v>0</v>
      </c>
      <c r="U12" s="7">
        <f>+'SHOT PUT'!U30</f>
        <v>0</v>
      </c>
      <c r="V12" s="7">
        <f>+'SHOT PUT'!V30</f>
        <v>0</v>
      </c>
      <c r="W12" s="7">
        <f>+'SHOT PUT'!W30</f>
        <v>0</v>
      </c>
      <c r="X12" s="7">
        <f>+'SHOT PUT'!X30</f>
        <v>0</v>
      </c>
      <c r="Y12" s="7">
        <f>+'SHOT PUT'!Y30</f>
        <v>0</v>
      </c>
      <c r="Z12" s="65">
        <f t="shared" si="0"/>
        <v>9</v>
      </c>
    </row>
    <row r="13" spans="1:26" ht="14.25" customHeight="1" x14ac:dyDescent="0.25">
      <c r="A13" s="7" t="s">
        <v>409</v>
      </c>
      <c r="B13" s="7">
        <f>DISCUS!B119</f>
        <v>0</v>
      </c>
      <c r="C13" s="7">
        <f>DISCUS!C119</f>
        <v>0</v>
      </c>
      <c r="D13" s="7">
        <f>DISCUS!D119</f>
        <v>0</v>
      </c>
      <c r="E13" s="7">
        <f>DISCUS!E119</f>
        <v>0</v>
      </c>
      <c r="F13" s="7">
        <f>DISCUS!F119</f>
        <v>0</v>
      </c>
      <c r="G13" s="7">
        <f>DISCUS!G119</f>
        <v>0</v>
      </c>
      <c r="H13" s="7">
        <f>DISCUS!H119</f>
        <v>0</v>
      </c>
      <c r="I13" s="7">
        <f>DISCUS!I119</f>
        <v>0</v>
      </c>
      <c r="J13" s="7">
        <f>DISCUS!J119</f>
        <v>0</v>
      </c>
      <c r="K13" s="7">
        <f>DISCUS!K119</f>
        <v>0</v>
      </c>
      <c r="L13" s="7">
        <f>DISCUS!L119</f>
        <v>0</v>
      </c>
      <c r="M13" s="7">
        <f>DISCUS!M119</f>
        <v>0</v>
      </c>
      <c r="N13" s="7">
        <f>DISCUS!N119</f>
        <v>0</v>
      </c>
      <c r="O13" s="7">
        <f>DISCUS!O119</f>
        <v>0</v>
      </c>
      <c r="P13" s="7">
        <f>DISCUS!P119</f>
        <v>0</v>
      </c>
      <c r="Q13" s="7">
        <f>DISCUS!Q119</f>
        <v>0</v>
      </c>
      <c r="R13" s="7">
        <f>DISCUS!R119</f>
        <v>0</v>
      </c>
      <c r="S13" s="7">
        <f>DISCUS!S119</f>
        <v>0</v>
      </c>
      <c r="T13" s="7">
        <f>DISCUS!T119</f>
        <v>0</v>
      </c>
      <c r="U13" s="7">
        <f>DISCUS!U119</f>
        <v>0</v>
      </c>
      <c r="V13" s="7">
        <f>DISCUS!V119</f>
        <v>0</v>
      </c>
      <c r="W13" s="7">
        <f>DISCUS!W119</f>
        <v>0</v>
      </c>
      <c r="X13" s="7">
        <f>DISCUS!X119</f>
        <v>0</v>
      </c>
      <c r="Y13" s="7">
        <f>DISCUS!Y119</f>
        <v>0</v>
      </c>
      <c r="Z13" s="65">
        <f t="shared" si="0"/>
        <v>0</v>
      </c>
    </row>
    <row r="14" spans="1:26" ht="14.25" customHeight="1" x14ac:dyDescent="0.25">
      <c r="A14" s="7" t="s">
        <v>410</v>
      </c>
      <c r="B14" s="7">
        <f>+'Turbo Jav'!B65</f>
        <v>0</v>
      </c>
      <c r="C14" s="7">
        <f>+'Turbo Jav'!C65</f>
        <v>0</v>
      </c>
      <c r="D14" s="7">
        <f>+'Turbo Jav'!D65</f>
        <v>0</v>
      </c>
      <c r="E14" s="7">
        <f>+'Turbo Jav'!E65</f>
        <v>0</v>
      </c>
      <c r="F14" s="7">
        <f>+'Turbo Jav'!F65</f>
        <v>6</v>
      </c>
      <c r="G14" s="7">
        <f>+'Turbo Jav'!G65</f>
        <v>0</v>
      </c>
      <c r="H14" s="7">
        <f>+'Turbo Jav'!H65</f>
        <v>0</v>
      </c>
      <c r="I14" s="7">
        <f>+'Turbo Jav'!I65</f>
        <v>0</v>
      </c>
      <c r="J14" s="7">
        <f>+'Turbo Jav'!J65</f>
        <v>0</v>
      </c>
      <c r="K14" s="7">
        <f>+'Turbo Jav'!K65</f>
        <v>0</v>
      </c>
      <c r="L14" s="7">
        <f>+'Turbo Jav'!L65</f>
        <v>0</v>
      </c>
      <c r="M14" s="7">
        <f>+'Turbo Jav'!M65</f>
        <v>0</v>
      </c>
      <c r="N14" s="7">
        <f>+'Turbo Jav'!N65</f>
        <v>0</v>
      </c>
      <c r="O14" s="7">
        <f>+'Turbo Jav'!O65</f>
        <v>0</v>
      </c>
      <c r="P14" s="7">
        <f>+'Turbo Jav'!P65</f>
        <v>0</v>
      </c>
      <c r="Q14" s="7">
        <f>+'Turbo Jav'!Q65</f>
        <v>0</v>
      </c>
      <c r="R14" s="7">
        <f>+'Turbo Jav'!R65</f>
        <v>0</v>
      </c>
      <c r="S14" s="7">
        <f>+'Turbo Jav'!S65</f>
        <v>0</v>
      </c>
      <c r="T14" s="7">
        <f>+'Turbo Jav'!T65</f>
        <v>0</v>
      </c>
      <c r="U14" s="7">
        <f>+'Turbo Jav'!U65</f>
        <v>0</v>
      </c>
      <c r="V14" s="7">
        <f>+'Turbo Jav'!V65</f>
        <v>0</v>
      </c>
      <c r="W14" s="7">
        <f>+'Turbo Jav'!W65</f>
        <v>0</v>
      </c>
      <c r="X14" s="7">
        <f>+'Turbo Jav'!X65</f>
        <v>3</v>
      </c>
      <c r="Y14" s="7">
        <f>+'Turbo Jav'!Y65</f>
        <v>0</v>
      </c>
      <c r="Z14" s="65">
        <f t="shared" si="0"/>
        <v>9</v>
      </c>
    </row>
    <row r="15" spans="1:26" ht="14.25" customHeight="1" x14ac:dyDescent="0.25">
      <c r="A15" s="7" t="s">
        <v>411</v>
      </c>
      <c r="B15" s="7">
        <f>+'LONG JUMP'!B72</f>
        <v>0</v>
      </c>
      <c r="C15" s="7">
        <f>+'LONG JUMP'!C72</f>
        <v>0</v>
      </c>
      <c r="D15" s="7">
        <f>+'LONG JUMP'!D72</f>
        <v>0</v>
      </c>
      <c r="E15" s="7">
        <f>+'LONG JUMP'!E72</f>
        <v>0</v>
      </c>
      <c r="F15" s="7">
        <f>+'LONG JUMP'!F72</f>
        <v>8</v>
      </c>
      <c r="G15" s="7">
        <f>+'LONG JUMP'!G72</f>
        <v>0</v>
      </c>
      <c r="H15" s="7">
        <f>+'LONG JUMP'!H72</f>
        <v>0</v>
      </c>
      <c r="I15" s="7">
        <f>+'LONG JUMP'!I72</f>
        <v>0</v>
      </c>
      <c r="J15" s="7">
        <f>+'LONG JUMP'!J72</f>
        <v>0</v>
      </c>
      <c r="K15" s="7">
        <f>+'LONG JUMP'!K72</f>
        <v>0</v>
      </c>
      <c r="L15" s="7">
        <f>+'LONG JUMP'!L72</f>
        <v>0</v>
      </c>
      <c r="M15" s="7">
        <f>+'LONG JUMP'!M72</f>
        <v>0</v>
      </c>
      <c r="N15" s="7">
        <f>+'LONG JUMP'!N72</f>
        <v>0</v>
      </c>
      <c r="O15" s="7">
        <f>+'LONG JUMP'!O72</f>
        <v>0</v>
      </c>
      <c r="P15" s="7">
        <f>+'LONG JUMP'!P72</f>
        <v>0</v>
      </c>
      <c r="Q15" s="7">
        <f>+'LONG JUMP'!Q72</f>
        <v>0</v>
      </c>
      <c r="R15" s="7">
        <f>+'LONG JUMP'!R72</f>
        <v>0</v>
      </c>
      <c r="S15" s="7">
        <f>+'LONG JUMP'!S72</f>
        <v>0</v>
      </c>
      <c r="T15" s="7">
        <f>+'LONG JUMP'!T72</f>
        <v>0</v>
      </c>
      <c r="U15" s="7">
        <f>+'LONG JUMP'!U72</f>
        <v>0</v>
      </c>
      <c r="V15" s="7">
        <f>+'LONG JUMP'!V72</f>
        <v>0</v>
      </c>
      <c r="W15" s="7">
        <f>+'LONG JUMP'!W72</f>
        <v>0</v>
      </c>
      <c r="X15" s="7">
        <f>+'LONG JUMP'!X72</f>
        <v>1</v>
      </c>
      <c r="Y15" s="7">
        <f>+'LONG JUMP'!Y72</f>
        <v>0</v>
      </c>
      <c r="Z15" s="65">
        <f t="shared" si="0"/>
        <v>9</v>
      </c>
    </row>
    <row r="16" spans="1:26" ht="14.25" customHeight="1" x14ac:dyDescent="0.25">
      <c r="A16" s="111" t="s">
        <v>412</v>
      </c>
      <c r="B16" s="112">
        <f t="shared" ref="B16:Y16" si="1">SUM(B2:B15)</f>
        <v>0</v>
      </c>
      <c r="C16" s="112">
        <f t="shared" si="1"/>
        <v>0</v>
      </c>
      <c r="D16" s="112">
        <f t="shared" si="1"/>
        <v>0</v>
      </c>
      <c r="E16" s="112">
        <f t="shared" si="1"/>
        <v>0</v>
      </c>
      <c r="F16" s="112">
        <f t="shared" si="1"/>
        <v>68</v>
      </c>
      <c r="G16" s="112">
        <f t="shared" si="1"/>
        <v>0</v>
      </c>
      <c r="H16" s="112">
        <f t="shared" si="1"/>
        <v>0</v>
      </c>
      <c r="I16" s="112">
        <f t="shared" si="1"/>
        <v>0</v>
      </c>
      <c r="J16" s="112">
        <f t="shared" si="1"/>
        <v>0</v>
      </c>
      <c r="K16" s="112">
        <f t="shared" si="1"/>
        <v>0</v>
      </c>
      <c r="L16" s="112">
        <f t="shared" si="1"/>
        <v>0</v>
      </c>
      <c r="M16" s="112">
        <f t="shared" si="1"/>
        <v>0</v>
      </c>
      <c r="N16" s="112">
        <f t="shared" si="1"/>
        <v>0</v>
      </c>
      <c r="O16" s="112">
        <f t="shared" si="1"/>
        <v>0</v>
      </c>
      <c r="P16" s="112">
        <f t="shared" si="1"/>
        <v>0</v>
      </c>
      <c r="Q16" s="112">
        <f t="shared" si="1"/>
        <v>0</v>
      </c>
      <c r="R16" s="112">
        <f t="shared" si="1"/>
        <v>0</v>
      </c>
      <c r="S16" s="112">
        <f t="shared" si="1"/>
        <v>0</v>
      </c>
      <c r="T16" s="112">
        <f t="shared" si="1"/>
        <v>0</v>
      </c>
      <c r="U16" s="112">
        <f t="shared" si="1"/>
        <v>0</v>
      </c>
      <c r="V16" s="112">
        <f t="shared" si="1"/>
        <v>0</v>
      </c>
      <c r="W16" s="112">
        <f t="shared" si="1"/>
        <v>0</v>
      </c>
      <c r="X16" s="112">
        <f t="shared" si="1"/>
        <v>11</v>
      </c>
      <c r="Y16" s="112">
        <f t="shared" si="1"/>
        <v>0</v>
      </c>
      <c r="Z16" s="63"/>
    </row>
    <row r="17" spans="1:26" ht="14.25" customHeight="1" x14ac:dyDescent="0.25">
      <c r="Z17" s="63" t="s">
        <v>397</v>
      </c>
    </row>
    <row r="18" spans="1:26" ht="14.25" customHeight="1" x14ac:dyDescent="0.25">
      <c r="A18" s="7" t="s">
        <v>413</v>
      </c>
      <c r="B18" s="113">
        <f>+'100- All'!B65</f>
        <v>0</v>
      </c>
      <c r="C18" s="113">
        <f>+'100- All'!C65</f>
        <v>0</v>
      </c>
      <c r="D18" s="113">
        <f>+'100- All'!D65</f>
        <v>0</v>
      </c>
      <c r="E18" s="113">
        <f>+'100- All'!E65</f>
        <v>0</v>
      </c>
      <c r="F18" s="113">
        <f>+'100- All'!F65</f>
        <v>1</v>
      </c>
      <c r="G18" s="113">
        <f>+'100- All'!G65</f>
        <v>0</v>
      </c>
      <c r="H18" s="113">
        <f>+'100- All'!H65</f>
        <v>0</v>
      </c>
      <c r="I18" s="113">
        <f>+'100- All'!I65</f>
        <v>0</v>
      </c>
      <c r="J18" s="113">
        <f>+'100- All'!J65</f>
        <v>0</v>
      </c>
      <c r="K18" s="113">
        <f>+'100- All'!K65</f>
        <v>0</v>
      </c>
      <c r="L18" s="113">
        <f>+'100- All'!L65</f>
        <v>0</v>
      </c>
      <c r="M18" s="113">
        <f>+'100- All'!M65</f>
        <v>0</v>
      </c>
      <c r="N18" s="113">
        <f>+'100- All'!N65</f>
        <v>0</v>
      </c>
      <c r="O18" s="113">
        <f>+'100- All'!O65</f>
        <v>0</v>
      </c>
      <c r="P18" s="113">
        <f>+'100- All'!P65</f>
        <v>0</v>
      </c>
      <c r="Q18" s="113">
        <f>+'100- All'!Q65</f>
        <v>0</v>
      </c>
      <c r="R18" s="113">
        <f>+'100- All'!R65</f>
        <v>0</v>
      </c>
      <c r="S18" s="113">
        <f>+'100- All'!S65</f>
        <v>0</v>
      </c>
      <c r="T18" s="113">
        <f>+'100- All'!T65</f>
        <v>0</v>
      </c>
      <c r="U18" s="113">
        <f>+'100- All'!U65</f>
        <v>0</v>
      </c>
      <c r="V18" s="113">
        <f>+'100- All'!V65</f>
        <v>0</v>
      </c>
      <c r="W18" s="113">
        <f>+'100- All'!W65</f>
        <v>0</v>
      </c>
      <c r="X18" s="113">
        <f>+'100- All'!X65</f>
        <v>8</v>
      </c>
      <c r="Y18" s="113">
        <f>+'100- All'!Y65</f>
        <v>0</v>
      </c>
      <c r="Z18" s="114">
        <f t="shared" ref="Z18:Z31" si="2">SUM(B18:Y18)</f>
        <v>9</v>
      </c>
    </row>
    <row r="19" spans="1:26" ht="14.25" customHeight="1" x14ac:dyDescent="0.25">
      <c r="A19" s="7" t="s">
        <v>414</v>
      </c>
      <c r="B19" s="113">
        <f>'200-H'!B18</f>
        <v>0</v>
      </c>
      <c r="C19" s="113">
        <f>'200-H'!C18</f>
        <v>0</v>
      </c>
      <c r="D19" s="113">
        <f>'200-H'!D18</f>
        <v>0</v>
      </c>
      <c r="E19" s="113">
        <f>'200-H'!E18</f>
        <v>0</v>
      </c>
      <c r="F19" s="113">
        <f>'200-H'!F18</f>
        <v>4</v>
      </c>
      <c r="G19" s="113">
        <f>'200-H'!G18</f>
        <v>0</v>
      </c>
      <c r="H19" s="113">
        <f>'200-H'!H18</f>
        <v>0</v>
      </c>
      <c r="I19" s="113">
        <f>'200-H'!I18</f>
        <v>0</v>
      </c>
      <c r="J19" s="113">
        <f>'200-H'!J18</f>
        <v>0</v>
      </c>
      <c r="K19" s="113">
        <f>'200-H'!K18</f>
        <v>0</v>
      </c>
      <c r="L19" s="113">
        <f>'200-H'!L18</f>
        <v>0</v>
      </c>
      <c r="M19" s="113">
        <f>'200-H'!M18</f>
        <v>0</v>
      </c>
      <c r="N19" s="113">
        <f>'200-H'!N18</f>
        <v>0</v>
      </c>
      <c r="O19" s="113">
        <f>'200-H'!O18</f>
        <v>0</v>
      </c>
      <c r="P19" s="113">
        <f>'200-H'!P18</f>
        <v>0</v>
      </c>
      <c r="Q19" s="113">
        <f>'200-H'!Q18</f>
        <v>0</v>
      </c>
      <c r="R19" s="113">
        <f>'200-H'!R18</f>
        <v>0</v>
      </c>
      <c r="S19" s="113">
        <f>'200-H'!S18</f>
        <v>0</v>
      </c>
      <c r="T19" s="113">
        <f>'200-H'!T18</f>
        <v>0</v>
      </c>
      <c r="U19" s="113">
        <f>'200-H'!U18</f>
        <v>0</v>
      </c>
      <c r="V19" s="113">
        <f>'200-H'!V18</f>
        <v>0</v>
      </c>
      <c r="W19" s="113">
        <f>'200-H'!W18</f>
        <v>0</v>
      </c>
      <c r="X19" s="113">
        <f>'200-H'!X18</f>
        <v>5</v>
      </c>
      <c r="Y19" s="113">
        <f>'200-H'!Y18</f>
        <v>0</v>
      </c>
      <c r="Z19" s="114">
        <f t="shared" si="2"/>
        <v>9</v>
      </c>
    </row>
    <row r="20" spans="1:26" ht="14.25" customHeight="1" x14ac:dyDescent="0.25">
      <c r="A20" s="7" t="s">
        <v>415</v>
      </c>
      <c r="B20" s="113">
        <f>+'200 - All'!B62</f>
        <v>0</v>
      </c>
      <c r="C20" s="113">
        <f>+'200 - All'!C62</f>
        <v>0</v>
      </c>
      <c r="D20" s="113">
        <f>+'200 - All'!D62</f>
        <v>0</v>
      </c>
      <c r="E20" s="113">
        <f>+'200 - All'!E62</f>
        <v>0</v>
      </c>
      <c r="F20" s="113">
        <f>+'200 - All'!F62</f>
        <v>4</v>
      </c>
      <c r="G20" s="113">
        <f>+'200 - All'!G62</f>
        <v>0</v>
      </c>
      <c r="H20" s="113">
        <f>+'200 - All'!H62</f>
        <v>0</v>
      </c>
      <c r="I20" s="113">
        <f>+'200 - All'!I62</f>
        <v>0</v>
      </c>
      <c r="J20" s="113">
        <f>+'200 - All'!J62</f>
        <v>0</v>
      </c>
      <c r="K20" s="113">
        <f>+'200 - All'!K62</f>
        <v>0</v>
      </c>
      <c r="L20" s="113">
        <f>+'200 - All'!L62</f>
        <v>0</v>
      </c>
      <c r="M20" s="113">
        <f>+'200 - All'!M62</f>
        <v>0</v>
      </c>
      <c r="N20" s="113">
        <f>+'200 - All'!N62</f>
        <v>0</v>
      </c>
      <c r="O20" s="113">
        <f>+'200 - All'!O62</f>
        <v>0</v>
      </c>
      <c r="P20" s="113">
        <f>+'200 - All'!P62</f>
        <v>0</v>
      </c>
      <c r="Q20" s="113">
        <f>+'200 - All'!Q62</f>
        <v>0</v>
      </c>
      <c r="R20" s="113">
        <f>+'200 - All'!R62</f>
        <v>0</v>
      </c>
      <c r="S20" s="113">
        <f>+'200 - All'!S62</f>
        <v>0</v>
      </c>
      <c r="T20" s="113">
        <f>+'200 - All'!T62</f>
        <v>0</v>
      </c>
      <c r="U20" s="113">
        <f>+'200 - All'!U62</f>
        <v>0</v>
      </c>
      <c r="V20" s="113">
        <f>+'200 - All'!V62</f>
        <v>0</v>
      </c>
      <c r="W20" s="113">
        <f>+'200 - All'!W62</f>
        <v>0</v>
      </c>
      <c r="X20" s="113">
        <f>+'200 - All'!X62</f>
        <v>5</v>
      </c>
      <c r="Y20" s="113">
        <f>+'200 - All'!Y62</f>
        <v>0</v>
      </c>
      <c r="Z20" s="114">
        <f t="shared" si="2"/>
        <v>9</v>
      </c>
    </row>
    <row r="21" spans="1:26" ht="14.25" customHeight="1" x14ac:dyDescent="0.25">
      <c r="A21" s="7" t="s">
        <v>416</v>
      </c>
      <c r="B21" s="113">
        <f>+'400 - All'!B60</f>
        <v>0</v>
      </c>
      <c r="C21" s="113">
        <f>+'400 - All'!C60</f>
        <v>0</v>
      </c>
      <c r="D21" s="113">
        <f>+'400 - All'!D60</f>
        <v>0</v>
      </c>
      <c r="E21" s="113">
        <f>+'400 - All'!E60</f>
        <v>0</v>
      </c>
      <c r="F21" s="113">
        <f>+'400 - All'!F60</f>
        <v>4</v>
      </c>
      <c r="G21" s="113">
        <f>+'400 - All'!G60</f>
        <v>0</v>
      </c>
      <c r="H21" s="113">
        <f>+'400 - All'!H60</f>
        <v>0</v>
      </c>
      <c r="I21" s="113">
        <f>+'400 - All'!I60</f>
        <v>0</v>
      </c>
      <c r="J21" s="113">
        <f>+'400 - All'!J60</f>
        <v>0</v>
      </c>
      <c r="K21" s="113">
        <f>+'400 - All'!K60</f>
        <v>0</v>
      </c>
      <c r="L21" s="113">
        <f>+'400 - All'!L60</f>
        <v>0</v>
      </c>
      <c r="M21" s="113">
        <f>+'400 - All'!M60</f>
        <v>0</v>
      </c>
      <c r="N21" s="113">
        <f>+'400 - All'!N60</f>
        <v>0</v>
      </c>
      <c r="O21" s="113">
        <f>+'400 - All'!O60</f>
        <v>0</v>
      </c>
      <c r="P21" s="113">
        <f>+'400 - All'!P60</f>
        <v>0</v>
      </c>
      <c r="Q21" s="113">
        <f>+'400 - All'!Q60</f>
        <v>0</v>
      </c>
      <c r="R21" s="113">
        <f>+'400 - All'!R60</f>
        <v>0</v>
      </c>
      <c r="S21" s="113">
        <f>+'400 - All'!S60</f>
        <v>0</v>
      </c>
      <c r="T21" s="113">
        <f>+'400 - All'!T60</f>
        <v>0</v>
      </c>
      <c r="U21" s="113">
        <f>+'400 - All'!U60</f>
        <v>0</v>
      </c>
      <c r="V21" s="113">
        <f>+'400 - All'!V60</f>
        <v>0</v>
      </c>
      <c r="W21" s="113">
        <f>+'400 - All'!W60</f>
        <v>0</v>
      </c>
      <c r="X21" s="113">
        <f>+'400 - All'!X60</f>
        <v>5</v>
      </c>
      <c r="Y21" s="113">
        <f>+'400 - All'!Y60</f>
        <v>0</v>
      </c>
      <c r="Z21" s="114">
        <f t="shared" si="2"/>
        <v>9</v>
      </c>
    </row>
    <row r="22" spans="1:26" ht="14.25" customHeight="1" x14ac:dyDescent="0.25">
      <c r="A22" s="7" t="s">
        <v>417</v>
      </c>
      <c r="B22" s="113">
        <f>+'800 - ALL'!B34</f>
        <v>0</v>
      </c>
      <c r="C22" s="113">
        <f>+'800 - ALL'!C34</f>
        <v>0</v>
      </c>
      <c r="D22" s="113">
        <f>+'800 - ALL'!D34</f>
        <v>0</v>
      </c>
      <c r="E22" s="113">
        <f>+'800 - ALL'!E34</f>
        <v>0</v>
      </c>
      <c r="F22" s="113">
        <f>+'800 - ALL'!F34</f>
        <v>3</v>
      </c>
      <c r="G22" s="113">
        <f>+'800 - ALL'!G34</f>
        <v>0</v>
      </c>
      <c r="H22" s="113">
        <f>+'800 - ALL'!H34</f>
        <v>0</v>
      </c>
      <c r="I22" s="113">
        <f>+'800 - ALL'!I34</f>
        <v>0</v>
      </c>
      <c r="J22" s="113">
        <f>+'800 - ALL'!J34</f>
        <v>0</v>
      </c>
      <c r="K22" s="113">
        <f>+'800 - ALL'!K34</f>
        <v>0</v>
      </c>
      <c r="L22" s="113">
        <f>+'800 - ALL'!L34</f>
        <v>0</v>
      </c>
      <c r="M22" s="113">
        <f>+'800 - ALL'!M34</f>
        <v>0</v>
      </c>
      <c r="N22" s="113">
        <f>+'800 - ALL'!N34</f>
        <v>0</v>
      </c>
      <c r="O22" s="113">
        <f>+'800 - ALL'!O34</f>
        <v>0</v>
      </c>
      <c r="P22" s="113">
        <f>+'800 - ALL'!P34</f>
        <v>0</v>
      </c>
      <c r="Q22" s="113">
        <f>+'800 - ALL'!Q34</f>
        <v>0</v>
      </c>
      <c r="R22" s="113">
        <f>+'800 - ALL'!R34</f>
        <v>0</v>
      </c>
      <c r="S22" s="113">
        <f>+'800 - ALL'!S34</f>
        <v>0</v>
      </c>
      <c r="T22" s="113">
        <f>+'800 - ALL'!T34</f>
        <v>0</v>
      </c>
      <c r="U22" s="113">
        <f>+'800 - ALL'!U34</f>
        <v>0</v>
      </c>
      <c r="V22" s="113">
        <f>+'800 - ALL'!V34</f>
        <v>0</v>
      </c>
      <c r="W22" s="113">
        <f>+'800 - ALL'!W34</f>
        <v>0</v>
      </c>
      <c r="X22" s="113">
        <f>+'800 - ALL'!X34</f>
        <v>6</v>
      </c>
      <c r="Y22" s="113">
        <f>+'800 - ALL'!Y34</f>
        <v>0</v>
      </c>
      <c r="Z22" s="114">
        <f t="shared" si="2"/>
        <v>9</v>
      </c>
    </row>
    <row r="23" spans="1:26" ht="14.25" customHeight="1" x14ac:dyDescent="0.25">
      <c r="A23" s="7" t="s">
        <v>418</v>
      </c>
      <c r="B23" s="113">
        <f>+'1600mm - ALL'!B34</f>
        <v>0</v>
      </c>
      <c r="C23" s="113">
        <f>+'1600mm - ALL'!C34</f>
        <v>0</v>
      </c>
      <c r="D23" s="113">
        <f>+'1600mm - ALL'!D34</f>
        <v>0</v>
      </c>
      <c r="E23" s="113">
        <f>+'1600mm - ALL'!E34</f>
        <v>0</v>
      </c>
      <c r="F23" s="113">
        <f>+'1600mm - ALL'!F34</f>
        <v>3</v>
      </c>
      <c r="G23" s="113">
        <f>+'1600mm - ALL'!G34</f>
        <v>0</v>
      </c>
      <c r="H23" s="113">
        <f>+'1600mm - ALL'!H34</f>
        <v>0</v>
      </c>
      <c r="I23" s="113">
        <f>+'1600mm - ALL'!I34</f>
        <v>0</v>
      </c>
      <c r="J23" s="113">
        <f>+'1600mm - ALL'!J34</f>
        <v>0</v>
      </c>
      <c r="K23" s="113">
        <f>+'1600mm - ALL'!K34</f>
        <v>0</v>
      </c>
      <c r="L23" s="113">
        <f>+'1600mm - ALL'!L34</f>
        <v>0</v>
      </c>
      <c r="M23" s="113">
        <f>+'1600mm - ALL'!M34</f>
        <v>0</v>
      </c>
      <c r="N23" s="113">
        <f>+'1600mm - ALL'!N34</f>
        <v>0</v>
      </c>
      <c r="O23" s="113">
        <f>+'1600mm - ALL'!O34</f>
        <v>0</v>
      </c>
      <c r="P23" s="113">
        <f>+'1600mm - ALL'!P34</f>
        <v>0</v>
      </c>
      <c r="Q23" s="113">
        <f>+'1600mm - ALL'!Q34</f>
        <v>0</v>
      </c>
      <c r="R23" s="113">
        <f>+'1600mm - ALL'!R34</f>
        <v>0</v>
      </c>
      <c r="S23" s="113">
        <f>+'1600mm - ALL'!S34</f>
        <v>0</v>
      </c>
      <c r="T23" s="113">
        <f>+'1600mm - ALL'!T34</f>
        <v>0</v>
      </c>
      <c r="U23" s="113">
        <f>+'1600mm - ALL'!U34</f>
        <v>0</v>
      </c>
      <c r="V23" s="113">
        <f>+'1600mm - ALL'!V34</f>
        <v>0</v>
      </c>
      <c r="W23" s="113">
        <f>+'1600mm - ALL'!W34</f>
        <v>0</v>
      </c>
      <c r="X23" s="113">
        <f>+'1600mm - ALL'!X34</f>
        <v>6</v>
      </c>
      <c r="Y23" s="113">
        <f>+'1600mm - ALL'!Y34</f>
        <v>0</v>
      </c>
      <c r="Z23" s="114">
        <f t="shared" si="2"/>
        <v>9</v>
      </c>
    </row>
    <row r="24" spans="1:26" ht="14.25" customHeight="1" x14ac:dyDescent="0.25">
      <c r="A24" s="7" t="s">
        <v>419</v>
      </c>
      <c r="B24" s="113">
        <f>+'3200-ALL'!B22</f>
        <v>0</v>
      </c>
      <c r="C24" s="113">
        <f>+'3200-ALL'!C22</f>
        <v>0</v>
      </c>
      <c r="D24" s="113">
        <f>+'3200-ALL'!D22</f>
        <v>0</v>
      </c>
      <c r="E24" s="113">
        <f>+'3200-ALL'!E22</f>
        <v>0</v>
      </c>
      <c r="F24" s="113">
        <f>+'3200-ALL'!F22</f>
        <v>3</v>
      </c>
      <c r="G24" s="113">
        <f>+'3200-ALL'!G22</f>
        <v>0</v>
      </c>
      <c r="H24" s="113">
        <f>+'3200-ALL'!H22</f>
        <v>0</v>
      </c>
      <c r="I24" s="113">
        <f>+'3200-ALL'!I22</f>
        <v>0</v>
      </c>
      <c r="J24" s="113">
        <f>+'3200-ALL'!J22</f>
        <v>0</v>
      </c>
      <c r="K24" s="113">
        <f>+'3200-ALL'!K22</f>
        <v>0</v>
      </c>
      <c r="L24" s="113">
        <f>+'3200-ALL'!L22</f>
        <v>0</v>
      </c>
      <c r="M24" s="113">
        <f>+'3200-ALL'!M22</f>
        <v>0</v>
      </c>
      <c r="N24" s="113">
        <f>+'3200-ALL'!N22</f>
        <v>0</v>
      </c>
      <c r="O24" s="113">
        <f>+'3200-ALL'!O22</f>
        <v>0</v>
      </c>
      <c r="P24" s="113">
        <f>+'3200-ALL'!P22</f>
        <v>0</v>
      </c>
      <c r="Q24" s="113">
        <f>+'3200-ALL'!Q22</f>
        <v>0</v>
      </c>
      <c r="R24" s="113">
        <f>+'3200-ALL'!R22</f>
        <v>0</v>
      </c>
      <c r="S24" s="113">
        <f>+'3200-ALL'!S22</f>
        <v>0</v>
      </c>
      <c r="T24" s="113">
        <f>+'3200-ALL'!T22</f>
        <v>0</v>
      </c>
      <c r="U24" s="113">
        <f>+'3200-ALL'!U22</f>
        <v>0</v>
      </c>
      <c r="V24" s="113">
        <f>+'3200-ALL'!V22</f>
        <v>0</v>
      </c>
      <c r="W24" s="113">
        <f>+'3200-ALL'!W22</f>
        <v>0</v>
      </c>
      <c r="X24" s="113">
        <f>+'3200-ALL'!X22</f>
        <v>5</v>
      </c>
      <c r="Y24" s="113">
        <f>+'3200-ALL'!Y22</f>
        <v>0</v>
      </c>
      <c r="Z24" s="114">
        <f t="shared" si="2"/>
        <v>8</v>
      </c>
    </row>
    <row r="25" spans="1:26" ht="14.25" customHeight="1" x14ac:dyDescent="0.25">
      <c r="A25" s="7" t="s">
        <v>420</v>
      </c>
      <c r="B25" s="7">
        <f>+'4X800r'!B14</f>
        <v>0</v>
      </c>
      <c r="C25" s="7">
        <f>+'4X800r'!C14</f>
        <v>0</v>
      </c>
      <c r="D25" s="7">
        <f>+'4X800r'!D14</f>
        <v>0</v>
      </c>
      <c r="E25" s="7">
        <f>+'4X800r'!E14</f>
        <v>0</v>
      </c>
      <c r="F25" s="7">
        <f>+'4X800r'!F14</f>
        <v>5</v>
      </c>
      <c r="G25" s="7">
        <f>+'4X800r'!G14</f>
        <v>0</v>
      </c>
      <c r="H25" s="7">
        <f>+'4X800r'!H14</f>
        <v>0</v>
      </c>
      <c r="I25" s="7">
        <f>+'4X800r'!I14</f>
        <v>0</v>
      </c>
      <c r="J25" s="7">
        <f>+'4X800r'!J14</f>
        <v>0</v>
      </c>
      <c r="K25" s="7">
        <f>+'4X800r'!K14</f>
        <v>0</v>
      </c>
      <c r="L25" s="7">
        <f>+'4X800r'!L14</f>
        <v>0</v>
      </c>
      <c r="M25" s="7">
        <f>+'4X800r'!M14</f>
        <v>0</v>
      </c>
      <c r="N25" s="7">
        <f>+'4X800r'!N14</f>
        <v>0</v>
      </c>
      <c r="O25" s="7">
        <f>+'4X800r'!O14</f>
        <v>0</v>
      </c>
      <c r="P25" s="7">
        <f>+'4X800r'!P14</f>
        <v>0</v>
      </c>
      <c r="Q25" s="7">
        <f>+'4X800r'!Q14</f>
        <v>0</v>
      </c>
      <c r="R25" s="7">
        <f>+'4X800r'!R14</f>
        <v>0</v>
      </c>
      <c r="S25" s="7">
        <f>+'4X800r'!S14</f>
        <v>0</v>
      </c>
      <c r="T25" s="7">
        <f>+'4X800r'!T14</f>
        <v>0</v>
      </c>
      <c r="U25" s="7">
        <f>+'4X800r'!U14</f>
        <v>0</v>
      </c>
      <c r="V25" s="7">
        <f>+'4X800r'!V14</f>
        <v>0</v>
      </c>
      <c r="W25" s="7">
        <f>+'4X800r'!W14</f>
        <v>0</v>
      </c>
      <c r="X25" s="7">
        <f>+'4X800r'!X14</f>
        <v>0</v>
      </c>
      <c r="Y25" s="7">
        <f>+'4X800r'!Y14</f>
        <v>0</v>
      </c>
      <c r="Z25" s="65">
        <f t="shared" si="2"/>
        <v>5</v>
      </c>
    </row>
    <row r="26" spans="1:26" ht="14.25" customHeight="1" x14ac:dyDescent="0.25">
      <c r="A26" s="7" t="s">
        <v>421</v>
      </c>
      <c r="B26" s="113">
        <f>+'4x100 - ALL'!B28</f>
        <v>0</v>
      </c>
      <c r="C26" s="113">
        <f>+'4x100 - ALL'!C28</f>
        <v>0</v>
      </c>
      <c r="D26" s="113">
        <f>+'4x100 - ALL'!D28</f>
        <v>0</v>
      </c>
      <c r="E26" s="113">
        <f>+'4x100 - ALL'!E28</f>
        <v>0</v>
      </c>
      <c r="F26" s="113">
        <f>+'4x100 - ALL'!F28</f>
        <v>3</v>
      </c>
      <c r="G26" s="113">
        <f>+'4x100 - ALL'!G28</f>
        <v>0</v>
      </c>
      <c r="H26" s="113">
        <f>+'4x100 - ALL'!H28</f>
        <v>0</v>
      </c>
      <c r="I26" s="113">
        <f>+'4x100 - ALL'!I28</f>
        <v>0</v>
      </c>
      <c r="J26" s="113">
        <f>+'4x100 - ALL'!J28</f>
        <v>0</v>
      </c>
      <c r="K26" s="113">
        <f>+'4x100 - ALL'!K28</f>
        <v>0</v>
      </c>
      <c r="L26" s="113">
        <f>+'4x100 - ALL'!L28</f>
        <v>0</v>
      </c>
      <c r="M26" s="113">
        <f>+'4x100 - ALL'!M28</f>
        <v>0</v>
      </c>
      <c r="N26" s="113">
        <f>+'4x100 - ALL'!N28</f>
        <v>0</v>
      </c>
      <c r="O26" s="113">
        <f>+'4x100 - ALL'!O28</f>
        <v>0</v>
      </c>
      <c r="P26" s="113">
        <f>+'4x100 - ALL'!P28</f>
        <v>0</v>
      </c>
      <c r="Q26" s="113">
        <f>+'4x100 - ALL'!Q28</f>
        <v>0</v>
      </c>
      <c r="R26" s="113">
        <f>+'4x100 - ALL'!R28</f>
        <v>0</v>
      </c>
      <c r="S26" s="113">
        <f>+'4x100 - ALL'!S28</f>
        <v>0</v>
      </c>
      <c r="T26" s="113">
        <f>+'4x100 - ALL'!T28</f>
        <v>0</v>
      </c>
      <c r="U26" s="113">
        <f>+'4x100 - ALL'!U28</f>
        <v>0</v>
      </c>
      <c r="V26" s="113">
        <f>+'4x100 - ALL'!V28</f>
        <v>0</v>
      </c>
      <c r="W26" s="113">
        <f>+'4x100 - ALL'!W28</f>
        <v>0</v>
      </c>
      <c r="X26" s="113">
        <f>+'4x100 - ALL'!X28</f>
        <v>5</v>
      </c>
      <c r="Y26" s="113">
        <f>+'4x100 - ALL'!Y28</f>
        <v>0</v>
      </c>
      <c r="Z26" s="114">
        <f t="shared" si="2"/>
        <v>8</v>
      </c>
    </row>
    <row r="27" spans="1:26" ht="14.25" customHeight="1" x14ac:dyDescent="0.25">
      <c r="A27" s="7" t="s">
        <v>422</v>
      </c>
      <c r="B27" s="113">
        <f>+'4x400 - ALL'!B22</f>
        <v>0</v>
      </c>
      <c r="C27" s="113">
        <f>+'4x400 - ALL'!C22</f>
        <v>0</v>
      </c>
      <c r="D27" s="113">
        <f>+'4x400 - ALL'!D22</f>
        <v>0</v>
      </c>
      <c r="E27" s="113">
        <f>+'4x400 - ALL'!E22</f>
        <v>0</v>
      </c>
      <c r="F27" s="113">
        <f>+'4x400 - ALL'!F22</f>
        <v>5</v>
      </c>
      <c r="G27" s="113">
        <f>+'4x400 - ALL'!G22</f>
        <v>0</v>
      </c>
      <c r="H27" s="113">
        <f>+'4x400 - ALL'!H22</f>
        <v>0</v>
      </c>
      <c r="I27" s="113">
        <f>+'4x400 - ALL'!I22</f>
        <v>0</v>
      </c>
      <c r="J27" s="113">
        <f>+'4x400 - ALL'!J22</f>
        <v>0</v>
      </c>
      <c r="K27" s="113">
        <f>+'4x400 - ALL'!K22</f>
        <v>0</v>
      </c>
      <c r="L27" s="113">
        <f>+'4x400 - ALL'!L22</f>
        <v>0</v>
      </c>
      <c r="M27" s="113">
        <f>+'4x400 - ALL'!M22</f>
        <v>0</v>
      </c>
      <c r="N27" s="113">
        <f>+'4x400 - ALL'!N22</f>
        <v>0</v>
      </c>
      <c r="O27" s="113">
        <f>+'4x400 - ALL'!O22</f>
        <v>0</v>
      </c>
      <c r="P27" s="113">
        <f>+'4x400 - ALL'!P22</f>
        <v>0</v>
      </c>
      <c r="Q27" s="113">
        <f>+'4x400 - ALL'!Q22</f>
        <v>0</v>
      </c>
      <c r="R27" s="113">
        <f>+'4x400 - ALL'!R22</f>
        <v>0</v>
      </c>
      <c r="S27" s="113">
        <f>+'4x400 - ALL'!S22</f>
        <v>0</v>
      </c>
      <c r="T27" s="113">
        <f>+'4x400 - ALL'!T22</f>
        <v>0</v>
      </c>
      <c r="U27" s="113">
        <f>+'4x400 - ALL'!U22</f>
        <v>0</v>
      </c>
      <c r="V27" s="113">
        <f>+'4x400 - ALL'!V22</f>
        <v>0</v>
      </c>
      <c r="W27" s="113">
        <f>+'4x400 - ALL'!W22</f>
        <v>0</v>
      </c>
      <c r="X27" s="113">
        <f>+'4x400 - ALL'!X22</f>
        <v>0</v>
      </c>
      <c r="Y27" s="113">
        <f>+'4x400 - ALL'!Y22</f>
        <v>0</v>
      </c>
      <c r="Z27" s="114">
        <f t="shared" si="2"/>
        <v>5</v>
      </c>
    </row>
    <row r="28" spans="1:26" ht="14.25" customHeight="1" x14ac:dyDescent="0.25">
      <c r="A28" s="7" t="s">
        <v>423</v>
      </c>
      <c r="B28" s="113">
        <f>+'SHOT PUT'!B31</f>
        <v>0</v>
      </c>
      <c r="C28" s="113">
        <f>+'SHOT PUT'!C31</f>
        <v>0</v>
      </c>
      <c r="D28" s="113">
        <f>+'SHOT PUT'!D31</f>
        <v>0</v>
      </c>
      <c r="E28" s="113">
        <f>+'SHOT PUT'!E31</f>
        <v>0</v>
      </c>
      <c r="F28" s="113">
        <f>+'SHOT PUT'!F31</f>
        <v>1</v>
      </c>
      <c r="G28" s="113">
        <f>+'SHOT PUT'!G31</f>
        <v>0</v>
      </c>
      <c r="H28" s="113">
        <f>+'SHOT PUT'!H31</f>
        <v>0</v>
      </c>
      <c r="I28" s="113">
        <f>+'SHOT PUT'!I31</f>
        <v>0</v>
      </c>
      <c r="J28" s="113">
        <f>+'SHOT PUT'!J31</f>
        <v>0</v>
      </c>
      <c r="K28" s="113">
        <f>+'SHOT PUT'!K31</f>
        <v>0</v>
      </c>
      <c r="L28" s="113">
        <f>+'SHOT PUT'!L31</f>
        <v>0</v>
      </c>
      <c r="M28" s="113">
        <f>+'SHOT PUT'!M31</f>
        <v>0</v>
      </c>
      <c r="N28" s="113">
        <f>+'SHOT PUT'!N31</f>
        <v>0</v>
      </c>
      <c r="O28" s="113">
        <f>+'SHOT PUT'!O31</f>
        <v>0</v>
      </c>
      <c r="P28" s="113">
        <f>+'SHOT PUT'!P31</f>
        <v>0</v>
      </c>
      <c r="Q28" s="113">
        <f>+'SHOT PUT'!Q31</f>
        <v>0</v>
      </c>
      <c r="R28" s="113">
        <f>+'SHOT PUT'!R31</f>
        <v>0</v>
      </c>
      <c r="S28" s="113">
        <f>+'SHOT PUT'!S31</f>
        <v>0</v>
      </c>
      <c r="T28" s="113">
        <f>+'SHOT PUT'!T31</f>
        <v>0</v>
      </c>
      <c r="U28" s="113">
        <f>+'SHOT PUT'!U31</f>
        <v>0</v>
      </c>
      <c r="V28" s="113">
        <f>+'SHOT PUT'!V31</f>
        <v>0</v>
      </c>
      <c r="W28" s="113">
        <f>+'SHOT PUT'!W31</f>
        <v>0</v>
      </c>
      <c r="X28" s="113">
        <f>+'SHOT PUT'!X31</f>
        <v>8</v>
      </c>
      <c r="Y28" s="113">
        <f>+'SHOT PUT'!Y31</f>
        <v>0</v>
      </c>
      <c r="Z28" s="114">
        <f t="shared" si="2"/>
        <v>9</v>
      </c>
    </row>
    <row r="29" spans="1:26" ht="14.25" customHeight="1" x14ac:dyDescent="0.25">
      <c r="A29" s="7" t="s">
        <v>424</v>
      </c>
      <c r="B29" s="113">
        <f>DISCUS!B120</f>
        <v>0</v>
      </c>
      <c r="C29" s="113">
        <f>DISCUS!C120</f>
        <v>0</v>
      </c>
      <c r="D29" s="113">
        <f>DISCUS!D120</f>
        <v>0</v>
      </c>
      <c r="E29" s="113">
        <f>DISCUS!E120</f>
        <v>0</v>
      </c>
      <c r="F29" s="113">
        <f>DISCUS!F120</f>
        <v>5</v>
      </c>
      <c r="G29" s="113">
        <f>DISCUS!G120</f>
        <v>0</v>
      </c>
      <c r="H29" s="113">
        <f>DISCUS!H120</f>
        <v>0</v>
      </c>
      <c r="I29" s="113">
        <f>DISCUS!I120</f>
        <v>0</v>
      </c>
      <c r="J29" s="113">
        <f>DISCUS!J120</f>
        <v>0</v>
      </c>
      <c r="K29" s="113">
        <f>DISCUS!K120</f>
        <v>0</v>
      </c>
      <c r="L29" s="113">
        <f>DISCUS!L120</f>
        <v>0</v>
      </c>
      <c r="M29" s="113">
        <f>DISCUS!M120</f>
        <v>0</v>
      </c>
      <c r="N29" s="113">
        <f>DISCUS!N120</f>
        <v>0</v>
      </c>
      <c r="O29" s="113">
        <f>DISCUS!O120</f>
        <v>0</v>
      </c>
      <c r="P29" s="113">
        <f>DISCUS!P120</f>
        <v>0</v>
      </c>
      <c r="Q29" s="113">
        <f>DISCUS!Q120</f>
        <v>0</v>
      </c>
      <c r="R29" s="113">
        <f>DISCUS!R120</f>
        <v>0</v>
      </c>
      <c r="S29" s="113">
        <f>DISCUS!S120</f>
        <v>0</v>
      </c>
      <c r="T29" s="113">
        <f>DISCUS!T120</f>
        <v>0</v>
      </c>
      <c r="U29" s="113">
        <f>DISCUS!U120</f>
        <v>0</v>
      </c>
      <c r="V29" s="113">
        <f>DISCUS!V120</f>
        <v>0</v>
      </c>
      <c r="W29" s="113">
        <f>DISCUS!W120</f>
        <v>0</v>
      </c>
      <c r="X29" s="113">
        <f>DISCUS!X120</f>
        <v>0</v>
      </c>
      <c r="Y29" s="113">
        <f>DISCUS!Y120</f>
        <v>0</v>
      </c>
      <c r="Z29" s="114">
        <f t="shared" si="2"/>
        <v>5</v>
      </c>
    </row>
    <row r="30" spans="1:26" ht="14.25" customHeight="1" x14ac:dyDescent="0.25">
      <c r="A30" s="7" t="s">
        <v>425</v>
      </c>
      <c r="B30" s="113">
        <f>+'Turbo Jav'!B66</f>
        <v>0</v>
      </c>
      <c r="C30" s="113">
        <f>+'Turbo Jav'!C66</f>
        <v>0</v>
      </c>
      <c r="D30" s="113">
        <f>+'Turbo Jav'!D66</f>
        <v>0</v>
      </c>
      <c r="E30" s="113">
        <f>+'Turbo Jav'!E66</f>
        <v>0</v>
      </c>
      <c r="F30" s="113">
        <f>+'Turbo Jav'!F66</f>
        <v>9</v>
      </c>
      <c r="G30" s="113">
        <f>+'Turbo Jav'!G66</f>
        <v>0</v>
      </c>
      <c r="H30" s="113">
        <f>+'Turbo Jav'!H66</f>
        <v>0</v>
      </c>
      <c r="I30" s="113">
        <f>+'Turbo Jav'!I66</f>
        <v>0</v>
      </c>
      <c r="J30" s="113">
        <f>+'Turbo Jav'!J66</f>
        <v>0</v>
      </c>
      <c r="K30" s="113">
        <f>+'Turbo Jav'!K66</f>
        <v>0</v>
      </c>
      <c r="L30" s="113">
        <f>+'Turbo Jav'!L66</f>
        <v>0</v>
      </c>
      <c r="M30" s="113">
        <f>+'Turbo Jav'!M66</f>
        <v>0</v>
      </c>
      <c r="N30" s="113">
        <f>+'Turbo Jav'!N66</f>
        <v>0</v>
      </c>
      <c r="O30" s="113">
        <f>+'Turbo Jav'!O66</f>
        <v>0</v>
      </c>
      <c r="P30" s="113">
        <f>+'Turbo Jav'!P66</f>
        <v>0</v>
      </c>
      <c r="Q30" s="113">
        <f>+'Turbo Jav'!Q66</f>
        <v>0</v>
      </c>
      <c r="R30" s="113">
        <f>+'Turbo Jav'!R66</f>
        <v>0</v>
      </c>
      <c r="S30" s="113">
        <f>+'Turbo Jav'!S66</f>
        <v>0</v>
      </c>
      <c r="T30" s="113">
        <f>+'Turbo Jav'!T66</f>
        <v>0</v>
      </c>
      <c r="U30" s="113">
        <f>+'Turbo Jav'!U66</f>
        <v>0</v>
      </c>
      <c r="V30" s="113">
        <f>+'Turbo Jav'!V66</f>
        <v>0</v>
      </c>
      <c r="W30" s="113">
        <f>+'Turbo Jav'!W66</f>
        <v>0</v>
      </c>
      <c r="X30" s="113">
        <f>+'Turbo Jav'!X66</f>
        <v>0</v>
      </c>
      <c r="Y30" s="113">
        <f>+'Turbo Jav'!Y66</f>
        <v>0</v>
      </c>
      <c r="Z30" s="114">
        <f t="shared" si="2"/>
        <v>9</v>
      </c>
    </row>
    <row r="31" spans="1:26" ht="14.25" customHeight="1" x14ac:dyDescent="0.25">
      <c r="A31" s="7" t="s">
        <v>426</v>
      </c>
      <c r="B31" s="7">
        <f>+'LONG JUMP'!B73</f>
        <v>0</v>
      </c>
      <c r="C31" s="7">
        <f>+'LONG JUMP'!C73</f>
        <v>0</v>
      </c>
      <c r="D31" s="7">
        <f>+'LONG JUMP'!D73</f>
        <v>0</v>
      </c>
      <c r="E31" s="7">
        <f>+'LONG JUMP'!E73</f>
        <v>0</v>
      </c>
      <c r="F31" s="7">
        <f>+'LONG JUMP'!F73</f>
        <v>6</v>
      </c>
      <c r="G31" s="7">
        <f>+'LONG JUMP'!G73</f>
        <v>0</v>
      </c>
      <c r="H31" s="7">
        <f>+'LONG JUMP'!H73</f>
        <v>0</v>
      </c>
      <c r="I31" s="7">
        <f>+'LONG JUMP'!I73</f>
        <v>0</v>
      </c>
      <c r="J31" s="7">
        <f>+'LONG JUMP'!J73</f>
        <v>0</v>
      </c>
      <c r="K31" s="7">
        <f>+'LONG JUMP'!K73</f>
        <v>0</v>
      </c>
      <c r="L31" s="7">
        <f>+'LONG JUMP'!L73</f>
        <v>0</v>
      </c>
      <c r="M31" s="7">
        <f>+'LONG JUMP'!M73</f>
        <v>0</v>
      </c>
      <c r="N31" s="7">
        <f>+'LONG JUMP'!N73</f>
        <v>0</v>
      </c>
      <c r="O31" s="7">
        <f>+'LONG JUMP'!O73</f>
        <v>0</v>
      </c>
      <c r="P31" s="7">
        <f>+'LONG JUMP'!P73</f>
        <v>0</v>
      </c>
      <c r="Q31" s="7">
        <f>+'LONG JUMP'!Q73</f>
        <v>0</v>
      </c>
      <c r="R31" s="7">
        <f>+'LONG JUMP'!R73</f>
        <v>0</v>
      </c>
      <c r="S31" s="7">
        <f>+'LONG JUMP'!S73</f>
        <v>0</v>
      </c>
      <c r="T31" s="7">
        <f>+'LONG JUMP'!T73</f>
        <v>0</v>
      </c>
      <c r="U31" s="7">
        <f>+'LONG JUMP'!U73</f>
        <v>0</v>
      </c>
      <c r="V31" s="7">
        <f>+'LONG JUMP'!V73</f>
        <v>0</v>
      </c>
      <c r="W31" s="7">
        <f>+'LONG JUMP'!W73</f>
        <v>0</v>
      </c>
      <c r="X31" s="7">
        <f>+'LONG JUMP'!X73</f>
        <v>3</v>
      </c>
      <c r="Y31" s="7">
        <f>+'LONG JUMP'!Y73</f>
        <v>0</v>
      </c>
      <c r="Z31" s="65">
        <f t="shared" si="2"/>
        <v>9</v>
      </c>
    </row>
    <row r="32" spans="1:26" ht="14.25" customHeight="1" x14ac:dyDescent="0.25">
      <c r="A32" s="111" t="s">
        <v>427</v>
      </c>
      <c r="B32" s="112">
        <f t="shared" ref="B32:Y32" si="3">SUM(B18:B31)</f>
        <v>0</v>
      </c>
      <c r="C32" s="112">
        <f t="shared" si="3"/>
        <v>0</v>
      </c>
      <c r="D32" s="112">
        <f t="shared" si="3"/>
        <v>0</v>
      </c>
      <c r="E32" s="112">
        <f t="shared" si="3"/>
        <v>0</v>
      </c>
      <c r="F32" s="112">
        <f t="shared" si="3"/>
        <v>56</v>
      </c>
      <c r="G32" s="112">
        <f t="shared" si="3"/>
        <v>0</v>
      </c>
      <c r="H32" s="112">
        <f t="shared" si="3"/>
        <v>0</v>
      </c>
      <c r="I32" s="112">
        <f t="shared" si="3"/>
        <v>0</v>
      </c>
      <c r="J32" s="112">
        <f t="shared" si="3"/>
        <v>0</v>
      </c>
      <c r="K32" s="112">
        <f t="shared" si="3"/>
        <v>0</v>
      </c>
      <c r="L32" s="112">
        <f t="shared" si="3"/>
        <v>0</v>
      </c>
      <c r="M32" s="112">
        <f t="shared" si="3"/>
        <v>0</v>
      </c>
      <c r="N32" s="112">
        <f t="shared" si="3"/>
        <v>0</v>
      </c>
      <c r="O32" s="112">
        <f t="shared" si="3"/>
        <v>0</v>
      </c>
      <c r="P32" s="112">
        <f t="shared" si="3"/>
        <v>0</v>
      </c>
      <c r="Q32" s="112">
        <f t="shared" si="3"/>
        <v>0</v>
      </c>
      <c r="R32" s="112">
        <f t="shared" si="3"/>
        <v>0</v>
      </c>
      <c r="S32" s="112">
        <f t="shared" si="3"/>
        <v>0</v>
      </c>
      <c r="T32" s="112">
        <f t="shared" si="3"/>
        <v>0</v>
      </c>
      <c r="U32" s="112">
        <f t="shared" si="3"/>
        <v>0</v>
      </c>
      <c r="V32" s="112">
        <f t="shared" si="3"/>
        <v>0</v>
      </c>
      <c r="W32" s="112">
        <f t="shared" si="3"/>
        <v>0</v>
      </c>
      <c r="X32" s="112">
        <f t="shared" si="3"/>
        <v>56</v>
      </c>
      <c r="Y32" s="112">
        <f t="shared" si="3"/>
        <v>0</v>
      </c>
      <c r="Z32" s="65"/>
    </row>
    <row r="33" spans="1:26" ht="14.25" customHeight="1" x14ac:dyDescent="0.25">
      <c r="Z33" s="63" t="s">
        <v>397</v>
      </c>
    </row>
    <row r="34" spans="1:26" ht="14.25" customHeight="1" x14ac:dyDescent="0.25">
      <c r="A34" s="115" t="s">
        <v>428</v>
      </c>
      <c r="B34" s="7">
        <f>+'100-110m hurdles'!B19</f>
        <v>0</v>
      </c>
      <c r="C34" s="7">
        <f>+'100-110m hurdles'!C19</f>
        <v>0</v>
      </c>
      <c r="D34" s="7">
        <f>+'100-110m hurdles'!D19</f>
        <v>0</v>
      </c>
      <c r="E34" s="7">
        <f>+'100-110m hurdles'!E19</f>
        <v>0</v>
      </c>
      <c r="F34" s="7">
        <f>+'100-110m hurdles'!F19</f>
        <v>8</v>
      </c>
      <c r="G34" s="7">
        <f>+'100-110m hurdles'!G19</f>
        <v>0</v>
      </c>
      <c r="H34" s="7">
        <f>+'100-110m hurdles'!H19</f>
        <v>0</v>
      </c>
      <c r="I34" s="7">
        <f>+'100-110m hurdles'!I19</f>
        <v>0</v>
      </c>
      <c r="J34" s="7">
        <f>+'100-110m hurdles'!J19</f>
        <v>0</v>
      </c>
      <c r="K34" s="7">
        <f>+'100-110m hurdles'!K19</f>
        <v>0</v>
      </c>
      <c r="L34" s="7">
        <f>+'100-110m hurdles'!L19</f>
        <v>0</v>
      </c>
      <c r="M34" s="7">
        <f>+'100-110m hurdles'!M19</f>
        <v>0</v>
      </c>
      <c r="N34" s="7">
        <f>+'100-110m hurdles'!N19</f>
        <v>0</v>
      </c>
      <c r="O34" s="7">
        <f>+'100-110m hurdles'!O19</f>
        <v>0</v>
      </c>
      <c r="P34" s="7">
        <f>+'100-110m hurdles'!P19</f>
        <v>0</v>
      </c>
      <c r="Q34" s="7">
        <f>+'100-110m hurdles'!Q19</f>
        <v>0</v>
      </c>
      <c r="R34" s="7">
        <f>+'100-110m hurdles'!R19</f>
        <v>0</v>
      </c>
      <c r="S34" s="7">
        <f>+'100-110m hurdles'!S19</f>
        <v>0</v>
      </c>
      <c r="T34" s="7">
        <f>+'100-110m hurdles'!T19</f>
        <v>0</v>
      </c>
      <c r="U34" s="7">
        <f>+'100-110m hurdles'!U19</f>
        <v>0</v>
      </c>
      <c r="V34" s="7">
        <f>+'100-110m hurdles'!V19</f>
        <v>0</v>
      </c>
      <c r="W34" s="7">
        <f>+'100-110m hurdles'!W19</f>
        <v>0</v>
      </c>
      <c r="X34" s="7">
        <f>+'100-110m hurdles'!X19</f>
        <v>1</v>
      </c>
      <c r="Y34" s="7">
        <f>+'100-110m hurdles'!Y19</f>
        <v>0</v>
      </c>
      <c r="Z34" s="65">
        <f t="shared" ref="Z34:Z49" si="4">SUM(B34:Y34)</f>
        <v>9</v>
      </c>
    </row>
    <row r="35" spans="1:26" ht="14.25" customHeight="1" x14ac:dyDescent="0.25">
      <c r="A35" s="7" t="s">
        <v>429</v>
      </c>
      <c r="B35" s="7">
        <f>'200-H'!B19</f>
        <v>0</v>
      </c>
      <c r="C35" s="7">
        <f>'200-H'!C19</f>
        <v>0</v>
      </c>
      <c r="D35" s="7">
        <f>'200-H'!D19</f>
        <v>0</v>
      </c>
      <c r="E35" s="7">
        <f>'200-H'!E19</f>
        <v>0</v>
      </c>
      <c r="F35" s="7">
        <f>'200-H'!F19</f>
        <v>9</v>
      </c>
      <c r="G35" s="7">
        <f>'200-H'!G19</f>
        <v>0</v>
      </c>
      <c r="H35" s="7">
        <f>'200-H'!H19</f>
        <v>0</v>
      </c>
      <c r="I35" s="7">
        <f>'200-H'!I19</f>
        <v>0</v>
      </c>
      <c r="J35" s="7">
        <f>'200-H'!J19</f>
        <v>0</v>
      </c>
      <c r="K35" s="7">
        <f>'200-H'!K19</f>
        <v>0</v>
      </c>
      <c r="L35" s="7">
        <f>'200-H'!L19</f>
        <v>0</v>
      </c>
      <c r="M35" s="7">
        <f>'200-H'!M19</f>
        <v>0</v>
      </c>
      <c r="N35" s="7">
        <f>'200-H'!N19</f>
        <v>0</v>
      </c>
      <c r="O35" s="7">
        <f>'200-H'!O19</f>
        <v>0</v>
      </c>
      <c r="P35" s="7">
        <f>'200-H'!P19</f>
        <v>0</v>
      </c>
      <c r="Q35" s="7">
        <f>'200-H'!Q19</f>
        <v>0</v>
      </c>
      <c r="R35" s="7">
        <f>'200-H'!R19</f>
        <v>0</v>
      </c>
      <c r="S35" s="7">
        <f>'200-H'!S19</f>
        <v>0</v>
      </c>
      <c r="T35" s="7">
        <f>'200-H'!T19</f>
        <v>0</v>
      </c>
      <c r="U35" s="7">
        <f>'200-H'!U19</f>
        <v>0</v>
      </c>
      <c r="V35" s="7">
        <f>'200-H'!V19</f>
        <v>0</v>
      </c>
      <c r="W35" s="7">
        <f>'200-H'!W19</f>
        <v>0</v>
      </c>
      <c r="X35" s="7">
        <f>'200-H'!X19</f>
        <v>0</v>
      </c>
      <c r="Y35" s="7">
        <f>'200-H'!Y19</f>
        <v>0</v>
      </c>
      <c r="Z35" s="65">
        <f t="shared" si="4"/>
        <v>9</v>
      </c>
    </row>
    <row r="36" spans="1:26" ht="14.25" customHeight="1" x14ac:dyDescent="0.25">
      <c r="A36" s="7" t="s">
        <v>430</v>
      </c>
      <c r="B36" s="7">
        <f>+'100- All'!B66</f>
        <v>0</v>
      </c>
      <c r="C36" s="7">
        <f>+'100- All'!C66</f>
        <v>0</v>
      </c>
      <c r="D36" s="7">
        <f>+'100- All'!D66</f>
        <v>0</v>
      </c>
      <c r="E36" s="7">
        <f>+'100- All'!E66</f>
        <v>0</v>
      </c>
      <c r="F36" s="7">
        <f>+'100- All'!F66</f>
        <v>8</v>
      </c>
      <c r="G36" s="7">
        <f>+'100- All'!G66</f>
        <v>0</v>
      </c>
      <c r="H36" s="7">
        <f>+'100- All'!H66</f>
        <v>0</v>
      </c>
      <c r="I36" s="7">
        <f>+'100- All'!I66</f>
        <v>0</v>
      </c>
      <c r="J36" s="7">
        <f>+'100- All'!J66</f>
        <v>0</v>
      </c>
      <c r="K36" s="7">
        <f>+'100- All'!K66</f>
        <v>0</v>
      </c>
      <c r="L36" s="7">
        <f>+'100- All'!L66</f>
        <v>0</v>
      </c>
      <c r="M36" s="7">
        <f>+'100- All'!M66</f>
        <v>0</v>
      </c>
      <c r="N36" s="7">
        <f>+'100- All'!N66</f>
        <v>0</v>
      </c>
      <c r="O36" s="7">
        <f>+'100- All'!O66</f>
        <v>0</v>
      </c>
      <c r="P36" s="7">
        <f>+'100- All'!P66</f>
        <v>0</v>
      </c>
      <c r="Q36" s="7">
        <f>+'100- All'!Q66</f>
        <v>0</v>
      </c>
      <c r="R36" s="7">
        <f>+'100- All'!R66</f>
        <v>0</v>
      </c>
      <c r="S36" s="7">
        <f>+'100- All'!S66</f>
        <v>0</v>
      </c>
      <c r="T36" s="7">
        <f>+'100- All'!T66</f>
        <v>0</v>
      </c>
      <c r="U36" s="7">
        <f>+'100- All'!U66</f>
        <v>0</v>
      </c>
      <c r="V36" s="7">
        <f>+'100- All'!V66</f>
        <v>0</v>
      </c>
      <c r="W36" s="7">
        <f>+'100- All'!W66</f>
        <v>0</v>
      </c>
      <c r="X36" s="7">
        <f>+'100- All'!X66</f>
        <v>1</v>
      </c>
      <c r="Y36" s="7">
        <f>+'100- All'!Y66</f>
        <v>0</v>
      </c>
      <c r="Z36" s="65">
        <f t="shared" si="4"/>
        <v>9</v>
      </c>
    </row>
    <row r="37" spans="1:26" ht="14.25" customHeight="1" x14ac:dyDescent="0.25">
      <c r="A37" s="7" t="s">
        <v>431</v>
      </c>
      <c r="B37" s="7">
        <f>+'200 - All'!B63</f>
        <v>0</v>
      </c>
      <c r="C37" s="7">
        <f>+'200 - All'!C63</f>
        <v>0</v>
      </c>
      <c r="D37" s="7">
        <f>+'200 - All'!D63</f>
        <v>0</v>
      </c>
      <c r="E37" s="7">
        <f>+'200 - All'!E63</f>
        <v>0</v>
      </c>
      <c r="F37" s="7">
        <f>+'200 - All'!F63</f>
        <v>9</v>
      </c>
      <c r="G37" s="7">
        <f>+'200 - All'!G63</f>
        <v>0</v>
      </c>
      <c r="H37" s="7">
        <f>+'200 - All'!H63</f>
        <v>0</v>
      </c>
      <c r="I37" s="7">
        <f>+'200 - All'!I63</f>
        <v>0</v>
      </c>
      <c r="J37" s="7">
        <f>+'200 - All'!J63</f>
        <v>0</v>
      </c>
      <c r="K37" s="7">
        <f>+'200 - All'!K63</f>
        <v>0</v>
      </c>
      <c r="L37" s="7">
        <f>+'200 - All'!L63</f>
        <v>0</v>
      </c>
      <c r="M37" s="7">
        <f>+'200 - All'!M63</f>
        <v>0</v>
      </c>
      <c r="N37" s="7">
        <f>+'200 - All'!N63</f>
        <v>0</v>
      </c>
      <c r="O37" s="7">
        <f>+'200 - All'!O63</f>
        <v>0</v>
      </c>
      <c r="P37" s="7">
        <f>+'200 - All'!P63</f>
        <v>0</v>
      </c>
      <c r="Q37" s="7">
        <f>+'200 - All'!Q63</f>
        <v>0</v>
      </c>
      <c r="R37" s="7">
        <f>+'200 - All'!R63</f>
        <v>0</v>
      </c>
      <c r="S37" s="7">
        <f>+'200 - All'!S63</f>
        <v>0</v>
      </c>
      <c r="T37" s="7">
        <f>+'200 - All'!T63</f>
        <v>0</v>
      </c>
      <c r="U37" s="7">
        <f>+'200 - All'!U63</f>
        <v>0</v>
      </c>
      <c r="V37" s="7">
        <f>+'200 - All'!V63</f>
        <v>0</v>
      </c>
      <c r="W37" s="7">
        <f>+'200 - All'!W63</f>
        <v>0</v>
      </c>
      <c r="X37" s="7">
        <f>+'200 - All'!X63</f>
        <v>0</v>
      </c>
      <c r="Y37" s="7">
        <f>+'200 - All'!Y63</f>
        <v>0</v>
      </c>
      <c r="Z37" s="65">
        <f t="shared" si="4"/>
        <v>9</v>
      </c>
    </row>
    <row r="38" spans="1:26" ht="14.25" customHeight="1" x14ac:dyDescent="0.25">
      <c r="A38" s="7" t="s">
        <v>432</v>
      </c>
      <c r="B38" s="7">
        <f>+'400 - All'!B61</f>
        <v>0</v>
      </c>
      <c r="C38" s="7">
        <f>+'400 - All'!C61</f>
        <v>0</v>
      </c>
      <c r="D38" s="7">
        <f>+'400 - All'!D61</f>
        <v>0</v>
      </c>
      <c r="E38" s="7">
        <f>+'400 - All'!E61</f>
        <v>0</v>
      </c>
      <c r="F38" s="7">
        <f>+'400 - All'!F61</f>
        <v>9</v>
      </c>
      <c r="G38" s="7">
        <f>+'400 - All'!G61</f>
        <v>0</v>
      </c>
      <c r="H38" s="7">
        <f>+'400 - All'!H61</f>
        <v>0</v>
      </c>
      <c r="I38" s="7">
        <f>+'400 - All'!I61</f>
        <v>0</v>
      </c>
      <c r="J38" s="7">
        <f>+'400 - All'!J61</f>
        <v>0</v>
      </c>
      <c r="K38" s="7">
        <f>+'400 - All'!K61</f>
        <v>0</v>
      </c>
      <c r="L38" s="7">
        <f>+'400 - All'!L61</f>
        <v>0</v>
      </c>
      <c r="M38" s="7">
        <f>+'400 - All'!M61</f>
        <v>0</v>
      </c>
      <c r="N38" s="7">
        <f>+'400 - All'!N61</f>
        <v>0</v>
      </c>
      <c r="O38" s="7">
        <f>+'400 - All'!O61</f>
        <v>0</v>
      </c>
      <c r="P38" s="7">
        <f>+'400 - All'!P61</f>
        <v>0</v>
      </c>
      <c r="Q38" s="7">
        <f>+'400 - All'!Q61</f>
        <v>0</v>
      </c>
      <c r="R38" s="7">
        <f>+'400 - All'!R61</f>
        <v>0</v>
      </c>
      <c r="S38" s="7">
        <f>+'400 - All'!S61</f>
        <v>0</v>
      </c>
      <c r="T38" s="7">
        <f>+'400 - All'!T61</f>
        <v>0</v>
      </c>
      <c r="U38" s="7">
        <f>+'400 - All'!U61</f>
        <v>0</v>
      </c>
      <c r="V38" s="7">
        <f>+'400 - All'!V61</f>
        <v>0</v>
      </c>
      <c r="W38" s="7">
        <f>+'400 - All'!W61</f>
        <v>0</v>
      </c>
      <c r="X38" s="7">
        <f>+'400 - All'!X61</f>
        <v>0</v>
      </c>
      <c r="Y38" s="7">
        <f>+'400 - All'!Y61</f>
        <v>0</v>
      </c>
      <c r="Z38" s="65">
        <f t="shared" si="4"/>
        <v>9</v>
      </c>
    </row>
    <row r="39" spans="1:26" ht="14.25" customHeight="1" x14ac:dyDescent="0.25">
      <c r="A39" s="7" t="s">
        <v>433</v>
      </c>
      <c r="B39" s="7">
        <f>+'800 - ALL'!B35</f>
        <v>0</v>
      </c>
      <c r="C39" s="7">
        <f>+'800 - ALL'!C35</f>
        <v>0</v>
      </c>
      <c r="D39" s="7">
        <f>+'800 - ALL'!D35</f>
        <v>0</v>
      </c>
      <c r="E39" s="7">
        <f>+'800 - ALL'!E35</f>
        <v>0</v>
      </c>
      <c r="F39" s="7">
        <f>+'800 - ALL'!F35</f>
        <v>9</v>
      </c>
      <c r="G39" s="7">
        <f>+'800 - ALL'!G35</f>
        <v>0</v>
      </c>
      <c r="H39" s="7">
        <f>+'800 - ALL'!H35</f>
        <v>0</v>
      </c>
      <c r="I39" s="7">
        <f>+'800 - ALL'!I35</f>
        <v>0</v>
      </c>
      <c r="J39" s="7">
        <f>+'800 - ALL'!J35</f>
        <v>0</v>
      </c>
      <c r="K39" s="7">
        <f>+'800 - ALL'!K35</f>
        <v>0</v>
      </c>
      <c r="L39" s="7">
        <f>+'800 - ALL'!L35</f>
        <v>0</v>
      </c>
      <c r="M39" s="7">
        <f>+'800 - ALL'!M35</f>
        <v>0</v>
      </c>
      <c r="N39" s="7">
        <f>+'800 - ALL'!N35</f>
        <v>0</v>
      </c>
      <c r="O39" s="7">
        <f>+'800 - ALL'!O35</f>
        <v>0</v>
      </c>
      <c r="P39" s="7">
        <f>+'800 - ALL'!P35</f>
        <v>0</v>
      </c>
      <c r="Q39" s="7">
        <f>+'800 - ALL'!Q35</f>
        <v>0</v>
      </c>
      <c r="R39" s="7">
        <f>+'800 - ALL'!R35</f>
        <v>0</v>
      </c>
      <c r="S39" s="7">
        <f>+'800 - ALL'!S35</f>
        <v>0</v>
      </c>
      <c r="T39" s="7">
        <f>+'800 - ALL'!T35</f>
        <v>0</v>
      </c>
      <c r="U39" s="7">
        <f>+'800 - ALL'!U35</f>
        <v>0</v>
      </c>
      <c r="V39" s="7">
        <f>+'800 - ALL'!V35</f>
        <v>0</v>
      </c>
      <c r="W39" s="7">
        <f>+'800 - ALL'!W35</f>
        <v>0</v>
      </c>
      <c r="X39" s="7">
        <f>+'800 - ALL'!X35</f>
        <v>0</v>
      </c>
      <c r="Y39" s="7">
        <f>+'800 - ALL'!Y35</f>
        <v>0</v>
      </c>
      <c r="Z39" s="65">
        <f t="shared" si="4"/>
        <v>9</v>
      </c>
    </row>
    <row r="40" spans="1:26" ht="14.25" customHeight="1" x14ac:dyDescent="0.25">
      <c r="A40" s="7" t="s">
        <v>434</v>
      </c>
      <c r="B40" s="7">
        <f>+'1600mm - ALL'!B35</f>
        <v>0</v>
      </c>
      <c r="C40" s="7">
        <f>+'1600mm - ALL'!C35</f>
        <v>0</v>
      </c>
      <c r="D40" s="7">
        <f>+'1600mm - ALL'!D35</f>
        <v>0</v>
      </c>
      <c r="E40" s="7">
        <f>+'1600mm - ALL'!E35</f>
        <v>0</v>
      </c>
      <c r="F40" s="7">
        <f>+'1600mm - ALL'!F35</f>
        <v>9</v>
      </c>
      <c r="G40" s="7">
        <f>+'1600mm - ALL'!G35</f>
        <v>0</v>
      </c>
      <c r="H40" s="7">
        <f>+'1600mm - ALL'!H35</f>
        <v>0</v>
      </c>
      <c r="I40" s="7">
        <f>+'1600mm - ALL'!I35</f>
        <v>0</v>
      </c>
      <c r="J40" s="7">
        <f>+'1600mm - ALL'!J35</f>
        <v>0</v>
      </c>
      <c r="K40" s="7">
        <f>+'1600mm - ALL'!K35</f>
        <v>0</v>
      </c>
      <c r="L40" s="7">
        <f>+'1600mm - ALL'!L35</f>
        <v>0</v>
      </c>
      <c r="M40" s="7">
        <f>+'1600mm - ALL'!M35</f>
        <v>0</v>
      </c>
      <c r="N40" s="7">
        <f>+'1600mm - ALL'!N35</f>
        <v>0</v>
      </c>
      <c r="O40" s="7">
        <f>+'1600mm - ALL'!O35</f>
        <v>0</v>
      </c>
      <c r="P40" s="7">
        <f>+'1600mm - ALL'!P35</f>
        <v>0</v>
      </c>
      <c r="Q40" s="7">
        <f>+'1600mm - ALL'!Q35</f>
        <v>0</v>
      </c>
      <c r="R40" s="7">
        <f>+'1600mm - ALL'!R35</f>
        <v>0</v>
      </c>
      <c r="S40" s="7">
        <f>+'1600mm - ALL'!S35</f>
        <v>0</v>
      </c>
      <c r="T40" s="7">
        <f>+'1600mm - ALL'!T35</f>
        <v>0</v>
      </c>
      <c r="U40" s="7">
        <f>+'1600mm - ALL'!U35</f>
        <v>0</v>
      </c>
      <c r="V40" s="7">
        <f>+'1600mm - ALL'!V35</f>
        <v>0</v>
      </c>
      <c r="W40" s="7">
        <f>+'1600mm - ALL'!W35</f>
        <v>0</v>
      </c>
      <c r="X40" s="7">
        <f>+'1600mm - ALL'!X35</f>
        <v>0</v>
      </c>
      <c r="Y40" s="7">
        <f>+'1600mm - ALL'!Y35</f>
        <v>0</v>
      </c>
      <c r="Z40" s="65">
        <f t="shared" si="4"/>
        <v>9</v>
      </c>
    </row>
    <row r="41" spans="1:26" ht="14.25" customHeight="1" x14ac:dyDescent="0.25">
      <c r="A41" s="7" t="s">
        <v>435</v>
      </c>
      <c r="B41" s="7">
        <f>+'3200-ALL'!B23</f>
        <v>0</v>
      </c>
      <c r="C41" s="7">
        <f>+'3200-ALL'!C23</f>
        <v>0</v>
      </c>
      <c r="D41" s="7">
        <f>+'3200-ALL'!D23</f>
        <v>0</v>
      </c>
      <c r="E41" s="7">
        <f>+'3200-ALL'!E23</f>
        <v>0</v>
      </c>
      <c r="F41" s="7">
        <f>+'3200-ALL'!F23</f>
        <v>9</v>
      </c>
      <c r="G41" s="7">
        <f>+'3200-ALL'!G23</f>
        <v>0</v>
      </c>
      <c r="H41" s="7">
        <f>+'3200-ALL'!H23</f>
        <v>0</v>
      </c>
      <c r="I41" s="7">
        <f>+'3200-ALL'!I23</f>
        <v>0</v>
      </c>
      <c r="J41" s="7">
        <f>+'3200-ALL'!J23</f>
        <v>0</v>
      </c>
      <c r="K41" s="7">
        <f>+'3200-ALL'!K23</f>
        <v>0</v>
      </c>
      <c r="L41" s="7">
        <f>+'3200-ALL'!L23</f>
        <v>0</v>
      </c>
      <c r="M41" s="7">
        <f>+'3200-ALL'!M23</f>
        <v>0</v>
      </c>
      <c r="N41" s="7">
        <f>+'3200-ALL'!N23</f>
        <v>0</v>
      </c>
      <c r="O41" s="7">
        <f>+'3200-ALL'!O23</f>
        <v>0</v>
      </c>
      <c r="P41" s="7">
        <f>+'3200-ALL'!P23</f>
        <v>0</v>
      </c>
      <c r="Q41" s="7">
        <f>+'3200-ALL'!Q23</f>
        <v>0</v>
      </c>
      <c r="R41" s="7">
        <f>+'3200-ALL'!R23</f>
        <v>0</v>
      </c>
      <c r="S41" s="7">
        <f>+'3200-ALL'!S23</f>
        <v>0</v>
      </c>
      <c r="T41" s="7">
        <f>+'3200-ALL'!T23</f>
        <v>0</v>
      </c>
      <c r="U41" s="7">
        <f>+'3200-ALL'!U23</f>
        <v>0</v>
      </c>
      <c r="V41" s="7">
        <f>+'3200-ALL'!V23</f>
        <v>0</v>
      </c>
      <c r="W41" s="7">
        <f>+'3200-ALL'!W23</f>
        <v>0</v>
      </c>
      <c r="X41" s="7">
        <f>+'3200-ALL'!X23</f>
        <v>0</v>
      </c>
      <c r="Y41" s="7">
        <f>+'3200-ALL'!Y23</f>
        <v>0</v>
      </c>
      <c r="Z41" s="65">
        <f t="shared" si="4"/>
        <v>9</v>
      </c>
    </row>
    <row r="42" spans="1:26" ht="14.25" customHeight="1" x14ac:dyDescent="0.25">
      <c r="A42" s="7" t="s">
        <v>436</v>
      </c>
      <c r="B42" s="7">
        <f>+'4X800r'!B15</f>
        <v>0</v>
      </c>
      <c r="C42" s="7">
        <f>+'4X800r'!C15</f>
        <v>0</v>
      </c>
      <c r="D42" s="7">
        <f>+'4X800r'!D15</f>
        <v>0</v>
      </c>
      <c r="E42" s="7">
        <f>+'4X800r'!E15</f>
        <v>0</v>
      </c>
      <c r="F42" s="7">
        <f>+'4X800r'!F15</f>
        <v>5</v>
      </c>
      <c r="G42" s="7">
        <f>+'4X800r'!G15</f>
        <v>0</v>
      </c>
      <c r="H42" s="7">
        <f>+'4X800r'!H15</f>
        <v>0</v>
      </c>
      <c r="I42" s="7">
        <f>+'4X800r'!I15</f>
        <v>0</v>
      </c>
      <c r="J42" s="7">
        <f>+'4X800r'!J15</f>
        <v>0</v>
      </c>
      <c r="K42" s="7">
        <f>+'4X800r'!K15</f>
        <v>0</v>
      </c>
      <c r="L42" s="7">
        <f>+'4X800r'!L15</f>
        <v>0</v>
      </c>
      <c r="M42" s="7">
        <f>+'4X800r'!M15</f>
        <v>0</v>
      </c>
      <c r="N42" s="7">
        <f>+'4X800r'!N15</f>
        <v>0</v>
      </c>
      <c r="O42" s="7">
        <f>+'4X800r'!O15</f>
        <v>0</v>
      </c>
      <c r="P42" s="7">
        <f>+'4X800r'!P15</f>
        <v>0</v>
      </c>
      <c r="Q42" s="7">
        <f>+'4X800r'!Q15</f>
        <v>0</v>
      </c>
      <c r="R42" s="7">
        <f>+'4X800r'!R15</f>
        <v>0</v>
      </c>
      <c r="S42" s="7">
        <f>+'4X800r'!S15</f>
        <v>0</v>
      </c>
      <c r="T42" s="7">
        <f>+'4X800r'!T15</f>
        <v>0</v>
      </c>
      <c r="U42" s="7">
        <f>+'4X800r'!U15</f>
        <v>0</v>
      </c>
      <c r="V42" s="7">
        <f>+'4X800r'!V15</f>
        <v>0</v>
      </c>
      <c r="W42" s="7">
        <f>+'4X800r'!W15</f>
        <v>0</v>
      </c>
      <c r="X42" s="7">
        <f>+'4X800r'!X15</f>
        <v>3</v>
      </c>
      <c r="Y42" s="7">
        <f>+'4X800r'!Y15</f>
        <v>0</v>
      </c>
      <c r="Z42" s="65">
        <f t="shared" si="4"/>
        <v>8</v>
      </c>
    </row>
    <row r="43" spans="1:26" ht="14.25" customHeight="1" x14ac:dyDescent="0.25">
      <c r="A43" s="7" t="s">
        <v>437</v>
      </c>
      <c r="B43" s="7">
        <f>+'4x100 - ALL'!B29</f>
        <v>0</v>
      </c>
      <c r="C43" s="7">
        <f>+'4x100 - ALL'!C29</f>
        <v>0</v>
      </c>
      <c r="D43" s="7">
        <f>+'4x100 - ALL'!D29</f>
        <v>0</v>
      </c>
      <c r="E43" s="7">
        <f>+'4x100 - ALL'!E29</f>
        <v>0</v>
      </c>
      <c r="F43" s="7">
        <f>+'4x100 - ALL'!F29</f>
        <v>5</v>
      </c>
      <c r="G43" s="7">
        <f>+'4x100 - ALL'!G29</f>
        <v>0</v>
      </c>
      <c r="H43" s="7">
        <f>+'4x100 - ALL'!H29</f>
        <v>0</v>
      </c>
      <c r="I43" s="7">
        <f>+'4x100 - ALL'!I29</f>
        <v>0</v>
      </c>
      <c r="J43" s="7">
        <f>+'4x100 - ALL'!J29</f>
        <v>0</v>
      </c>
      <c r="K43" s="7">
        <f>+'4x100 - ALL'!K29</f>
        <v>0</v>
      </c>
      <c r="L43" s="7">
        <f>+'4x100 - ALL'!L29</f>
        <v>0</v>
      </c>
      <c r="M43" s="7">
        <f>+'4x100 - ALL'!M29</f>
        <v>0</v>
      </c>
      <c r="N43" s="7">
        <f>+'4x100 - ALL'!N29</f>
        <v>0</v>
      </c>
      <c r="O43" s="7">
        <f>+'4x100 - ALL'!O29</f>
        <v>0</v>
      </c>
      <c r="P43" s="7">
        <f>+'4x100 - ALL'!P29</f>
        <v>0</v>
      </c>
      <c r="Q43" s="7">
        <f>+'4x100 - ALL'!Q29</f>
        <v>0</v>
      </c>
      <c r="R43" s="7">
        <f>+'4x100 - ALL'!R29</f>
        <v>0</v>
      </c>
      <c r="S43" s="7">
        <f>+'4x100 - ALL'!S29</f>
        <v>0</v>
      </c>
      <c r="T43" s="7">
        <f>+'4x100 - ALL'!T29</f>
        <v>0</v>
      </c>
      <c r="U43" s="7">
        <f>+'4x100 - ALL'!U29</f>
        <v>0</v>
      </c>
      <c r="V43" s="7">
        <f>+'4x100 - ALL'!V29</f>
        <v>0</v>
      </c>
      <c r="W43" s="7">
        <f>+'4x100 - ALL'!W29</f>
        <v>0</v>
      </c>
      <c r="X43" s="7">
        <f>+'4x100 - ALL'!X29</f>
        <v>3</v>
      </c>
      <c r="Y43" s="7">
        <f>+'4x100 - ALL'!Y29</f>
        <v>0</v>
      </c>
      <c r="Z43" s="65">
        <f t="shared" si="4"/>
        <v>8</v>
      </c>
    </row>
    <row r="44" spans="1:26" ht="14.25" customHeight="1" x14ac:dyDescent="0.25">
      <c r="A44" s="7" t="s">
        <v>438</v>
      </c>
      <c r="B44" s="7">
        <f>+'4x400 - ALL'!B23</f>
        <v>0</v>
      </c>
      <c r="C44" s="7">
        <f>+'4x400 - ALL'!C23</f>
        <v>0</v>
      </c>
      <c r="D44" s="7">
        <f>+'4x400 - ALL'!D23</f>
        <v>0</v>
      </c>
      <c r="E44" s="7">
        <f>+'4x400 - ALL'!E23</f>
        <v>0</v>
      </c>
      <c r="F44" s="7">
        <f>+'4x400 - ALL'!F23</f>
        <v>5</v>
      </c>
      <c r="G44" s="7">
        <f>+'4x400 - ALL'!G23</f>
        <v>0</v>
      </c>
      <c r="H44" s="7">
        <f>+'4x400 - ALL'!H23</f>
        <v>0</v>
      </c>
      <c r="I44" s="7">
        <f>+'4x400 - ALL'!I23</f>
        <v>0</v>
      </c>
      <c r="J44" s="7">
        <f>+'4x400 - ALL'!J23</f>
        <v>0</v>
      </c>
      <c r="K44" s="7">
        <f>+'4x400 - ALL'!K23</f>
        <v>0</v>
      </c>
      <c r="L44" s="7">
        <f>+'4x400 - ALL'!L23</f>
        <v>0</v>
      </c>
      <c r="M44" s="7">
        <f>+'4x400 - ALL'!M23</f>
        <v>0</v>
      </c>
      <c r="N44" s="7">
        <f>+'4x400 - ALL'!N23</f>
        <v>0</v>
      </c>
      <c r="O44" s="7">
        <f>+'4x400 - ALL'!O23</f>
        <v>0</v>
      </c>
      <c r="P44" s="7">
        <f>+'4x400 - ALL'!P23</f>
        <v>0</v>
      </c>
      <c r="Q44" s="7">
        <f>+'4x400 - ALL'!Q23</f>
        <v>0</v>
      </c>
      <c r="R44" s="7">
        <f>+'4x400 - ALL'!R23</f>
        <v>0</v>
      </c>
      <c r="S44" s="7">
        <f>+'4x400 - ALL'!S23</f>
        <v>0</v>
      </c>
      <c r="T44" s="7">
        <f>+'4x400 - ALL'!T23</f>
        <v>0</v>
      </c>
      <c r="U44" s="7">
        <f>+'4x400 - ALL'!U23</f>
        <v>0</v>
      </c>
      <c r="V44" s="7">
        <f>+'4x400 - ALL'!V23</f>
        <v>0</v>
      </c>
      <c r="W44" s="7">
        <f>+'4x400 - ALL'!W23</f>
        <v>0</v>
      </c>
      <c r="X44" s="7">
        <f>+'4x400 - ALL'!X23</f>
        <v>0</v>
      </c>
      <c r="Y44" s="7">
        <f>+'4x400 - ALL'!Y23</f>
        <v>0</v>
      </c>
      <c r="Z44" s="65">
        <f t="shared" si="4"/>
        <v>5</v>
      </c>
    </row>
    <row r="45" spans="1:26" ht="14.25" customHeight="1" x14ac:dyDescent="0.25">
      <c r="A45" s="7" t="s">
        <v>439</v>
      </c>
      <c r="B45" s="7">
        <f>+'TRIPLE JUMP'!B20</f>
        <v>0</v>
      </c>
      <c r="C45" s="7">
        <f>+'TRIPLE JUMP'!C20</f>
        <v>0</v>
      </c>
      <c r="D45" s="7">
        <f>+'TRIPLE JUMP'!D20</f>
        <v>0</v>
      </c>
      <c r="E45" s="7">
        <f>+'TRIPLE JUMP'!E20</f>
        <v>0</v>
      </c>
      <c r="F45" s="7">
        <f>+'TRIPLE JUMP'!F20</f>
        <v>9</v>
      </c>
      <c r="G45" s="7">
        <f>+'TRIPLE JUMP'!G20</f>
        <v>0</v>
      </c>
      <c r="H45" s="7">
        <f>+'TRIPLE JUMP'!H20</f>
        <v>0</v>
      </c>
      <c r="I45" s="7">
        <f>+'TRIPLE JUMP'!I20</f>
        <v>0</v>
      </c>
      <c r="J45" s="7">
        <f>+'TRIPLE JUMP'!J20</f>
        <v>0</v>
      </c>
      <c r="K45" s="7">
        <f>+'TRIPLE JUMP'!K20</f>
        <v>0</v>
      </c>
      <c r="L45" s="7">
        <f>+'TRIPLE JUMP'!L20</f>
        <v>0</v>
      </c>
      <c r="M45" s="7">
        <f>+'TRIPLE JUMP'!M20</f>
        <v>0</v>
      </c>
      <c r="N45" s="7">
        <f>+'TRIPLE JUMP'!N20</f>
        <v>0</v>
      </c>
      <c r="O45" s="7">
        <f>+'TRIPLE JUMP'!O20</f>
        <v>0</v>
      </c>
      <c r="P45" s="7">
        <f>+'TRIPLE JUMP'!P20</f>
        <v>0</v>
      </c>
      <c r="Q45" s="7">
        <f>+'TRIPLE JUMP'!Q20</f>
        <v>0</v>
      </c>
      <c r="R45" s="7">
        <f>+'TRIPLE JUMP'!R20</f>
        <v>0</v>
      </c>
      <c r="S45" s="7">
        <f>+'TRIPLE JUMP'!S20</f>
        <v>0</v>
      </c>
      <c r="T45" s="7">
        <f>+'TRIPLE JUMP'!T20</f>
        <v>0</v>
      </c>
      <c r="U45" s="7">
        <f>+'TRIPLE JUMP'!U20</f>
        <v>0</v>
      </c>
      <c r="V45" s="7">
        <f>+'TRIPLE JUMP'!V20</f>
        <v>0</v>
      </c>
      <c r="W45" s="7">
        <f>+'TRIPLE JUMP'!W20</f>
        <v>0</v>
      </c>
      <c r="X45" s="7">
        <f>+'TRIPLE JUMP'!X20</f>
        <v>0</v>
      </c>
      <c r="Y45" s="7">
        <f>+'TRIPLE JUMP'!Y20</f>
        <v>0</v>
      </c>
      <c r="Z45" s="65">
        <f t="shared" si="4"/>
        <v>9</v>
      </c>
    </row>
    <row r="46" spans="1:26" ht="14.25" customHeight="1" x14ac:dyDescent="0.25">
      <c r="A46" s="7" t="s">
        <v>440</v>
      </c>
      <c r="B46" s="7">
        <f>+'SHOT PUT'!B32</f>
        <v>0</v>
      </c>
      <c r="C46" s="7">
        <f>+'SHOT PUT'!C32</f>
        <v>0</v>
      </c>
      <c r="D46" s="7">
        <f>+'SHOT PUT'!D32</f>
        <v>0</v>
      </c>
      <c r="E46" s="7">
        <f>+'SHOT PUT'!E32</f>
        <v>0</v>
      </c>
      <c r="F46" s="7">
        <f>+'SHOT PUT'!F32</f>
        <v>3</v>
      </c>
      <c r="G46" s="7">
        <f>+'SHOT PUT'!G32</f>
        <v>0</v>
      </c>
      <c r="H46" s="7">
        <f>+'SHOT PUT'!H32</f>
        <v>0</v>
      </c>
      <c r="I46" s="7">
        <f>+'SHOT PUT'!I32</f>
        <v>0</v>
      </c>
      <c r="J46" s="7">
        <f>+'SHOT PUT'!J32</f>
        <v>0</v>
      </c>
      <c r="K46" s="7">
        <f>+'SHOT PUT'!K32</f>
        <v>0</v>
      </c>
      <c r="L46" s="7">
        <f>+'SHOT PUT'!L32</f>
        <v>0</v>
      </c>
      <c r="M46" s="7">
        <f>+'SHOT PUT'!M32</f>
        <v>0</v>
      </c>
      <c r="N46" s="7">
        <f>+'SHOT PUT'!N32</f>
        <v>0</v>
      </c>
      <c r="O46" s="7">
        <f>+'SHOT PUT'!O32</f>
        <v>0</v>
      </c>
      <c r="P46" s="7">
        <f>+'SHOT PUT'!P32</f>
        <v>0</v>
      </c>
      <c r="Q46" s="7">
        <f>+'SHOT PUT'!Q32</f>
        <v>0</v>
      </c>
      <c r="R46" s="7">
        <f>+'SHOT PUT'!R32</f>
        <v>0</v>
      </c>
      <c r="S46" s="7">
        <f>+'SHOT PUT'!S32</f>
        <v>0</v>
      </c>
      <c r="T46" s="7">
        <f>+'SHOT PUT'!T32</f>
        <v>0</v>
      </c>
      <c r="U46" s="7">
        <f>+'SHOT PUT'!U32</f>
        <v>0</v>
      </c>
      <c r="V46" s="7">
        <f>+'SHOT PUT'!V32</f>
        <v>0</v>
      </c>
      <c r="W46" s="7">
        <f>+'SHOT PUT'!W32</f>
        <v>0</v>
      </c>
      <c r="X46" s="7">
        <f>+'SHOT PUT'!X32</f>
        <v>6</v>
      </c>
      <c r="Y46" s="7">
        <f>+'SHOT PUT'!Y32</f>
        <v>0</v>
      </c>
      <c r="Z46" s="65">
        <f t="shared" si="4"/>
        <v>9</v>
      </c>
    </row>
    <row r="47" spans="1:26" ht="14.25" customHeight="1" x14ac:dyDescent="0.25">
      <c r="A47" s="7" t="s">
        <v>441</v>
      </c>
      <c r="B47" s="7">
        <f>+DISCUS!B117</f>
        <v>0</v>
      </c>
      <c r="C47" s="7">
        <f>+DISCUS!C117</f>
        <v>0</v>
      </c>
      <c r="D47" s="7">
        <f>+DISCUS!D117</f>
        <v>0</v>
      </c>
      <c r="E47" s="7">
        <f>+DISCUS!E117</f>
        <v>0</v>
      </c>
      <c r="F47" s="7">
        <f>+DISCUS!F117</f>
        <v>3</v>
      </c>
      <c r="G47" s="7">
        <f>+DISCUS!G117</f>
        <v>0</v>
      </c>
      <c r="H47" s="7">
        <f>+DISCUS!H117</f>
        <v>0</v>
      </c>
      <c r="I47" s="7">
        <f>+DISCUS!I117</f>
        <v>0</v>
      </c>
      <c r="J47" s="7">
        <f>+DISCUS!J117</f>
        <v>0</v>
      </c>
      <c r="K47" s="7">
        <f>+DISCUS!K117</f>
        <v>0</v>
      </c>
      <c r="L47" s="7">
        <f>+DISCUS!L117</f>
        <v>0</v>
      </c>
      <c r="M47" s="7">
        <f>+DISCUS!M117</f>
        <v>0</v>
      </c>
      <c r="N47" s="7">
        <f>+DISCUS!N117</f>
        <v>0</v>
      </c>
      <c r="O47" s="7">
        <f>+DISCUS!O117</f>
        <v>0</v>
      </c>
      <c r="P47" s="7">
        <f>+DISCUS!P117</f>
        <v>0</v>
      </c>
      <c r="Q47" s="7">
        <f>+DISCUS!Q117</f>
        <v>0</v>
      </c>
      <c r="R47" s="7">
        <f>+DISCUS!R117</f>
        <v>0</v>
      </c>
      <c r="S47" s="7">
        <f>+DISCUS!S117</f>
        <v>0</v>
      </c>
      <c r="T47" s="7">
        <f>+DISCUS!T117</f>
        <v>0</v>
      </c>
      <c r="U47" s="7">
        <f>+DISCUS!U117</f>
        <v>0</v>
      </c>
      <c r="V47" s="7">
        <f>+DISCUS!V117</f>
        <v>0</v>
      </c>
      <c r="W47" s="7">
        <f>+DISCUS!W117</f>
        <v>0</v>
      </c>
      <c r="X47" s="7">
        <f>+DISCUS!X117</f>
        <v>6</v>
      </c>
      <c r="Y47" s="7">
        <f>+DISCUS!Y117</f>
        <v>0</v>
      </c>
      <c r="Z47" s="65">
        <f t="shared" si="4"/>
        <v>9</v>
      </c>
    </row>
    <row r="48" spans="1:26" ht="14.25" customHeight="1" x14ac:dyDescent="0.25">
      <c r="A48" s="7" t="s">
        <v>442</v>
      </c>
      <c r="B48" s="7">
        <f>+'Turbo Jav'!B67</f>
        <v>0</v>
      </c>
      <c r="C48" s="7">
        <f>+'Turbo Jav'!C67</f>
        <v>0</v>
      </c>
      <c r="D48" s="7">
        <f>+'Turbo Jav'!D67</f>
        <v>0</v>
      </c>
      <c r="E48" s="7">
        <f>+'Turbo Jav'!E67</f>
        <v>0</v>
      </c>
      <c r="F48" s="7">
        <f>+'Turbo Jav'!F67</f>
        <v>9</v>
      </c>
      <c r="G48" s="7">
        <f>+'Turbo Jav'!G67</f>
        <v>0</v>
      </c>
      <c r="H48" s="7">
        <f>+'Turbo Jav'!H67</f>
        <v>0</v>
      </c>
      <c r="I48" s="7">
        <f>+'Turbo Jav'!I67</f>
        <v>0</v>
      </c>
      <c r="J48" s="7">
        <f>+'Turbo Jav'!J67</f>
        <v>0</v>
      </c>
      <c r="K48" s="7">
        <f>+'Turbo Jav'!K67</f>
        <v>0</v>
      </c>
      <c r="L48" s="7">
        <f>+'Turbo Jav'!L67</f>
        <v>0</v>
      </c>
      <c r="M48" s="7">
        <f>+'Turbo Jav'!M67</f>
        <v>0</v>
      </c>
      <c r="N48" s="7">
        <f>+'Turbo Jav'!N67</f>
        <v>0</v>
      </c>
      <c r="O48" s="7">
        <f>+'Turbo Jav'!O67</f>
        <v>0</v>
      </c>
      <c r="P48" s="7">
        <f>+'Turbo Jav'!P67</f>
        <v>0</v>
      </c>
      <c r="Q48" s="7">
        <f>+'Turbo Jav'!Q67</f>
        <v>0</v>
      </c>
      <c r="R48" s="7">
        <f>+'Turbo Jav'!R67</f>
        <v>0</v>
      </c>
      <c r="S48" s="7">
        <f>+'Turbo Jav'!S67</f>
        <v>0</v>
      </c>
      <c r="T48" s="7">
        <f>+'Turbo Jav'!T67</f>
        <v>0</v>
      </c>
      <c r="U48" s="7">
        <f>+'Turbo Jav'!U67</f>
        <v>0</v>
      </c>
      <c r="V48" s="7">
        <f>+'Turbo Jav'!V67</f>
        <v>0</v>
      </c>
      <c r="W48" s="7">
        <f>+'Turbo Jav'!W67</f>
        <v>0</v>
      </c>
      <c r="X48" s="7">
        <f>+'Turbo Jav'!X67</f>
        <v>0</v>
      </c>
      <c r="Y48" s="7">
        <f>+'Turbo Jav'!Y67</f>
        <v>0</v>
      </c>
      <c r="Z48" s="65">
        <f t="shared" si="4"/>
        <v>9</v>
      </c>
    </row>
    <row r="49" spans="1:26" ht="14.25" customHeight="1" x14ac:dyDescent="0.25">
      <c r="A49" s="7" t="s">
        <v>443</v>
      </c>
      <c r="B49" s="7">
        <f>+'LONG JUMP'!B74</f>
        <v>0</v>
      </c>
      <c r="C49" s="7">
        <f>+'LONG JUMP'!C74</f>
        <v>0</v>
      </c>
      <c r="D49" s="7">
        <f>+'LONG JUMP'!D74</f>
        <v>0</v>
      </c>
      <c r="E49" s="7">
        <f>+'LONG JUMP'!E74</f>
        <v>0</v>
      </c>
      <c r="F49" s="7">
        <f>+'LONG JUMP'!F74</f>
        <v>9</v>
      </c>
      <c r="G49" s="7">
        <f>+'LONG JUMP'!G74</f>
        <v>0</v>
      </c>
      <c r="H49" s="7">
        <f>+'LONG JUMP'!H74</f>
        <v>0</v>
      </c>
      <c r="I49" s="7">
        <f>+'LONG JUMP'!I74</f>
        <v>0</v>
      </c>
      <c r="J49" s="7">
        <f>+'LONG JUMP'!J74</f>
        <v>0</v>
      </c>
      <c r="K49" s="7">
        <f>+'LONG JUMP'!K74</f>
        <v>0</v>
      </c>
      <c r="L49" s="7">
        <f>+'LONG JUMP'!L74</f>
        <v>0</v>
      </c>
      <c r="M49" s="7">
        <f>+'LONG JUMP'!M74</f>
        <v>0</v>
      </c>
      <c r="N49" s="7">
        <f>+'LONG JUMP'!N74</f>
        <v>0</v>
      </c>
      <c r="O49" s="7">
        <f>+'LONG JUMP'!O74</f>
        <v>0</v>
      </c>
      <c r="P49" s="7">
        <f>+'LONG JUMP'!P74</f>
        <v>0</v>
      </c>
      <c r="Q49" s="7">
        <f>+'LONG JUMP'!Q74</f>
        <v>0</v>
      </c>
      <c r="R49" s="7">
        <f>+'LONG JUMP'!R74</f>
        <v>0</v>
      </c>
      <c r="S49" s="7">
        <f>+'LONG JUMP'!S74</f>
        <v>0</v>
      </c>
      <c r="T49" s="7">
        <f>+'LONG JUMP'!T74</f>
        <v>0</v>
      </c>
      <c r="U49" s="7">
        <f>+'LONG JUMP'!U74</f>
        <v>0</v>
      </c>
      <c r="V49" s="7">
        <f>+'LONG JUMP'!V74</f>
        <v>0</v>
      </c>
      <c r="W49" s="7">
        <f>+'LONG JUMP'!W74</f>
        <v>0</v>
      </c>
      <c r="X49" s="7">
        <f>+'LONG JUMP'!X74</f>
        <v>0</v>
      </c>
      <c r="Y49" s="7">
        <f>+'LONG JUMP'!Y74</f>
        <v>0</v>
      </c>
      <c r="Z49" s="65">
        <f t="shared" si="4"/>
        <v>9</v>
      </c>
    </row>
    <row r="50" spans="1:26" ht="14.25" customHeight="1" x14ac:dyDescent="0.25">
      <c r="A50" s="111" t="s">
        <v>444</v>
      </c>
      <c r="B50" s="116">
        <f t="shared" ref="B50:Y50" si="5">SUM(B34:B49)</f>
        <v>0</v>
      </c>
      <c r="C50" s="116">
        <f t="shared" si="5"/>
        <v>0</v>
      </c>
      <c r="D50" s="116">
        <f t="shared" si="5"/>
        <v>0</v>
      </c>
      <c r="E50" s="116">
        <f t="shared" si="5"/>
        <v>0</v>
      </c>
      <c r="F50" s="116">
        <f t="shared" si="5"/>
        <v>118</v>
      </c>
      <c r="G50" s="116">
        <f t="shared" si="5"/>
        <v>0</v>
      </c>
      <c r="H50" s="116">
        <f t="shared" si="5"/>
        <v>0</v>
      </c>
      <c r="I50" s="116">
        <f t="shared" si="5"/>
        <v>0</v>
      </c>
      <c r="J50" s="116">
        <f t="shared" si="5"/>
        <v>0</v>
      </c>
      <c r="K50" s="116">
        <f t="shared" si="5"/>
        <v>0</v>
      </c>
      <c r="L50" s="116">
        <f t="shared" si="5"/>
        <v>0</v>
      </c>
      <c r="M50" s="116">
        <f t="shared" si="5"/>
        <v>0</v>
      </c>
      <c r="N50" s="116">
        <f t="shared" si="5"/>
        <v>0</v>
      </c>
      <c r="O50" s="116">
        <f t="shared" si="5"/>
        <v>0</v>
      </c>
      <c r="P50" s="116">
        <f t="shared" si="5"/>
        <v>0</v>
      </c>
      <c r="Q50" s="116">
        <f t="shared" si="5"/>
        <v>0</v>
      </c>
      <c r="R50" s="116">
        <f t="shared" si="5"/>
        <v>0</v>
      </c>
      <c r="S50" s="116">
        <f t="shared" si="5"/>
        <v>0</v>
      </c>
      <c r="T50" s="116">
        <f t="shared" si="5"/>
        <v>0</v>
      </c>
      <c r="U50" s="116">
        <f t="shared" si="5"/>
        <v>0</v>
      </c>
      <c r="V50" s="116">
        <f t="shared" si="5"/>
        <v>0</v>
      </c>
      <c r="W50" s="116">
        <f t="shared" si="5"/>
        <v>0</v>
      </c>
      <c r="X50" s="116">
        <f t="shared" si="5"/>
        <v>20</v>
      </c>
      <c r="Y50" s="116">
        <f t="shared" si="5"/>
        <v>0</v>
      </c>
      <c r="Z50" s="65"/>
    </row>
    <row r="51" spans="1:26" ht="14.25" customHeight="1" x14ac:dyDescent="0.25">
      <c r="Z51" s="63" t="s">
        <v>397</v>
      </c>
    </row>
    <row r="52" spans="1:26" ht="14.25" customHeight="1" x14ac:dyDescent="0.25">
      <c r="A52" s="115" t="s">
        <v>445</v>
      </c>
      <c r="B52" s="7">
        <f>+'100-110m hurdles'!B20</f>
        <v>0</v>
      </c>
      <c r="C52" s="7">
        <f>+'100-110m hurdles'!C20</f>
        <v>0</v>
      </c>
      <c r="D52" s="7">
        <f>+'100-110m hurdles'!D20</f>
        <v>0</v>
      </c>
      <c r="E52" s="7">
        <f>+'100-110m hurdles'!E20</f>
        <v>0</v>
      </c>
      <c r="F52" s="7">
        <f>+'100-110m hurdles'!F20</f>
        <v>0</v>
      </c>
      <c r="G52" s="7">
        <f>+'100-110m hurdles'!G20</f>
        <v>0</v>
      </c>
      <c r="H52" s="7">
        <f>+'100-110m hurdles'!H20</f>
        <v>0</v>
      </c>
      <c r="I52" s="7">
        <f>+'100-110m hurdles'!I20</f>
        <v>0</v>
      </c>
      <c r="J52" s="7">
        <f>+'100-110m hurdles'!J20</f>
        <v>0</v>
      </c>
      <c r="K52" s="7">
        <f>+'100-110m hurdles'!K20</f>
        <v>0</v>
      </c>
      <c r="L52" s="7">
        <f>+'100-110m hurdles'!L20</f>
        <v>0</v>
      </c>
      <c r="M52" s="7">
        <f>+'100-110m hurdles'!M20</f>
        <v>0</v>
      </c>
      <c r="N52" s="7">
        <f>+'100-110m hurdles'!N20</f>
        <v>0</v>
      </c>
      <c r="O52" s="7">
        <f>+'100-110m hurdles'!O20</f>
        <v>0</v>
      </c>
      <c r="P52" s="7">
        <f>+'100-110m hurdles'!P20</f>
        <v>0</v>
      </c>
      <c r="Q52" s="7">
        <f>+'100-110m hurdles'!Q20</f>
        <v>0</v>
      </c>
      <c r="R52" s="7">
        <f>+'100-110m hurdles'!R20</f>
        <v>0</v>
      </c>
      <c r="S52" s="7">
        <f>+'100-110m hurdles'!S20</f>
        <v>0</v>
      </c>
      <c r="T52" s="7">
        <f>+'100-110m hurdles'!T20</f>
        <v>0</v>
      </c>
      <c r="U52" s="7">
        <f>+'100-110m hurdles'!U20</f>
        <v>0</v>
      </c>
      <c r="V52" s="7">
        <f>+'100-110m hurdles'!V20</f>
        <v>0</v>
      </c>
      <c r="W52" s="7">
        <f>+'100-110m hurdles'!W20</f>
        <v>0</v>
      </c>
      <c r="X52" s="7">
        <f>+'100-110m hurdles'!X20</f>
        <v>9</v>
      </c>
      <c r="Y52" s="7">
        <f>+'100-110m hurdles'!Y20</f>
        <v>0</v>
      </c>
      <c r="Z52" s="65">
        <f t="shared" ref="Z52:Z67" si="6">SUM(B52:Y52)</f>
        <v>9</v>
      </c>
    </row>
    <row r="53" spans="1:26" ht="14.25" customHeight="1" x14ac:dyDescent="0.25">
      <c r="A53" s="7" t="s">
        <v>446</v>
      </c>
      <c r="B53" s="7">
        <f>'200-H'!B20</f>
        <v>0</v>
      </c>
      <c r="C53" s="7">
        <f>'200-H'!C20</f>
        <v>0</v>
      </c>
      <c r="D53" s="7">
        <f>'200-H'!D20</f>
        <v>0</v>
      </c>
      <c r="E53" s="7">
        <f>'200-H'!E20</f>
        <v>0</v>
      </c>
      <c r="F53" s="7">
        <f>'200-H'!F20</f>
        <v>0</v>
      </c>
      <c r="G53" s="7">
        <f>'200-H'!G20</f>
        <v>0</v>
      </c>
      <c r="H53" s="7">
        <f>'200-H'!H20</f>
        <v>0</v>
      </c>
      <c r="I53" s="7">
        <f>'200-H'!I20</f>
        <v>0</v>
      </c>
      <c r="J53" s="7">
        <f>'200-H'!J20</f>
        <v>0</v>
      </c>
      <c r="K53" s="7">
        <f>'200-H'!K20</f>
        <v>0</v>
      </c>
      <c r="L53" s="7">
        <f>'200-H'!L20</f>
        <v>0</v>
      </c>
      <c r="M53" s="7">
        <f>'200-H'!M20</f>
        <v>0</v>
      </c>
      <c r="N53" s="7">
        <f>'200-H'!N20</f>
        <v>0</v>
      </c>
      <c r="O53" s="7">
        <f>'200-H'!O20</f>
        <v>0</v>
      </c>
      <c r="P53" s="7">
        <f>'200-H'!P20</f>
        <v>0</v>
      </c>
      <c r="Q53" s="7">
        <f>'200-H'!Q20</f>
        <v>0</v>
      </c>
      <c r="R53" s="7">
        <f>'200-H'!R20</f>
        <v>0</v>
      </c>
      <c r="S53" s="7">
        <f>'200-H'!S20</f>
        <v>0</v>
      </c>
      <c r="T53" s="7">
        <f>'200-H'!T20</f>
        <v>0</v>
      </c>
      <c r="U53" s="7">
        <f>'200-H'!U20</f>
        <v>0</v>
      </c>
      <c r="V53" s="7">
        <f>'200-H'!V20</f>
        <v>0</v>
      </c>
      <c r="W53" s="7">
        <f>'200-H'!W20</f>
        <v>0</v>
      </c>
      <c r="X53" s="7">
        <f>'200-H'!X20</f>
        <v>0</v>
      </c>
      <c r="Y53" s="7">
        <f>'200-H'!Y20</f>
        <v>0</v>
      </c>
      <c r="Z53" s="65">
        <f t="shared" si="6"/>
        <v>0</v>
      </c>
    </row>
    <row r="54" spans="1:26" ht="14.25" customHeight="1" x14ac:dyDescent="0.25">
      <c r="A54" s="7" t="s">
        <v>447</v>
      </c>
      <c r="B54" s="7">
        <f>+'100- All'!B67</f>
        <v>0</v>
      </c>
      <c r="C54" s="7">
        <f>+'100- All'!C67</f>
        <v>0</v>
      </c>
      <c r="D54" s="7">
        <f>+'100- All'!D67</f>
        <v>0</v>
      </c>
      <c r="E54" s="7">
        <f>+'100- All'!E67</f>
        <v>0</v>
      </c>
      <c r="F54" s="7">
        <f>+'100- All'!F67</f>
        <v>3</v>
      </c>
      <c r="G54" s="7">
        <f>+'100- All'!G67</f>
        <v>0</v>
      </c>
      <c r="H54" s="7">
        <f>+'100- All'!H67</f>
        <v>0</v>
      </c>
      <c r="I54" s="7">
        <f>+'100- All'!I67</f>
        <v>0</v>
      </c>
      <c r="J54" s="7">
        <f>+'100- All'!J67</f>
        <v>0</v>
      </c>
      <c r="K54" s="7">
        <f>+'100- All'!K67</f>
        <v>0</v>
      </c>
      <c r="L54" s="7">
        <f>+'100- All'!L67</f>
        <v>0</v>
      </c>
      <c r="M54" s="7">
        <f>+'100- All'!M67</f>
        <v>0</v>
      </c>
      <c r="N54" s="7">
        <f>+'100- All'!N67</f>
        <v>0</v>
      </c>
      <c r="O54" s="7">
        <f>+'100- All'!O67</f>
        <v>0</v>
      </c>
      <c r="P54" s="7">
        <f>+'100- All'!P67</f>
        <v>0</v>
      </c>
      <c r="Q54" s="7">
        <f>+'100- All'!Q67</f>
        <v>0</v>
      </c>
      <c r="R54" s="7">
        <f>+'100- All'!R67</f>
        <v>0</v>
      </c>
      <c r="S54" s="7">
        <f>+'100- All'!S67</f>
        <v>0</v>
      </c>
      <c r="T54" s="7">
        <f>+'100- All'!T67</f>
        <v>0</v>
      </c>
      <c r="U54" s="7">
        <f>+'100- All'!U67</f>
        <v>0</v>
      </c>
      <c r="V54" s="7">
        <f>+'100- All'!V67</f>
        <v>0</v>
      </c>
      <c r="W54" s="7">
        <f>+'100- All'!W67</f>
        <v>0</v>
      </c>
      <c r="X54" s="7">
        <f>+'100- All'!X67</f>
        <v>6</v>
      </c>
      <c r="Y54" s="7">
        <f>+'100- All'!Y67</f>
        <v>0</v>
      </c>
      <c r="Z54" s="65">
        <f t="shared" si="6"/>
        <v>9</v>
      </c>
    </row>
    <row r="55" spans="1:26" ht="14.25" customHeight="1" x14ac:dyDescent="0.25">
      <c r="A55" s="7" t="s">
        <v>448</v>
      </c>
      <c r="B55" s="7">
        <f>+'200 - All'!B64</f>
        <v>0</v>
      </c>
      <c r="C55" s="7">
        <f>+'200 - All'!C64</f>
        <v>0</v>
      </c>
      <c r="D55" s="7">
        <f>+'200 - All'!D64</f>
        <v>0</v>
      </c>
      <c r="E55" s="7">
        <f>+'200 - All'!E64</f>
        <v>0</v>
      </c>
      <c r="F55" s="7">
        <f>+'200 - All'!F64</f>
        <v>4</v>
      </c>
      <c r="G55" s="7">
        <f>+'200 - All'!G64</f>
        <v>0</v>
      </c>
      <c r="H55" s="7">
        <f>+'200 - All'!H64</f>
        <v>0</v>
      </c>
      <c r="I55" s="7">
        <f>+'200 - All'!I64</f>
        <v>0</v>
      </c>
      <c r="J55" s="7">
        <f>+'200 - All'!J64</f>
        <v>0</v>
      </c>
      <c r="K55" s="7">
        <f>+'200 - All'!K64</f>
        <v>0</v>
      </c>
      <c r="L55" s="7">
        <f>+'200 - All'!L64</f>
        <v>0</v>
      </c>
      <c r="M55" s="7">
        <f>+'200 - All'!M64</f>
        <v>0</v>
      </c>
      <c r="N55" s="7">
        <f>+'200 - All'!N64</f>
        <v>0</v>
      </c>
      <c r="O55" s="7">
        <f>+'200 - All'!O64</f>
        <v>0</v>
      </c>
      <c r="P55" s="7">
        <f>+'200 - All'!P64</f>
        <v>0</v>
      </c>
      <c r="Q55" s="7">
        <f>+'200 - All'!Q64</f>
        <v>0</v>
      </c>
      <c r="R55" s="7">
        <f>+'200 - All'!R64</f>
        <v>0</v>
      </c>
      <c r="S55" s="7">
        <f>+'200 - All'!S64</f>
        <v>0</v>
      </c>
      <c r="T55" s="7">
        <f>+'200 - All'!T64</f>
        <v>0</v>
      </c>
      <c r="U55" s="7">
        <f>+'200 - All'!U64</f>
        <v>0</v>
      </c>
      <c r="V55" s="7">
        <f>+'200 - All'!V64</f>
        <v>0</v>
      </c>
      <c r="W55" s="7">
        <f>+'200 - All'!W64</f>
        <v>0</v>
      </c>
      <c r="X55" s="7">
        <f>+'200 - All'!X64</f>
        <v>5</v>
      </c>
      <c r="Y55" s="7">
        <f>+'200 - All'!Y64</f>
        <v>0</v>
      </c>
      <c r="Z55" s="65">
        <f t="shared" si="6"/>
        <v>9</v>
      </c>
    </row>
    <row r="56" spans="1:26" ht="14.25" customHeight="1" x14ac:dyDescent="0.25">
      <c r="A56" s="7" t="s">
        <v>449</v>
      </c>
      <c r="B56" s="7">
        <f>+'400 - All'!B62</f>
        <v>0</v>
      </c>
      <c r="C56" s="7">
        <f>+'400 - All'!C62</f>
        <v>0</v>
      </c>
      <c r="D56" s="7">
        <f>+'400 - All'!D62</f>
        <v>0</v>
      </c>
      <c r="E56" s="7">
        <f>+'400 - All'!E62</f>
        <v>0</v>
      </c>
      <c r="F56" s="7">
        <f>+'400 - All'!F62</f>
        <v>1</v>
      </c>
      <c r="G56" s="7">
        <f>+'400 - All'!G62</f>
        <v>0</v>
      </c>
      <c r="H56" s="7">
        <f>+'400 - All'!H62</f>
        <v>0</v>
      </c>
      <c r="I56" s="7">
        <f>+'400 - All'!I62</f>
        <v>0</v>
      </c>
      <c r="J56" s="7">
        <f>+'400 - All'!J62</f>
        <v>0</v>
      </c>
      <c r="K56" s="7">
        <f>+'400 - All'!K62</f>
        <v>0</v>
      </c>
      <c r="L56" s="7">
        <f>+'400 - All'!L62</f>
        <v>0</v>
      </c>
      <c r="M56" s="7">
        <f>+'400 - All'!M62</f>
        <v>0</v>
      </c>
      <c r="N56" s="7">
        <f>+'400 - All'!N62</f>
        <v>0</v>
      </c>
      <c r="O56" s="7">
        <f>+'400 - All'!O62</f>
        <v>0</v>
      </c>
      <c r="P56" s="7">
        <f>+'400 - All'!P62</f>
        <v>0</v>
      </c>
      <c r="Q56" s="7">
        <f>+'400 - All'!Q62</f>
        <v>0</v>
      </c>
      <c r="R56" s="7">
        <f>+'400 - All'!R62</f>
        <v>0</v>
      </c>
      <c r="S56" s="7">
        <f>+'400 - All'!S62</f>
        <v>0</v>
      </c>
      <c r="T56" s="7">
        <f>+'400 - All'!T62</f>
        <v>0</v>
      </c>
      <c r="U56" s="7">
        <f>+'400 - All'!U62</f>
        <v>0</v>
      </c>
      <c r="V56" s="7">
        <f>+'400 - All'!V62</f>
        <v>0</v>
      </c>
      <c r="W56" s="7">
        <f>+'400 - All'!W62</f>
        <v>0</v>
      </c>
      <c r="X56" s="7">
        <f>+'400 - All'!X62</f>
        <v>8</v>
      </c>
      <c r="Y56" s="7">
        <f>+'400 - All'!Y62</f>
        <v>0</v>
      </c>
      <c r="Z56" s="65">
        <f t="shared" si="6"/>
        <v>9</v>
      </c>
    </row>
    <row r="57" spans="1:26" ht="14.25" customHeight="1" x14ac:dyDescent="0.25">
      <c r="A57" s="7" t="s">
        <v>450</v>
      </c>
      <c r="B57" s="7">
        <f>+'800 - ALL'!B36</f>
        <v>0</v>
      </c>
      <c r="C57" s="7">
        <f>+'800 - ALL'!C36</f>
        <v>0</v>
      </c>
      <c r="D57" s="7">
        <f>+'800 - ALL'!D36</f>
        <v>0</v>
      </c>
      <c r="E57" s="7">
        <f>+'800 - ALL'!E36</f>
        <v>0</v>
      </c>
      <c r="F57" s="7">
        <f>+'800 - ALL'!F36</f>
        <v>5</v>
      </c>
      <c r="G57" s="7">
        <f>+'800 - ALL'!G36</f>
        <v>0</v>
      </c>
      <c r="H57" s="7">
        <f>+'800 - ALL'!H36</f>
        <v>0</v>
      </c>
      <c r="I57" s="7">
        <f>+'800 - ALL'!I36</f>
        <v>0</v>
      </c>
      <c r="J57" s="7">
        <f>+'800 - ALL'!J36</f>
        <v>0</v>
      </c>
      <c r="K57" s="7">
        <f>+'800 - ALL'!K36</f>
        <v>0</v>
      </c>
      <c r="L57" s="7">
        <f>+'800 - ALL'!L36</f>
        <v>0</v>
      </c>
      <c r="M57" s="7">
        <f>+'800 - ALL'!M36</f>
        <v>0</v>
      </c>
      <c r="N57" s="7">
        <f>+'800 - ALL'!N36</f>
        <v>0</v>
      </c>
      <c r="O57" s="7">
        <f>+'800 - ALL'!O36</f>
        <v>0</v>
      </c>
      <c r="P57" s="7">
        <f>+'800 - ALL'!P36</f>
        <v>0</v>
      </c>
      <c r="Q57" s="7">
        <f>+'800 - ALL'!Q36</f>
        <v>0</v>
      </c>
      <c r="R57" s="7">
        <f>+'800 - ALL'!R36</f>
        <v>0</v>
      </c>
      <c r="S57" s="7">
        <f>+'800 - ALL'!S36</f>
        <v>0</v>
      </c>
      <c r="T57" s="7">
        <f>+'800 - ALL'!T36</f>
        <v>0</v>
      </c>
      <c r="U57" s="7">
        <f>+'800 - ALL'!U36</f>
        <v>0</v>
      </c>
      <c r="V57" s="7">
        <f>+'800 - ALL'!V36</f>
        <v>0</v>
      </c>
      <c r="W57" s="7">
        <f>+'800 - ALL'!W36</f>
        <v>0</v>
      </c>
      <c r="X57" s="7">
        <f>+'800 - ALL'!X36</f>
        <v>4</v>
      </c>
      <c r="Y57" s="7">
        <f>+'800 - ALL'!Y36</f>
        <v>0</v>
      </c>
      <c r="Z57" s="65">
        <f t="shared" si="6"/>
        <v>9</v>
      </c>
    </row>
    <row r="58" spans="1:26" ht="14.25" customHeight="1" x14ac:dyDescent="0.25">
      <c r="A58" s="7" t="s">
        <v>451</v>
      </c>
      <c r="B58" s="7">
        <f>+'1600mm - ALL'!B36</f>
        <v>0</v>
      </c>
      <c r="C58" s="7">
        <f>+'1600mm - ALL'!C36</f>
        <v>0</v>
      </c>
      <c r="D58" s="7">
        <f>+'1600mm - ALL'!D36</f>
        <v>0</v>
      </c>
      <c r="E58" s="7">
        <f>+'1600mm - ALL'!E36</f>
        <v>0</v>
      </c>
      <c r="F58" s="7">
        <f>+'1600mm - ALL'!F36</f>
        <v>1</v>
      </c>
      <c r="G58" s="7">
        <f>+'1600mm - ALL'!G36</f>
        <v>0</v>
      </c>
      <c r="H58" s="7">
        <f>+'1600mm - ALL'!H36</f>
        <v>0</v>
      </c>
      <c r="I58" s="7">
        <f>+'1600mm - ALL'!I36</f>
        <v>0</v>
      </c>
      <c r="J58" s="7">
        <f>+'1600mm - ALL'!J36</f>
        <v>0</v>
      </c>
      <c r="K58" s="7">
        <f>+'1600mm - ALL'!K36</f>
        <v>0</v>
      </c>
      <c r="L58" s="7">
        <f>+'1600mm - ALL'!L36</f>
        <v>0</v>
      </c>
      <c r="M58" s="7">
        <f>+'1600mm - ALL'!M36</f>
        <v>0</v>
      </c>
      <c r="N58" s="7">
        <f>+'1600mm - ALL'!N36</f>
        <v>0</v>
      </c>
      <c r="O58" s="7">
        <f>+'1600mm - ALL'!O36</f>
        <v>0</v>
      </c>
      <c r="P58" s="7">
        <f>+'1600mm - ALL'!P36</f>
        <v>0</v>
      </c>
      <c r="Q58" s="7">
        <f>+'1600mm - ALL'!Q36</f>
        <v>0</v>
      </c>
      <c r="R58" s="7">
        <f>+'1600mm - ALL'!R36</f>
        <v>0</v>
      </c>
      <c r="S58" s="7">
        <f>+'1600mm - ALL'!S36</f>
        <v>0</v>
      </c>
      <c r="T58" s="7">
        <f>+'1600mm - ALL'!T36</f>
        <v>0</v>
      </c>
      <c r="U58" s="7">
        <f>+'1600mm - ALL'!U36</f>
        <v>0</v>
      </c>
      <c r="V58" s="7">
        <f>+'1600mm - ALL'!V36</f>
        <v>0</v>
      </c>
      <c r="W58" s="7">
        <f>+'1600mm - ALL'!W36</f>
        <v>0</v>
      </c>
      <c r="X58" s="7">
        <f>+'1600mm - ALL'!X36</f>
        <v>8</v>
      </c>
      <c r="Y58" s="7">
        <f>+'1600mm - ALL'!Y36</f>
        <v>0</v>
      </c>
      <c r="Z58" s="65">
        <f t="shared" si="6"/>
        <v>9</v>
      </c>
    </row>
    <row r="59" spans="1:26" ht="14.25" customHeight="1" x14ac:dyDescent="0.25">
      <c r="A59" s="7" t="s">
        <v>452</v>
      </c>
      <c r="B59" s="7">
        <f>+'3200-ALL'!B24</f>
        <v>0</v>
      </c>
      <c r="C59" s="7">
        <f>+'3200-ALL'!C24</f>
        <v>0</v>
      </c>
      <c r="D59" s="7">
        <f>+'3200-ALL'!D24</f>
        <v>0</v>
      </c>
      <c r="E59" s="7">
        <f>+'3200-ALL'!E24</f>
        <v>0</v>
      </c>
      <c r="F59" s="7">
        <f>+'3200-ALL'!F24</f>
        <v>0</v>
      </c>
      <c r="G59" s="7">
        <f>+'3200-ALL'!G24</f>
        <v>0</v>
      </c>
      <c r="H59" s="7">
        <f>+'3200-ALL'!H24</f>
        <v>0</v>
      </c>
      <c r="I59" s="7">
        <f>+'3200-ALL'!I24</f>
        <v>0</v>
      </c>
      <c r="J59" s="7">
        <f>+'3200-ALL'!J24</f>
        <v>0</v>
      </c>
      <c r="K59" s="7">
        <f>+'3200-ALL'!K24</f>
        <v>0</v>
      </c>
      <c r="L59" s="7">
        <f>+'3200-ALL'!L24</f>
        <v>0</v>
      </c>
      <c r="M59" s="7">
        <f>+'3200-ALL'!M24</f>
        <v>0</v>
      </c>
      <c r="N59" s="7">
        <f>+'3200-ALL'!N24</f>
        <v>0</v>
      </c>
      <c r="O59" s="7">
        <f>+'3200-ALL'!O24</f>
        <v>0</v>
      </c>
      <c r="P59" s="7">
        <f>+'3200-ALL'!P24</f>
        <v>0</v>
      </c>
      <c r="Q59" s="7">
        <f>+'3200-ALL'!Q24</f>
        <v>0</v>
      </c>
      <c r="R59" s="7">
        <f>+'3200-ALL'!R24</f>
        <v>0</v>
      </c>
      <c r="S59" s="7">
        <f>+'3200-ALL'!S24</f>
        <v>0</v>
      </c>
      <c r="T59" s="7">
        <f>+'3200-ALL'!T24</f>
        <v>0</v>
      </c>
      <c r="U59" s="7">
        <f>+'3200-ALL'!U24</f>
        <v>0</v>
      </c>
      <c r="V59" s="7">
        <f>+'3200-ALL'!V24</f>
        <v>0</v>
      </c>
      <c r="W59" s="7">
        <f>+'3200-ALL'!W24</f>
        <v>0</v>
      </c>
      <c r="X59" s="7">
        <f>+'3200-ALL'!X24</f>
        <v>9</v>
      </c>
      <c r="Y59" s="7">
        <f>+'3200-ALL'!Y24</f>
        <v>0</v>
      </c>
      <c r="Z59" s="65">
        <f t="shared" si="6"/>
        <v>9</v>
      </c>
    </row>
    <row r="60" spans="1:26" ht="14.25" customHeight="1" x14ac:dyDescent="0.25">
      <c r="A60" s="7" t="s">
        <v>436</v>
      </c>
      <c r="B60" s="7">
        <f>+'4X800r'!B16</f>
        <v>0</v>
      </c>
      <c r="C60" s="7">
        <f>+'4X800r'!C16</f>
        <v>0</v>
      </c>
      <c r="D60" s="7">
        <f>+'4X800r'!D16</f>
        <v>0</v>
      </c>
      <c r="E60" s="7">
        <f>+'4X800r'!E16</f>
        <v>0</v>
      </c>
      <c r="F60" s="7">
        <f>+'4X800r'!F16</f>
        <v>0</v>
      </c>
      <c r="G60" s="7">
        <f>+'4X800r'!G16</f>
        <v>0</v>
      </c>
      <c r="H60" s="7">
        <f>+'4X800r'!H16</f>
        <v>0</v>
      </c>
      <c r="I60" s="7">
        <f>+'4X800r'!I16</f>
        <v>0</v>
      </c>
      <c r="J60" s="7">
        <f>+'4X800r'!J16</f>
        <v>0</v>
      </c>
      <c r="K60" s="7">
        <f>+'4X800r'!K16</f>
        <v>0</v>
      </c>
      <c r="L60" s="7">
        <f>+'4X800r'!L16</f>
        <v>0</v>
      </c>
      <c r="M60" s="7">
        <f>+'4X800r'!M16</f>
        <v>0</v>
      </c>
      <c r="N60" s="7">
        <f>+'4X800r'!N16</f>
        <v>0</v>
      </c>
      <c r="O60" s="7">
        <f>+'4X800r'!O16</f>
        <v>0</v>
      </c>
      <c r="P60" s="7">
        <f>+'4X800r'!P16</f>
        <v>0</v>
      </c>
      <c r="Q60" s="7">
        <f>+'4X800r'!Q16</f>
        <v>0</v>
      </c>
      <c r="R60" s="7">
        <f>+'4X800r'!R16</f>
        <v>0</v>
      </c>
      <c r="S60" s="7">
        <f>+'4X800r'!S16</f>
        <v>0</v>
      </c>
      <c r="T60" s="7">
        <f>+'4X800r'!T16</f>
        <v>0</v>
      </c>
      <c r="U60" s="7">
        <f>+'4X800r'!U16</f>
        <v>0</v>
      </c>
      <c r="V60" s="7">
        <f>+'4X800r'!V16</f>
        <v>0</v>
      </c>
      <c r="W60" s="7">
        <f>+'4X800r'!W16</f>
        <v>0</v>
      </c>
      <c r="X60" s="7">
        <f>+'4X800r'!X16</f>
        <v>5</v>
      </c>
      <c r="Y60" s="7">
        <f>+'4X800r'!Y16</f>
        <v>0</v>
      </c>
      <c r="Z60" s="65">
        <f t="shared" si="6"/>
        <v>5</v>
      </c>
    </row>
    <row r="61" spans="1:26" ht="14.25" customHeight="1" x14ac:dyDescent="0.25">
      <c r="A61" s="7" t="s">
        <v>453</v>
      </c>
      <c r="B61" s="7">
        <f>+'4x100 - ALL'!B30</f>
        <v>0</v>
      </c>
      <c r="C61" s="7">
        <f>+'4x100 - ALL'!C30</f>
        <v>0</v>
      </c>
      <c r="D61" s="7">
        <f>+'4x100 - ALL'!D30</f>
        <v>0</v>
      </c>
      <c r="E61" s="7">
        <f>+'4x100 - ALL'!E30</f>
        <v>0</v>
      </c>
      <c r="F61" s="7">
        <f>+'4x100 - ALL'!F30</f>
        <v>3</v>
      </c>
      <c r="G61" s="7">
        <f>+'4x100 - ALL'!G30</f>
        <v>0</v>
      </c>
      <c r="H61" s="7">
        <f>+'4x100 - ALL'!H30</f>
        <v>0</v>
      </c>
      <c r="I61" s="7">
        <f>+'4x100 - ALL'!I30</f>
        <v>0</v>
      </c>
      <c r="J61" s="7">
        <f>+'4x100 - ALL'!J30</f>
        <v>0</v>
      </c>
      <c r="K61" s="7">
        <f>+'4x100 - ALL'!K30</f>
        <v>0</v>
      </c>
      <c r="L61" s="7">
        <f>+'4x100 - ALL'!L30</f>
        <v>0</v>
      </c>
      <c r="M61" s="7">
        <f>+'4x100 - ALL'!M30</f>
        <v>0</v>
      </c>
      <c r="N61" s="7">
        <f>+'4x100 - ALL'!N30</f>
        <v>0</v>
      </c>
      <c r="O61" s="7">
        <f>+'4x100 - ALL'!O30</f>
        <v>0</v>
      </c>
      <c r="P61" s="7">
        <f>+'4x100 - ALL'!P30</f>
        <v>0</v>
      </c>
      <c r="Q61" s="7">
        <f>+'4x100 - ALL'!Q30</f>
        <v>0</v>
      </c>
      <c r="R61" s="7">
        <f>+'4x100 - ALL'!R30</f>
        <v>0</v>
      </c>
      <c r="S61" s="7">
        <f>+'4x100 - ALL'!S30</f>
        <v>0</v>
      </c>
      <c r="T61" s="7">
        <f>+'4x100 - ALL'!T30</f>
        <v>0</v>
      </c>
      <c r="U61" s="7">
        <f>+'4x100 - ALL'!U30</f>
        <v>0</v>
      </c>
      <c r="V61" s="7">
        <f>+'4x100 - ALL'!V30</f>
        <v>0</v>
      </c>
      <c r="W61" s="7">
        <f>+'4x100 - ALL'!W30</f>
        <v>0</v>
      </c>
      <c r="X61" s="7">
        <f>+'4x100 - ALL'!X30</f>
        <v>5</v>
      </c>
      <c r="Y61" s="7">
        <f>+'4x100 - ALL'!Y30</f>
        <v>0</v>
      </c>
      <c r="Z61" s="65">
        <f t="shared" si="6"/>
        <v>8</v>
      </c>
    </row>
    <row r="62" spans="1:26" ht="14.25" customHeight="1" x14ac:dyDescent="0.25">
      <c r="A62" s="7" t="s">
        <v>454</v>
      </c>
      <c r="B62" s="7">
        <f>+'4x400 - ALL'!B24</f>
        <v>0</v>
      </c>
      <c r="C62" s="7">
        <f>+'4x400 - ALL'!C24</f>
        <v>0</v>
      </c>
      <c r="D62" s="7">
        <f>+'4x400 - ALL'!D24</f>
        <v>0</v>
      </c>
      <c r="E62" s="7">
        <f>+'4x400 - ALL'!E24</f>
        <v>0</v>
      </c>
      <c r="F62" s="7">
        <f>+'4x400 - ALL'!F24</f>
        <v>3</v>
      </c>
      <c r="G62" s="7">
        <f>+'4x400 - ALL'!G24</f>
        <v>0</v>
      </c>
      <c r="H62" s="7">
        <f>+'4x400 - ALL'!H24</f>
        <v>0</v>
      </c>
      <c r="I62" s="7">
        <f>+'4x400 - ALL'!I24</f>
        <v>0</v>
      </c>
      <c r="J62" s="7">
        <f>+'4x400 - ALL'!J24</f>
        <v>0</v>
      </c>
      <c r="K62" s="7">
        <f>+'4x400 - ALL'!K24</f>
        <v>0</v>
      </c>
      <c r="L62" s="7">
        <f>+'4x400 - ALL'!L24</f>
        <v>0</v>
      </c>
      <c r="M62" s="7">
        <f>+'4x400 - ALL'!M24</f>
        <v>0</v>
      </c>
      <c r="N62" s="7">
        <f>+'4x400 - ALL'!N24</f>
        <v>0</v>
      </c>
      <c r="O62" s="7">
        <f>+'4x400 - ALL'!O24</f>
        <v>0</v>
      </c>
      <c r="P62" s="7">
        <f>+'4x400 - ALL'!P24</f>
        <v>0</v>
      </c>
      <c r="Q62" s="7">
        <f>+'4x400 - ALL'!Q24</f>
        <v>0</v>
      </c>
      <c r="R62" s="7">
        <f>+'4x400 - ALL'!R24</f>
        <v>0</v>
      </c>
      <c r="S62" s="7">
        <f>+'4x400 - ALL'!S24</f>
        <v>0</v>
      </c>
      <c r="T62" s="7">
        <f>+'4x400 - ALL'!T24</f>
        <v>0</v>
      </c>
      <c r="U62" s="7">
        <f>+'4x400 - ALL'!U24</f>
        <v>0</v>
      </c>
      <c r="V62" s="7">
        <f>+'4x400 - ALL'!V24</f>
        <v>0</v>
      </c>
      <c r="W62" s="7">
        <f>+'4x400 - ALL'!W24</f>
        <v>0</v>
      </c>
      <c r="X62" s="7">
        <f>+'4x400 - ALL'!X24</f>
        <v>5</v>
      </c>
      <c r="Y62" s="7">
        <f>+'4x400 - ALL'!Y24</f>
        <v>0</v>
      </c>
      <c r="Z62" s="65">
        <f t="shared" si="6"/>
        <v>8</v>
      </c>
    </row>
    <row r="63" spans="1:26" ht="14.25" customHeight="1" x14ac:dyDescent="0.25">
      <c r="A63" s="7" t="s">
        <v>455</v>
      </c>
      <c r="B63" s="7">
        <f>+'TRIPLE JUMP'!B21</f>
        <v>0</v>
      </c>
      <c r="C63" s="7">
        <f>+'TRIPLE JUMP'!C21</f>
        <v>0</v>
      </c>
      <c r="D63" s="7">
        <f>+'TRIPLE JUMP'!D21</f>
        <v>0</v>
      </c>
      <c r="E63" s="7">
        <f>+'TRIPLE JUMP'!E21</f>
        <v>0</v>
      </c>
      <c r="F63" s="7">
        <f>+'TRIPLE JUMP'!F21</f>
        <v>0</v>
      </c>
      <c r="G63" s="7">
        <f>+'TRIPLE JUMP'!G21</f>
        <v>0</v>
      </c>
      <c r="H63" s="7">
        <f>+'TRIPLE JUMP'!H21</f>
        <v>0</v>
      </c>
      <c r="I63" s="7">
        <f>+'TRIPLE JUMP'!I21</f>
        <v>0</v>
      </c>
      <c r="J63" s="7">
        <f>+'TRIPLE JUMP'!J21</f>
        <v>0</v>
      </c>
      <c r="K63" s="7">
        <f>+'TRIPLE JUMP'!K21</f>
        <v>0</v>
      </c>
      <c r="L63" s="7">
        <f>+'TRIPLE JUMP'!L21</f>
        <v>0</v>
      </c>
      <c r="M63" s="7">
        <f>+'TRIPLE JUMP'!M21</f>
        <v>0</v>
      </c>
      <c r="N63" s="7">
        <f>+'TRIPLE JUMP'!N21</f>
        <v>0</v>
      </c>
      <c r="O63" s="7">
        <f>+'TRIPLE JUMP'!O21</f>
        <v>0</v>
      </c>
      <c r="P63" s="7">
        <f>+'TRIPLE JUMP'!P21</f>
        <v>0</v>
      </c>
      <c r="Q63" s="7">
        <f>+'TRIPLE JUMP'!Q21</f>
        <v>0</v>
      </c>
      <c r="R63" s="7">
        <f>+'TRIPLE JUMP'!R21</f>
        <v>0</v>
      </c>
      <c r="S63" s="7">
        <f>+'TRIPLE JUMP'!S21</f>
        <v>0</v>
      </c>
      <c r="T63" s="7">
        <f>+'TRIPLE JUMP'!T21</f>
        <v>0</v>
      </c>
      <c r="U63" s="7">
        <f>+'TRIPLE JUMP'!U21</f>
        <v>0</v>
      </c>
      <c r="V63" s="7">
        <f>+'TRIPLE JUMP'!V21</f>
        <v>0</v>
      </c>
      <c r="W63" s="7">
        <f>+'TRIPLE JUMP'!W21</f>
        <v>0</v>
      </c>
      <c r="X63" s="7">
        <f>+'TRIPLE JUMP'!X21</f>
        <v>5</v>
      </c>
      <c r="Y63" s="7">
        <f>+'TRIPLE JUMP'!Y21</f>
        <v>0</v>
      </c>
      <c r="Z63" s="65">
        <f t="shared" si="6"/>
        <v>5</v>
      </c>
    </row>
    <row r="64" spans="1:26" ht="14.25" customHeight="1" x14ac:dyDescent="0.25">
      <c r="A64" s="7" t="s">
        <v>456</v>
      </c>
      <c r="B64" s="7">
        <f>+'SHOT PUT'!B33</f>
        <v>0</v>
      </c>
      <c r="C64" s="7">
        <f>+'SHOT PUT'!C33</f>
        <v>0</v>
      </c>
      <c r="D64" s="7">
        <f>+'SHOT PUT'!D33</f>
        <v>0</v>
      </c>
      <c r="E64" s="7">
        <f>+'SHOT PUT'!E33</f>
        <v>0</v>
      </c>
      <c r="F64" s="7">
        <f>+'SHOT PUT'!F33</f>
        <v>0</v>
      </c>
      <c r="G64" s="7">
        <f>+'SHOT PUT'!G33</f>
        <v>0</v>
      </c>
      <c r="H64" s="7">
        <f>+'SHOT PUT'!H33</f>
        <v>0</v>
      </c>
      <c r="I64" s="7">
        <f>+'SHOT PUT'!I33</f>
        <v>0</v>
      </c>
      <c r="J64" s="7">
        <f>+'SHOT PUT'!J33</f>
        <v>0</v>
      </c>
      <c r="K64" s="7">
        <f>+'SHOT PUT'!K33</f>
        <v>0</v>
      </c>
      <c r="L64" s="7">
        <f>+'SHOT PUT'!L33</f>
        <v>0</v>
      </c>
      <c r="M64" s="7">
        <f>+'SHOT PUT'!M33</f>
        <v>0</v>
      </c>
      <c r="N64" s="7">
        <f>+'SHOT PUT'!N33</f>
        <v>0</v>
      </c>
      <c r="O64" s="7">
        <f>+'SHOT PUT'!O33</f>
        <v>0</v>
      </c>
      <c r="P64" s="7">
        <f>+'SHOT PUT'!P33</f>
        <v>0</v>
      </c>
      <c r="Q64" s="7">
        <f>+'SHOT PUT'!Q33</f>
        <v>0</v>
      </c>
      <c r="R64" s="7">
        <f>+'SHOT PUT'!R33</f>
        <v>0</v>
      </c>
      <c r="S64" s="7">
        <f>+'SHOT PUT'!S33</f>
        <v>0</v>
      </c>
      <c r="T64" s="7">
        <f>+'SHOT PUT'!T33</f>
        <v>0</v>
      </c>
      <c r="U64" s="7">
        <f>+'SHOT PUT'!U33</f>
        <v>0</v>
      </c>
      <c r="V64" s="7">
        <f>+'SHOT PUT'!V33</f>
        <v>0</v>
      </c>
      <c r="W64" s="7">
        <f>+'SHOT PUT'!W33</f>
        <v>0</v>
      </c>
      <c r="X64" s="7">
        <f>+'SHOT PUT'!X33</f>
        <v>9</v>
      </c>
      <c r="Y64" s="7">
        <f>+'SHOT PUT'!Y33</f>
        <v>0</v>
      </c>
      <c r="Z64" s="65">
        <f t="shared" si="6"/>
        <v>9</v>
      </c>
    </row>
    <row r="65" spans="1:26" ht="14.25" customHeight="1" x14ac:dyDescent="0.25">
      <c r="A65" s="7" t="s">
        <v>457</v>
      </c>
      <c r="B65" s="7">
        <f>+DISCUS!B118</f>
        <v>0</v>
      </c>
      <c r="C65" s="7">
        <f>+DISCUS!C118</f>
        <v>0</v>
      </c>
      <c r="D65" s="7">
        <f>+DISCUS!D118</f>
        <v>0</v>
      </c>
      <c r="E65" s="7">
        <f>+DISCUS!E118</f>
        <v>0</v>
      </c>
      <c r="F65" s="7">
        <f>+DISCUS!F118</f>
        <v>8</v>
      </c>
      <c r="G65" s="7">
        <f>+DISCUS!G118</f>
        <v>0</v>
      </c>
      <c r="H65" s="7">
        <f>+DISCUS!H118</f>
        <v>0</v>
      </c>
      <c r="I65" s="7">
        <f>+DISCUS!I118</f>
        <v>0</v>
      </c>
      <c r="J65" s="7">
        <f>+DISCUS!J118</f>
        <v>0</v>
      </c>
      <c r="K65" s="7">
        <f>+DISCUS!K118</f>
        <v>0</v>
      </c>
      <c r="L65" s="7">
        <f>+DISCUS!L118</f>
        <v>0</v>
      </c>
      <c r="M65" s="7">
        <f>+DISCUS!M118</f>
        <v>0</v>
      </c>
      <c r="N65" s="7">
        <f>+DISCUS!N118</f>
        <v>0</v>
      </c>
      <c r="O65" s="7">
        <f>+DISCUS!O118</f>
        <v>0</v>
      </c>
      <c r="P65" s="7">
        <f>+DISCUS!P118</f>
        <v>0</v>
      </c>
      <c r="Q65" s="7">
        <f>+DISCUS!Q118</f>
        <v>0</v>
      </c>
      <c r="R65" s="7">
        <f>+DISCUS!R118</f>
        <v>0</v>
      </c>
      <c r="S65" s="7">
        <f>+DISCUS!S118</f>
        <v>0</v>
      </c>
      <c r="T65" s="7">
        <f>+DISCUS!T118</f>
        <v>0</v>
      </c>
      <c r="U65" s="7">
        <f>+DISCUS!U118</f>
        <v>0</v>
      </c>
      <c r="V65" s="7">
        <f>+DISCUS!V118</f>
        <v>0</v>
      </c>
      <c r="W65" s="7">
        <f>+DISCUS!W118</f>
        <v>0</v>
      </c>
      <c r="X65" s="7">
        <f>+DISCUS!X118</f>
        <v>0</v>
      </c>
      <c r="Y65" s="7">
        <f>+DISCUS!Y118</f>
        <v>0</v>
      </c>
      <c r="Z65" s="65">
        <f t="shared" si="6"/>
        <v>8</v>
      </c>
    </row>
    <row r="66" spans="1:26" ht="14.25" customHeight="1" x14ac:dyDescent="0.25">
      <c r="A66" s="7" t="s">
        <v>458</v>
      </c>
      <c r="B66" s="7">
        <f>+'Turbo Jav'!B68</f>
        <v>0</v>
      </c>
      <c r="C66" s="7">
        <f>+'Turbo Jav'!C68</f>
        <v>0</v>
      </c>
      <c r="D66" s="7">
        <f>+'Turbo Jav'!D68</f>
        <v>0</v>
      </c>
      <c r="E66" s="7">
        <f>+'Turbo Jav'!E68</f>
        <v>0</v>
      </c>
      <c r="F66" s="7">
        <f>+'Turbo Jav'!F68</f>
        <v>0</v>
      </c>
      <c r="G66" s="7">
        <f>+'Turbo Jav'!G68</f>
        <v>0</v>
      </c>
      <c r="H66" s="7">
        <f>+'Turbo Jav'!H68</f>
        <v>0</v>
      </c>
      <c r="I66" s="7">
        <f>+'Turbo Jav'!I68</f>
        <v>0</v>
      </c>
      <c r="J66" s="7">
        <f>+'Turbo Jav'!J68</f>
        <v>0</v>
      </c>
      <c r="K66" s="7">
        <f>+'Turbo Jav'!K68</f>
        <v>0</v>
      </c>
      <c r="L66" s="7">
        <f>+'Turbo Jav'!L68</f>
        <v>0</v>
      </c>
      <c r="M66" s="7">
        <f>+'Turbo Jav'!M68</f>
        <v>0</v>
      </c>
      <c r="N66" s="7">
        <f>+'Turbo Jav'!N68</f>
        <v>0</v>
      </c>
      <c r="O66" s="7">
        <f>+'Turbo Jav'!O68</f>
        <v>0</v>
      </c>
      <c r="P66" s="7">
        <f>+'Turbo Jav'!P68</f>
        <v>0</v>
      </c>
      <c r="Q66" s="7">
        <f>+'Turbo Jav'!Q68</f>
        <v>0</v>
      </c>
      <c r="R66" s="7">
        <f>+'Turbo Jav'!R68</f>
        <v>0</v>
      </c>
      <c r="S66" s="7">
        <f>+'Turbo Jav'!S68</f>
        <v>0</v>
      </c>
      <c r="T66" s="7">
        <f>+'Turbo Jav'!T68</f>
        <v>0</v>
      </c>
      <c r="U66" s="7">
        <f>+'Turbo Jav'!U68</f>
        <v>0</v>
      </c>
      <c r="V66" s="7">
        <f>+'Turbo Jav'!V68</f>
        <v>0</v>
      </c>
      <c r="W66" s="7">
        <f>+'Turbo Jav'!W68</f>
        <v>0</v>
      </c>
      <c r="X66" s="7">
        <f>+'Turbo Jav'!X68</f>
        <v>9</v>
      </c>
      <c r="Y66" s="7">
        <f>+'Turbo Jav'!Y68</f>
        <v>0</v>
      </c>
      <c r="Z66" s="65">
        <f t="shared" si="6"/>
        <v>9</v>
      </c>
    </row>
    <row r="67" spans="1:26" ht="14.25" customHeight="1" x14ac:dyDescent="0.25">
      <c r="A67" s="7" t="s">
        <v>459</v>
      </c>
      <c r="B67" s="7">
        <f>+'LONG JUMP'!B75</f>
        <v>0</v>
      </c>
      <c r="C67" s="7">
        <f>+'LONG JUMP'!C75</f>
        <v>0</v>
      </c>
      <c r="D67" s="7">
        <f>+'LONG JUMP'!D75</f>
        <v>0</v>
      </c>
      <c r="E67" s="7">
        <f>+'LONG JUMP'!E75</f>
        <v>0</v>
      </c>
      <c r="F67" s="7">
        <f>+'LONG JUMP'!F75</f>
        <v>3</v>
      </c>
      <c r="G67" s="7">
        <f>+'LONG JUMP'!G75</f>
        <v>0</v>
      </c>
      <c r="H67" s="7">
        <f>+'LONG JUMP'!H75</f>
        <v>0</v>
      </c>
      <c r="I67" s="7">
        <f>+'LONG JUMP'!I75</f>
        <v>0</v>
      </c>
      <c r="J67" s="7">
        <f>+'LONG JUMP'!J75</f>
        <v>0</v>
      </c>
      <c r="K67" s="7">
        <f>+'LONG JUMP'!K75</f>
        <v>0</v>
      </c>
      <c r="L67" s="7">
        <f>+'LONG JUMP'!L75</f>
        <v>0</v>
      </c>
      <c r="M67" s="7">
        <f>+'LONG JUMP'!M75</f>
        <v>0</v>
      </c>
      <c r="N67" s="7">
        <f>+'LONG JUMP'!N75</f>
        <v>0</v>
      </c>
      <c r="O67" s="7">
        <f>+'LONG JUMP'!O75</f>
        <v>0</v>
      </c>
      <c r="P67" s="7">
        <f>+'LONG JUMP'!P75</f>
        <v>0</v>
      </c>
      <c r="Q67" s="7">
        <f>+'LONG JUMP'!Q75</f>
        <v>0</v>
      </c>
      <c r="R67" s="7">
        <f>+'LONG JUMP'!R75</f>
        <v>0</v>
      </c>
      <c r="S67" s="7">
        <f>+'LONG JUMP'!S75</f>
        <v>0</v>
      </c>
      <c r="T67" s="7">
        <f>+'LONG JUMP'!T75</f>
        <v>0</v>
      </c>
      <c r="U67" s="7">
        <f>+'LONG JUMP'!U75</f>
        <v>0</v>
      </c>
      <c r="V67" s="7">
        <f>+'LONG JUMP'!V75</f>
        <v>0</v>
      </c>
      <c r="W67" s="7">
        <f>+'LONG JUMP'!W75</f>
        <v>0</v>
      </c>
      <c r="X67" s="7">
        <f>+'LONG JUMP'!X75</f>
        <v>6</v>
      </c>
      <c r="Y67" s="7">
        <f>+'LONG JUMP'!Y75</f>
        <v>0</v>
      </c>
      <c r="Z67" s="65">
        <f t="shared" si="6"/>
        <v>9</v>
      </c>
    </row>
    <row r="68" spans="1:26" ht="14.25" customHeight="1" x14ac:dyDescent="0.25">
      <c r="A68" s="111" t="s">
        <v>460</v>
      </c>
      <c r="B68" s="116">
        <f t="shared" ref="B68:Y68" si="7">SUM(B52:B67)</f>
        <v>0</v>
      </c>
      <c r="C68" s="116">
        <f t="shared" si="7"/>
        <v>0</v>
      </c>
      <c r="D68" s="116">
        <f t="shared" si="7"/>
        <v>0</v>
      </c>
      <c r="E68" s="116">
        <f t="shared" si="7"/>
        <v>0</v>
      </c>
      <c r="F68" s="116">
        <f t="shared" si="7"/>
        <v>31</v>
      </c>
      <c r="G68" s="116">
        <f t="shared" si="7"/>
        <v>0</v>
      </c>
      <c r="H68" s="116">
        <f t="shared" si="7"/>
        <v>0</v>
      </c>
      <c r="I68" s="116">
        <f t="shared" si="7"/>
        <v>0</v>
      </c>
      <c r="J68" s="116">
        <f t="shared" si="7"/>
        <v>0</v>
      </c>
      <c r="K68" s="116">
        <f t="shared" si="7"/>
        <v>0</v>
      </c>
      <c r="L68" s="116">
        <f t="shared" si="7"/>
        <v>0</v>
      </c>
      <c r="M68" s="116">
        <f t="shared" si="7"/>
        <v>0</v>
      </c>
      <c r="N68" s="116">
        <f t="shared" si="7"/>
        <v>0</v>
      </c>
      <c r="O68" s="116">
        <f t="shared" si="7"/>
        <v>0</v>
      </c>
      <c r="P68" s="116">
        <f t="shared" si="7"/>
        <v>0</v>
      </c>
      <c r="Q68" s="116">
        <f t="shared" si="7"/>
        <v>0</v>
      </c>
      <c r="R68" s="116">
        <f t="shared" si="7"/>
        <v>0</v>
      </c>
      <c r="S68" s="116">
        <f t="shared" si="7"/>
        <v>0</v>
      </c>
      <c r="T68" s="116">
        <f t="shared" si="7"/>
        <v>0</v>
      </c>
      <c r="U68" s="116">
        <f t="shared" si="7"/>
        <v>0</v>
      </c>
      <c r="V68" s="116">
        <f t="shared" si="7"/>
        <v>0</v>
      </c>
      <c r="W68" s="116">
        <f t="shared" si="7"/>
        <v>0</v>
      </c>
      <c r="X68" s="116">
        <f t="shared" si="7"/>
        <v>93</v>
      </c>
      <c r="Y68" s="116">
        <f t="shared" si="7"/>
        <v>0</v>
      </c>
      <c r="Z68" s="65"/>
    </row>
    <row r="69" spans="1:26" ht="14.25" customHeight="1" x14ac:dyDescent="0.25">
      <c r="Z69" s="65"/>
    </row>
    <row r="70" spans="1:26" ht="14.25" customHeight="1" x14ac:dyDescent="0.25">
      <c r="A70" s="63"/>
      <c r="B70" s="38" t="s">
        <v>8</v>
      </c>
      <c r="C70" s="38" t="s">
        <v>15</v>
      </c>
      <c r="D70" s="38" t="s">
        <v>18</v>
      </c>
      <c r="E70" s="38" t="s">
        <v>21</v>
      </c>
      <c r="F70" s="38" t="s">
        <v>10</v>
      </c>
      <c r="G70" s="38" t="s">
        <v>26</v>
      </c>
      <c r="H70" s="38" t="s">
        <v>29</v>
      </c>
      <c r="I70" s="38" t="s">
        <v>32</v>
      </c>
      <c r="J70" s="38" t="s">
        <v>35</v>
      </c>
      <c r="K70" s="38" t="s">
        <v>39</v>
      </c>
      <c r="L70" s="38" t="s">
        <v>42</v>
      </c>
      <c r="M70" s="38" t="s">
        <v>45</v>
      </c>
      <c r="N70" s="38" t="s">
        <v>48</v>
      </c>
      <c r="O70" s="38" t="s">
        <v>51</v>
      </c>
      <c r="P70" s="38" t="s">
        <v>54</v>
      </c>
      <c r="Q70" s="38" t="s">
        <v>57</v>
      </c>
      <c r="R70" s="38" t="s">
        <v>60</v>
      </c>
      <c r="S70" s="38" t="s">
        <v>63</v>
      </c>
      <c r="T70" s="38" t="s">
        <v>66</v>
      </c>
      <c r="U70" s="38" t="s">
        <v>71</v>
      </c>
      <c r="V70" s="38" t="s">
        <v>74</v>
      </c>
      <c r="W70" s="38" t="s">
        <v>77</v>
      </c>
      <c r="X70" s="38" t="s">
        <v>80</v>
      </c>
      <c r="Y70" s="38" t="s">
        <v>461</v>
      </c>
      <c r="Z70" s="63" t="s">
        <v>397</v>
      </c>
    </row>
    <row r="71" spans="1:26" ht="14.25" customHeight="1" x14ac:dyDescent="0.25">
      <c r="A71" s="37" t="s">
        <v>462</v>
      </c>
      <c r="B71" s="7">
        <f>+'100- All'!B68</f>
        <v>0</v>
      </c>
      <c r="C71" s="7">
        <f>+'100- All'!C68</f>
        <v>0</v>
      </c>
      <c r="D71" s="7">
        <f>+'100- All'!D68</f>
        <v>0</v>
      </c>
      <c r="E71" s="7">
        <f>+'100- All'!E68</f>
        <v>0</v>
      </c>
      <c r="F71" s="7">
        <f>+'100- All'!F68</f>
        <v>4</v>
      </c>
      <c r="G71" s="7">
        <f>+'100- All'!G68</f>
        <v>0</v>
      </c>
      <c r="H71" s="7">
        <f>+'100- All'!H68</f>
        <v>0</v>
      </c>
      <c r="I71" s="7">
        <f>+'100- All'!I68</f>
        <v>0</v>
      </c>
      <c r="J71" s="7">
        <f>+'100- All'!J68</f>
        <v>0</v>
      </c>
      <c r="K71" s="7">
        <f>+'100- All'!K68</f>
        <v>0</v>
      </c>
      <c r="L71" s="7">
        <f>+'100- All'!L68</f>
        <v>0</v>
      </c>
      <c r="M71" s="7">
        <f>+'100- All'!M68</f>
        <v>0</v>
      </c>
      <c r="N71" s="7">
        <f>+'100- All'!N68</f>
        <v>0</v>
      </c>
      <c r="O71" s="7">
        <f>+'100- All'!O68</f>
        <v>0</v>
      </c>
      <c r="P71" s="7">
        <f>+'100- All'!P68</f>
        <v>0</v>
      </c>
      <c r="Q71" s="7">
        <f>+'100- All'!Q68</f>
        <v>0</v>
      </c>
      <c r="R71" s="7">
        <f>+'100- All'!R68</f>
        <v>0</v>
      </c>
      <c r="S71" s="7">
        <f>+'100- All'!S68</f>
        <v>0</v>
      </c>
      <c r="T71" s="7">
        <f>+'100- All'!T68</f>
        <v>0</v>
      </c>
      <c r="U71" s="7">
        <f>+'100- All'!U68</f>
        <v>0</v>
      </c>
      <c r="V71" s="7">
        <f>+'100- All'!V68</f>
        <v>0</v>
      </c>
      <c r="W71" s="7">
        <f>+'100- All'!W68</f>
        <v>0</v>
      </c>
      <c r="X71" s="7">
        <f>+'100- All'!X68</f>
        <v>5</v>
      </c>
      <c r="Y71" s="7">
        <f>+'100- All'!Y68</f>
        <v>0</v>
      </c>
      <c r="Z71" s="65">
        <f t="shared" ref="Z71:Z78" si="8">SUM(B71:Y71)</f>
        <v>9</v>
      </c>
    </row>
    <row r="72" spans="1:26" ht="14.25" customHeight="1" x14ac:dyDescent="0.25">
      <c r="A72" s="7" t="s">
        <v>463</v>
      </c>
      <c r="B72" s="7">
        <f>+'200 - All'!B65</f>
        <v>0</v>
      </c>
      <c r="C72" s="7">
        <f>+'200 - All'!C65</f>
        <v>0</v>
      </c>
      <c r="D72" s="7">
        <f>+'200 - All'!D65</f>
        <v>0</v>
      </c>
      <c r="E72" s="7">
        <f>+'200 - All'!E65</f>
        <v>0</v>
      </c>
      <c r="F72" s="7">
        <f>+'200 - All'!F65</f>
        <v>8</v>
      </c>
      <c r="G72" s="7">
        <f>+'200 - All'!G65</f>
        <v>0</v>
      </c>
      <c r="H72" s="7">
        <f>+'200 - All'!H65</f>
        <v>0</v>
      </c>
      <c r="I72" s="7">
        <f>+'200 - All'!I65</f>
        <v>0</v>
      </c>
      <c r="J72" s="7">
        <f>+'200 - All'!J65</f>
        <v>0</v>
      </c>
      <c r="K72" s="7">
        <f>+'200 - All'!K65</f>
        <v>0</v>
      </c>
      <c r="L72" s="7">
        <f>+'200 - All'!L65</f>
        <v>0</v>
      </c>
      <c r="M72" s="7">
        <f>+'200 - All'!M65</f>
        <v>0</v>
      </c>
      <c r="N72" s="7">
        <f>+'200 - All'!N65</f>
        <v>0</v>
      </c>
      <c r="O72" s="7">
        <f>+'200 - All'!O65</f>
        <v>0</v>
      </c>
      <c r="P72" s="7">
        <f>+'200 - All'!P65</f>
        <v>0</v>
      </c>
      <c r="Q72" s="7">
        <f>+'200 - All'!Q65</f>
        <v>0</v>
      </c>
      <c r="R72" s="7">
        <f>+'200 - All'!R65</f>
        <v>0</v>
      </c>
      <c r="S72" s="7">
        <f>+'200 - All'!S65</f>
        <v>0</v>
      </c>
      <c r="T72" s="7">
        <f>+'200 - All'!T65</f>
        <v>0</v>
      </c>
      <c r="U72" s="7">
        <f>+'200 - All'!U65</f>
        <v>0</v>
      </c>
      <c r="V72" s="7">
        <f>+'200 - All'!V65</f>
        <v>0</v>
      </c>
      <c r="W72" s="7">
        <f>+'200 - All'!W65</f>
        <v>0</v>
      </c>
      <c r="X72" s="7">
        <f>+'200 - All'!X65</f>
        <v>1</v>
      </c>
      <c r="Y72" s="7">
        <f>+'200 - All'!Y65</f>
        <v>0</v>
      </c>
      <c r="Z72" s="65">
        <f t="shared" si="8"/>
        <v>9</v>
      </c>
    </row>
    <row r="73" spans="1:26" ht="14.25" customHeight="1" x14ac:dyDescent="0.25">
      <c r="A73" s="7" t="s">
        <v>464</v>
      </c>
      <c r="B73" s="7">
        <f>+'400 - All'!B63</f>
        <v>0</v>
      </c>
      <c r="C73" s="7">
        <f>+'400 - All'!C63</f>
        <v>0</v>
      </c>
      <c r="D73" s="7">
        <f>+'400 - All'!D63</f>
        <v>0</v>
      </c>
      <c r="E73" s="7">
        <f>+'400 - All'!E63</f>
        <v>0</v>
      </c>
      <c r="F73" s="7">
        <f>+'400 - All'!F63</f>
        <v>1</v>
      </c>
      <c r="G73" s="7">
        <f>+'400 - All'!G63</f>
        <v>0</v>
      </c>
      <c r="H73" s="7">
        <f>+'400 - All'!H63</f>
        <v>0</v>
      </c>
      <c r="I73" s="7">
        <f>+'400 - All'!I63</f>
        <v>0</v>
      </c>
      <c r="J73" s="7">
        <f>+'400 - All'!J63</f>
        <v>0</v>
      </c>
      <c r="K73" s="7">
        <f>+'400 - All'!K63</f>
        <v>0</v>
      </c>
      <c r="L73" s="7">
        <f>+'400 - All'!L63</f>
        <v>0</v>
      </c>
      <c r="M73" s="7">
        <f>+'400 - All'!M63</f>
        <v>0</v>
      </c>
      <c r="N73" s="7">
        <f>+'400 - All'!N63</f>
        <v>0</v>
      </c>
      <c r="O73" s="7">
        <f>+'400 - All'!O63</f>
        <v>0</v>
      </c>
      <c r="P73" s="7">
        <f>+'400 - All'!P63</f>
        <v>0</v>
      </c>
      <c r="Q73" s="7">
        <f>+'400 - All'!Q63</f>
        <v>0</v>
      </c>
      <c r="R73" s="7">
        <f>+'400 - All'!R63</f>
        <v>0</v>
      </c>
      <c r="S73" s="7">
        <f>+'400 - All'!S63</f>
        <v>0</v>
      </c>
      <c r="T73" s="7">
        <f>+'400 - All'!T63</f>
        <v>0</v>
      </c>
      <c r="U73" s="7">
        <f>+'400 - All'!U63</f>
        <v>0</v>
      </c>
      <c r="V73" s="7">
        <f>+'400 - All'!V63</f>
        <v>0</v>
      </c>
      <c r="W73" s="7">
        <f>+'400 - All'!W63</f>
        <v>0</v>
      </c>
      <c r="X73" s="7">
        <f>+'400 - All'!X63</f>
        <v>8</v>
      </c>
      <c r="Y73" s="7">
        <f>+'400 - All'!Y63</f>
        <v>0</v>
      </c>
      <c r="Z73" s="65">
        <f t="shared" si="8"/>
        <v>9</v>
      </c>
    </row>
    <row r="74" spans="1:26" ht="14.25" customHeight="1" x14ac:dyDescent="0.25">
      <c r="A74" s="7" t="s">
        <v>465</v>
      </c>
      <c r="B74" s="7">
        <f>+'800 - ALL'!B37</f>
        <v>0</v>
      </c>
      <c r="C74" s="7">
        <f>+'800 - ALL'!C37</f>
        <v>0</v>
      </c>
      <c r="D74" s="7">
        <f>+'800 - ALL'!D37</f>
        <v>0</v>
      </c>
      <c r="E74" s="7">
        <f>+'800 - ALL'!E37</f>
        <v>0</v>
      </c>
      <c r="F74" s="7">
        <f>+'800 - ALL'!F37</f>
        <v>8</v>
      </c>
      <c r="G74" s="7">
        <f>+'800 - ALL'!G37</f>
        <v>0</v>
      </c>
      <c r="H74" s="7">
        <f>+'800 - ALL'!H37</f>
        <v>0</v>
      </c>
      <c r="I74" s="7">
        <f>+'800 - ALL'!I37</f>
        <v>0</v>
      </c>
      <c r="J74" s="7">
        <f>+'800 - ALL'!J37</f>
        <v>0</v>
      </c>
      <c r="K74" s="7">
        <f>+'800 - ALL'!K37</f>
        <v>0</v>
      </c>
      <c r="L74" s="7">
        <f>+'800 - ALL'!L37</f>
        <v>0</v>
      </c>
      <c r="M74" s="7">
        <f>+'800 - ALL'!M37</f>
        <v>0</v>
      </c>
      <c r="N74" s="7">
        <f>+'800 - ALL'!N37</f>
        <v>0</v>
      </c>
      <c r="O74" s="7">
        <f>+'800 - ALL'!O37</f>
        <v>0</v>
      </c>
      <c r="P74" s="7">
        <f>+'800 - ALL'!P37</f>
        <v>0</v>
      </c>
      <c r="Q74" s="7">
        <f>+'800 - ALL'!Q37</f>
        <v>0</v>
      </c>
      <c r="R74" s="7">
        <f>+'800 - ALL'!R37</f>
        <v>0</v>
      </c>
      <c r="S74" s="7">
        <f>+'800 - ALL'!S37</f>
        <v>0</v>
      </c>
      <c r="T74" s="7">
        <f>+'800 - ALL'!T37</f>
        <v>0</v>
      </c>
      <c r="U74" s="7">
        <f>+'800 - ALL'!U37</f>
        <v>0</v>
      </c>
      <c r="V74" s="7">
        <f>+'800 - ALL'!V37</f>
        <v>0</v>
      </c>
      <c r="W74" s="7">
        <f>+'800 - ALL'!W37</f>
        <v>0</v>
      </c>
      <c r="X74" s="7">
        <f>+'800 - ALL'!X37</f>
        <v>1</v>
      </c>
      <c r="Y74" s="7">
        <f>+'800 - ALL'!Y37</f>
        <v>0</v>
      </c>
      <c r="Z74" s="65">
        <f t="shared" si="8"/>
        <v>9</v>
      </c>
    </row>
    <row r="75" spans="1:26" ht="14.25" customHeight="1" x14ac:dyDescent="0.25">
      <c r="A75" s="7" t="s">
        <v>466</v>
      </c>
      <c r="B75" s="7">
        <f>+'1600mm - ALL'!B37</f>
        <v>0</v>
      </c>
      <c r="C75" s="7">
        <f>+'1600mm - ALL'!C37</f>
        <v>0</v>
      </c>
      <c r="D75" s="7">
        <f>+'1600mm - ALL'!D37</f>
        <v>0</v>
      </c>
      <c r="E75" s="7">
        <f>+'1600mm - ALL'!E37</f>
        <v>0</v>
      </c>
      <c r="F75" s="7">
        <f>+'1600mm - ALL'!F37</f>
        <v>8</v>
      </c>
      <c r="G75" s="7">
        <f>+'1600mm - ALL'!G37</f>
        <v>0</v>
      </c>
      <c r="H75" s="7">
        <f>+'1600mm - ALL'!H37</f>
        <v>0</v>
      </c>
      <c r="I75" s="7">
        <f>+'1600mm - ALL'!I37</f>
        <v>0</v>
      </c>
      <c r="J75" s="7">
        <f>+'1600mm - ALL'!J37</f>
        <v>0</v>
      </c>
      <c r="K75" s="7">
        <f>+'1600mm - ALL'!K37</f>
        <v>0</v>
      </c>
      <c r="L75" s="7">
        <f>+'1600mm - ALL'!L37</f>
        <v>0</v>
      </c>
      <c r="M75" s="7">
        <f>+'1600mm - ALL'!M37</f>
        <v>0</v>
      </c>
      <c r="N75" s="7">
        <f>+'1600mm - ALL'!N37</f>
        <v>0</v>
      </c>
      <c r="O75" s="7">
        <f>+'1600mm - ALL'!O37</f>
        <v>0</v>
      </c>
      <c r="P75" s="7">
        <f>+'1600mm - ALL'!P37</f>
        <v>0</v>
      </c>
      <c r="Q75" s="7">
        <f>+'1600mm - ALL'!Q37</f>
        <v>0</v>
      </c>
      <c r="R75" s="7">
        <f>+'1600mm - ALL'!R37</f>
        <v>0</v>
      </c>
      <c r="S75" s="7">
        <f>+'1600mm - ALL'!S37</f>
        <v>0</v>
      </c>
      <c r="T75" s="7">
        <f>+'1600mm - ALL'!T37</f>
        <v>0</v>
      </c>
      <c r="U75" s="7">
        <f>+'1600mm - ALL'!U37</f>
        <v>0</v>
      </c>
      <c r="V75" s="7">
        <f>+'1600mm - ALL'!V37</f>
        <v>0</v>
      </c>
      <c r="W75" s="7">
        <f>+'1600mm - ALL'!W37</f>
        <v>0</v>
      </c>
      <c r="X75" s="7">
        <f>+'1600mm - ALL'!X37</f>
        <v>1</v>
      </c>
      <c r="Y75" s="7">
        <f>+'1600mm - ALL'!Y37</f>
        <v>0</v>
      </c>
      <c r="Z75" s="65">
        <f t="shared" si="8"/>
        <v>9</v>
      </c>
    </row>
    <row r="76" spans="1:26" ht="14.25" customHeight="1" x14ac:dyDescent="0.25">
      <c r="A76" s="7" t="s">
        <v>467</v>
      </c>
      <c r="B76" s="7">
        <f>+'4x100 - ALL'!B31</f>
        <v>0</v>
      </c>
      <c r="C76" s="7">
        <f>+'4x100 - ALL'!C31</f>
        <v>0</v>
      </c>
      <c r="D76" s="7">
        <f>+'4x100 - ALL'!D31</f>
        <v>0</v>
      </c>
      <c r="E76" s="7">
        <f>+'4x100 - ALL'!E31</f>
        <v>0</v>
      </c>
      <c r="F76" s="7">
        <f>+'4x100 - ALL'!F31</f>
        <v>3</v>
      </c>
      <c r="G76" s="7">
        <f>+'4x100 - ALL'!G31</f>
        <v>0</v>
      </c>
      <c r="H76" s="7">
        <f>+'4x100 - ALL'!H31</f>
        <v>0</v>
      </c>
      <c r="I76" s="7">
        <f>+'4x100 - ALL'!I31</f>
        <v>0</v>
      </c>
      <c r="J76" s="7">
        <f>+'4x100 - ALL'!J31</f>
        <v>0</v>
      </c>
      <c r="K76" s="7">
        <f>+'4x100 - ALL'!K31</f>
        <v>0</v>
      </c>
      <c r="L76" s="7">
        <f>+'4x100 - ALL'!L31</f>
        <v>0</v>
      </c>
      <c r="M76" s="7">
        <f>+'4x100 - ALL'!M31</f>
        <v>0</v>
      </c>
      <c r="N76" s="7">
        <f>+'4x100 - ALL'!N31</f>
        <v>0</v>
      </c>
      <c r="O76" s="7">
        <f>+'4x100 - ALL'!O31</f>
        <v>0</v>
      </c>
      <c r="P76" s="7">
        <f>+'4x100 - ALL'!P31</f>
        <v>0</v>
      </c>
      <c r="Q76" s="7">
        <f>+'4x100 - ALL'!Q31</f>
        <v>0</v>
      </c>
      <c r="R76" s="7">
        <f>+'4x100 - ALL'!R31</f>
        <v>0</v>
      </c>
      <c r="S76" s="7">
        <f>+'4x100 - ALL'!S31</f>
        <v>0</v>
      </c>
      <c r="T76" s="7">
        <f>+'4x100 - ALL'!T31</f>
        <v>0</v>
      </c>
      <c r="U76" s="7">
        <f>+'4x100 - ALL'!U31</f>
        <v>0</v>
      </c>
      <c r="V76" s="7">
        <f>+'4x100 - ALL'!V31</f>
        <v>0</v>
      </c>
      <c r="W76" s="7">
        <f>+'4x100 - ALL'!W31</f>
        <v>0</v>
      </c>
      <c r="X76" s="7">
        <f>+'4x100 - ALL'!X31</f>
        <v>5</v>
      </c>
      <c r="Y76" s="7">
        <f>+'4x100 - ALL'!Y31</f>
        <v>0</v>
      </c>
      <c r="Z76" s="65">
        <f t="shared" si="8"/>
        <v>8</v>
      </c>
    </row>
    <row r="77" spans="1:26" ht="14.25" customHeight="1" x14ac:dyDescent="0.25">
      <c r="A77" s="7" t="s">
        <v>468</v>
      </c>
      <c r="B77" s="7">
        <f>+'Turbo Jav'!B69</f>
        <v>0</v>
      </c>
      <c r="C77" s="7">
        <f>+'Turbo Jav'!C69</f>
        <v>0</v>
      </c>
      <c r="D77" s="7">
        <f>+'Turbo Jav'!D69</f>
        <v>0</v>
      </c>
      <c r="E77" s="7">
        <f>+'Turbo Jav'!E69</f>
        <v>0</v>
      </c>
      <c r="F77" s="7">
        <f>+'Turbo Jav'!F69</f>
        <v>4</v>
      </c>
      <c r="G77" s="7">
        <f>+'Turbo Jav'!G69</f>
        <v>0</v>
      </c>
      <c r="H77" s="7">
        <f>+'Turbo Jav'!H69</f>
        <v>0</v>
      </c>
      <c r="I77" s="7">
        <f>+'Turbo Jav'!I69</f>
        <v>0</v>
      </c>
      <c r="J77" s="7">
        <f>+'Turbo Jav'!J69</f>
        <v>0</v>
      </c>
      <c r="K77" s="7">
        <f>+'Turbo Jav'!K69</f>
        <v>0</v>
      </c>
      <c r="L77" s="7">
        <f>+'Turbo Jav'!L69</f>
        <v>0</v>
      </c>
      <c r="M77" s="7">
        <f>+'Turbo Jav'!M69</f>
        <v>0</v>
      </c>
      <c r="N77" s="7">
        <f>+'Turbo Jav'!N69</f>
        <v>0</v>
      </c>
      <c r="O77" s="7">
        <f>+'Turbo Jav'!O69</f>
        <v>0</v>
      </c>
      <c r="P77" s="7">
        <f>+'Turbo Jav'!P69</f>
        <v>0</v>
      </c>
      <c r="Q77" s="7">
        <f>+'Turbo Jav'!Q69</f>
        <v>0</v>
      </c>
      <c r="R77" s="7">
        <f>+'Turbo Jav'!R69</f>
        <v>0</v>
      </c>
      <c r="S77" s="7">
        <f>+'Turbo Jav'!S69</f>
        <v>0</v>
      </c>
      <c r="T77" s="7">
        <f>+'Turbo Jav'!T69</f>
        <v>0</v>
      </c>
      <c r="U77" s="7">
        <f>+'Turbo Jav'!U69</f>
        <v>0</v>
      </c>
      <c r="V77" s="7">
        <f>+'Turbo Jav'!V69</f>
        <v>0</v>
      </c>
      <c r="W77" s="7">
        <f>+'Turbo Jav'!W69</f>
        <v>0</v>
      </c>
      <c r="X77" s="7">
        <f>+'Turbo Jav'!X69</f>
        <v>5</v>
      </c>
      <c r="Y77" s="7">
        <f>+'Turbo Jav'!Y69</f>
        <v>0</v>
      </c>
      <c r="Z77" s="65">
        <f t="shared" si="8"/>
        <v>9</v>
      </c>
    </row>
    <row r="78" spans="1:26" ht="14.25" customHeight="1" x14ac:dyDescent="0.25">
      <c r="A78" s="7" t="s">
        <v>469</v>
      </c>
      <c r="B78" s="7">
        <f>+'LONG JUMP'!B76</f>
        <v>0</v>
      </c>
      <c r="C78" s="7">
        <f>+'LONG JUMP'!C76</f>
        <v>0</v>
      </c>
      <c r="D78" s="7">
        <f>+'LONG JUMP'!D76</f>
        <v>0</v>
      </c>
      <c r="E78" s="7">
        <f>+'LONG JUMP'!E76</f>
        <v>0</v>
      </c>
      <c r="F78" s="7">
        <f>+'LONG JUMP'!F76</f>
        <v>5</v>
      </c>
      <c r="G78" s="7">
        <f>+'LONG JUMP'!G76</f>
        <v>0</v>
      </c>
      <c r="H78" s="7">
        <f>+'LONG JUMP'!H76</f>
        <v>0</v>
      </c>
      <c r="I78" s="7">
        <f>+'LONG JUMP'!I76</f>
        <v>0</v>
      </c>
      <c r="J78" s="7">
        <f>+'LONG JUMP'!J76</f>
        <v>0</v>
      </c>
      <c r="K78" s="7">
        <f>+'LONG JUMP'!K76</f>
        <v>0</v>
      </c>
      <c r="L78" s="7">
        <f>+'LONG JUMP'!L76</f>
        <v>0</v>
      </c>
      <c r="M78" s="7">
        <f>+'LONG JUMP'!M76</f>
        <v>0</v>
      </c>
      <c r="N78" s="7">
        <f>+'LONG JUMP'!N76</f>
        <v>0</v>
      </c>
      <c r="O78" s="7">
        <f>+'LONG JUMP'!O76</f>
        <v>0</v>
      </c>
      <c r="P78" s="7">
        <f>+'LONG JUMP'!P76</f>
        <v>0</v>
      </c>
      <c r="Q78" s="7">
        <f>+'LONG JUMP'!Q76</f>
        <v>0</v>
      </c>
      <c r="R78" s="7">
        <f>+'LONG JUMP'!R76</f>
        <v>0</v>
      </c>
      <c r="S78" s="7">
        <f>+'LONG JUMP'!S76</f>
        <v>0</v>
      </c>
      <c r="T78" s="7">
        <f>+'LONG JUMP'!T76</f>
        <v>0</v>
      </c>
      <c r="U78" s="7">
        <f>+'LONG JUMP'!U76</f>
        <v>0</v>
      </c>
      <c r="V78" s="7">
        <f>+'LONG JUMP'!V76</f>
        <v>0</v>
      </c>
      <c r="W78" s="7">
        <f>+'LONG JUMP'!W76</f>
        <v>0</v>
      </c>
      <c r="X78" s="7">
        <f>+'LONG JUMP'!X76</f>
        <v>4</v>
      </c>
      <c r="Y78" s="7">
        <f>+'LONG JUMP'!Y76</f>
        <v>0</v>
      </c>
      <c r="Z78" s="65">
        <f t="shared" si="8"/>
        <v>9</v>
      </c>
    </row>
    <row r="79" spans="1:26" ht="14.25" customHeight="1" x14ac:dyDescent="0.25">
      <c r="A79" s="111" t="s">
        <v>470</v>
      </c>
      <c r="B79" s="112">
        <f t="shared" ref="B79:Y79" si="9">SUM(B71:B78)</f>
        <v>0</v>
      </c>
      <c r="C79" s="112">
        <f t="shared" si="9"/>
        <v>0</v>
      </c>
      <c r="D79" s="112">
        <f t="shared" si="9"/>
        <v>0</v>
      </c>
      <c r="E79" s="112">
        <f t="shared" si="9"/>
        <v>0</v>
      </c>
      <c r="F79" s="112">
        <f t="shared" si="9"/>
        <v>41</v>
      </c>
      <c r="G79" s="112">
        <f t="shared" si="9"/>
        <v>0</v>
      </c>
      <c r="H79" s="112">
        <f t="shared" si="9"/>
        <v>0</v>
      </c>
      <c r="I79" s="112">
        <f t="shared" si="9"/>
        <v>0</v>
      </c>
      <c r="J79" s="112">
        <f t="shared" si="9"/>
        <v>0</v>
      </c>
      <c r="K79" s="112">
        <f t="shared" si="9"/>
        <v>0</v>
      </c>
      <c r="L79" s="112">
        <f t="shared" si="9"/>
        <v>0</v>
      </c>
      <c r="M79" s="112">
        <f t="shared" si="9"/>
        <v>0</v>
      </c>
      <c r="N79" s="112">
        <f t="shared" si="9"/>
        <v>0</v>
      </c>
      <c r="O79" s="112">
        <f t="shared" si="9"/>
        <v>0</v>
      </c>
      <c r="P79" s="112">
        <f t="shared" si="9"/>
        <v>0</v>
      </c>
      <c r="Q79" s="112">
        <f t="shared" si="9"/>
        <v>0</v>
      </c>
      <c r="R79" s="112">
        <f t="shared" si="9"/>
        <v>0</v>
      </c>
      <c r="S79" s="112">
        <f t="shared" si="9"/>
        <v>0</v>
      </c>
      <c r="T79" s="112">
        <f t="shared" si="9"/>
        <v>0</v>
      </c>
      <c r="U79" s="112">
        <f t="shared" si="9"/>
        <v>0</v>
      </c>
      <c r="V79" s="112">
        <f t="shared" si="9"/>
        <v>0</v>
      </c>
      <c r="W79" s="112">
        <f t="shared" si="9"/>
        <v>0</v>
      </c>
      <c r="X79" s="112">
        <f t="shared" si="9"/>
        <v>30</v>
      </c>
      <c r="Y79" s="112">
        <f t="shared" si="9"/>
        <v>0</v>
      </c>
      <c r="Z79" s="63"/>
    </row>
    <row r="80" spans="1:26" ht="14.25" customHeight="1" x14ac:dyDescent="0.25">
      <c r="Z80" s="63" t="s">
        <v>397</v>
      </c>
    </row>
    <row r="81" spans="1:26" ht="14.25" customHeight="1" x14ac:dyDescent="0.25">
      <c r="A81" s="7" t="s">
        <v>471</v>
      </c>
      <c r="B81" s="113">
        <f>+'100- All'!B69</f>
        <v>0</v>
      </c>
      <c r="C81" s="113">
        <f>+'100- All'!C69</f>
        <v>0</v>
      </c>
      <c r="D81" s="113">
        <f>+'100- All'!D69</f>
        <v>0</v>
      </c>
      <c r="E81" s="113">
        <f>+'100- All'!E69</f>
        <v>0</v>
      </c>
      <c r="F81" s="113">
        <f>+'100- All'!F69</f>
        <v>3</v>
      </c>
      <c r="G81" s="113">
        <f>+'100- All'!G69</f>
        <v>0</v>
      </c>
      <c r="H81" s="113">
        <f>+'100- All'!H69</f>
        <v>0</v>
      </c>
      <c r="I81" s="113">
        <f>+'100- All'!I69</f>
        <v>0</v>
      </c>
      <c r="J81" s="113">
        <f>+'100- All'!J69</f>
        <v>0</v>
      </c>
      <c r="K81" s="113">
        <f>+'100- All'!K69</f>
        <v>0</v>
      </c>
      <c r="L81" s="113">
        <f>+'100- All'!L69</f>
        <v>0</v>
      </c>
      <c r="M81" s="113">
        <f>+'100- All'!M69</f>
        <v>0</v>
      </c>
      <c r="N81" s="113">
        <f>+'100- All'!N69</f>
        <v>0</v>
      </c>
      <c r="O81" s="113">
        <f>+'100- All'!O69</f>
        <v>0</v>
      </c>
      <c r="P81" s="113">
        <f>+'100- All'!P69</f>
        <v>0</v>
      </c>
      <c r="Q81" s="113">
        <f>+'100- All'!Q69</f>
        <v>0</v>
      </c>
      <c r="R81" s="113">
        <f>+'100- All'!R69</f>
        <v>0</v>
      </c>
      <c r="S81" s="113">
        <f>+'100- All'!S69</f>
        <v>0</v>
      </c>
      <c r="T81" s="113">
        <f>+'100- All'!T69</f>
        <v>0</v>
      </c>
      <c r="U81" s="113">
        <f>+'100- All'!U69</f>
        <v>0</v>
      </c>
      <c r="V81" s="113">
        <f>+'100- All'!V69</f>
        <v>0</v>
      </c>
      <c r="W81" s="113">
        <f>+'100- All'!W69</f>
        <v>0</v>
      </c>
      <c r="X81" s="113">
        <f>+'100- All'!X69</f>
        <v>6</v>
      </c>
      <c r="Y81" s="113">
        <f>+'100- All'!Y69</f>
        <v>0</v>
      </c>
      <c r="Z81" s="114">
        <f t="shared" ref="Z81:Z88" si="10">SUM(B81:Y81)</f>
        <v>9</v>
      </c>
    </row>
    <row r="82" spans="1:26" ht="14.25" customHeight="1" x14ac:dyDescent="0.25">
      <c r="A82" s="7" t="s">
        <v>472</v>
      </c>
      <c r="B82" s="113">
        <f>+'200 - All'!B66</f>
        <v>0</v>
      </c>
      <c r="C82" s="113">
        <f>+'200 - All'!C66</f>
        <v>0</v>
      </c>
      <c r="D82" s="113">
        <f>+'200 - All'!D66</f>
        <v>0</v>
      </c>
      <c r="E82" s="113">
        <f>+'200 - All'!E66</f>
        <v>0</v>
      </c>
      <c r="F82" s="113">
        <f>+'200 - All'!F66</f>
        <v>4</v>
      </c>
      <c r="G82" s="113">
        <f>+'200 - All'!G66</f>
        <v>0</v>
      </c>
      <c r="H82" s="113">
        <f>+'200 - All'!H66</f>
        <v>0</v>
      </c>
      <c r="I82" s="113">
        <f>+'200 - All'!I66</f>
        <v>0</v>
      </c>
      <c r="J82" s="113">
        <f>+'200 - All'!J66</f>
        <v>0</v>
      </c>
      <c r="K82" s="113">
        <f>+'200 - All'!K66</f>
        <v>0</v>
      </c>
      <c r="L82" s="113">
        <f>+'200 - All'!L66</f>
        <v>0</v>
      </c>
      <c r="M82" s="113">
        <f>+'200 - All'!M66</f>
        <v>0</v>
      </c>
      <c r="N82" s="113">
        <f>+'200 - All'!N66</f>
        <v>0</v>
      </c>
      <c r="O82" s="113">
        <f>+'200 - All'!O66</f>
        <v>0</v>
      </c>
      <c r="P82" s="113">
        <f>+'200 - All'!P66</f>
        <v>0</v>
      </c>
      <c r="Q82" s="113">
        <f>+'200 - All'!Q66</f>
        <v>0</v>
      </c>
      <c r="R82" s="113">
        <f>+'200 - All'!R66</f>
        <v>0</v>
      </c>
      <c r="S82" s="113">
        <f>+'200 - All'!S66</f>
        <v>0</v>
      </c>
      <c r="T82" s="113">
        <f>+'200 - All'!T66</f>
        <v>0</v>
      </c>
      <c r="U82" s="113">
        <f>+'200 - All'!U66</f>
        <v>0</v>
      </c>
      <c r="V82" s="113">
        <f>+'200 - All'!V66</f>
        <v>0</v>
      </c>
      <c r="W82" s="113">
        <f>+'200 - All'!W66</f>
        <v>0</v>
      </c>
      <c r="X82" s="113">
        <f>+'200 - All'!X66</f>
        <v>5</v>
      </c>
      <c r="Y82" s="113">
        <f>+'200 - All'!Y66</f>
        <v>0</v>
      </c>
      <c r="Z82" s="114">
        <f t="shared" si="10"/>
        <v>9</v>
      </c>
    </row>
    <row r="83" spans="1:26" ht="14.25" customHeight="1" x14ac:dyDescent="0.25">
      <c r="A83" s="7" t="s">
        <v>473</v>
      </c>
      <c r="B83" s="113">
        <f>+'400 - All'!B64</f>
        <v>0</v>
      </c>
      <c r="C83" s="113">
        <f>+'400 - All'!C64</f>
        <v>0</v>
      </c>
      <c r="D83" s="113">
        <f>+'400 - All'!D64</f>
        <v>0</v>
      </c>
      <c r="E83" s="113">
        <f>+'400 - All'!E64</f>
        <v>0</v>
      </c>
      <c r="F83" s="113">
        <f>+'400 - All'!F64</f>
        <v>8</v>
      </c>
      <c r="G83" s="113">
        <f>+'400 - All'!G64</f>
        <v>0</v>
      </c>
      <c r="H83" s="113">
        <f>+'400 - All'!H64</f>
        <v>0</v>
      </c>
      <c r="I83" s="113">
        <f>+'400 - All'!I64</f>
        <v>0</v>
      </c>
      <c r="J83" s="113">
        <f>+'400 - All'!J64</f>
        <v>0</v>
      </c>
      <c r="K83" s="113">
        <f>+'400 - All'!K64</f>
        <v>0</v>
      </c>
      <c r="L83" s="113">
        <f>+'400 - All'!L64</f>
        <v>0</v>
      </c>
      <c r="M83" s="113">
        <f>+'400 - All'!M64</f>
        <v>0</v>
      </c>
      <c r="N83" s="113">
        <f>+'400 - All'!N64</f>
        <v>0</v>
      </c>
      <c r="O83" s="113">
        <f>+'400 - All'!O64</f>
        <v>0</v>
      </c>
      <c r="P83" s="113">
        <f>+'400 - All'!P64</f>
        <v>0</v>
      </c>
      <c r="Q83" s="113">
        <f>+'400 - All'!Q64</f>
        <v>0</v>
      </c>
      <c r="R83" s="113">
        <f>+'400 - All'!R64</f>
        <v>0</v>
      </c>
      <c r="S83" s="113">
        <f>+'400 - All'!S64</f>
        <v>0</v>
      </c>
      <c r="T83" s="113">
        <f>+'400 - All'!T64</f>
        <v>0</v>
      </c>
      <c r="U83" s="113">
        <f>+'400 - All'!U64</f>
        <v>0</v>
      </c>
      <c r="V83" s="113">
        <f>+'400 - All'!V64</f>
        <v>0</v>
      </c>
      <c r="W83" s="113">
        <f>+'400 - All'!W64</f>
        <v>0</v>
      </c>
      <c r="X83" s="113">
        <f>+'400 - All'!X64</f>
        <v>1</v>
      </c>
      <c r="Y83" s="113">
        <f>+'400 - All'!Y64</f>
        <v>0</v>
      </c>
      <c r="Z83" s="114">
        <f t="shared" si="10"/>
        <v>9</v>
      </c>
    </row>
    <row r="84" spans="1:26" ht="14.25" customHeight="1" x14ac:dyDescent="0.25">
      <c r="A84" s="7" t="s">
        <v>474</v>
      </c>
      <c r="B84" s="113">
        <f>+'800 - ALL'!B38</f>
        <v>0</v>
      </c>
      <c r="C84" s="113">
        <f>+'800 - ALL'!C38</f>
        <v>0</v>
      </c>
      <c r="D84" s="113">
        <f>+'800 - ALL'!D38</f>
        <v>0</v>
      </c>
      <c r="E84" s="113">
        <f>+'800 - ALL'!E38</f>
        <v>0</v>
      </c>
      <c r="F84" s="113">
        <f>+'800 - ALL'!F38</f>
        <v>8</v>
      </c>
      <c r="G84" s="113">
        <f>+'800 - ALL'!G38</f>
        <v>0</v>
      </c>
      <c r="H84" s="113">
        <f>+'800 - ALL'!H38</f>
        <v>0</v>
      </c>
      <c r="I84" s="113">
        <f>+'800 - ALL'!I38</f>
        <v>0</v>
      </c>
      <c r="J84" s="113">
        <f>+'800 - ALL'!J38</f>
        <v>0</v>
      </c>
      <c r="K84" s="113">
        <f>+'800 - ALL'!K38</f>
        <v>0</v>
      </c>
      <c r="L84" s="113">
        <f>+'800 - ALL'!L38</f>
        <v>0</v>
      </c>
      <c r="M84" s="113">
        <f>+'800 - ALL'!M38</f>
        <v>0</v>
      </c>
      <c r="N84" s="113">
        <f>+'800 - ALL'!N38</f>
        <v>0</v>
      </c>
      <c r="O84" s="113">
        <f>+'800 - ALL'!O38</f>
        <v>0</v>
      </c>
      <c r="P84" s="113">
        <f>+'800 - ALL'!P38</f>
        <v>0</v>
      </c>
      <c r="Q84" s="113">
        <f>+'800 - ALL'!Q38</f>
        <v>0</v>
      </c>
      <c r="R84" s="113">
        <f>+'800 - ALL'!R38</f>
        <v>0</v>
      </c>
      <c r="S84" s="113">
        <f>+'800 - ALL'!S38</f>
        <v>0</v>
      </c>
      <c r="T84" s="113">
        <f>+'800 - ALL'!T38</f>
        <v>0</v>
      </c>
      <c r="U84" s="113">
        <f>+'800 - ALL'!U38</f>
        <v>0</v>
      </c>
      <c r="V84" s="113">
        <f>+'800 - ALL'!V38</f>
        <v>0</v>
      </c>
      <c r="W84" s="113">
        <f>+'800 - ALL'!W38</f>
        <v>0</v>
      </c>
      <c r="X84" s="113">
        <f>+'800 - ALL'!X38</f>
        <v>0</v>
      </c>
      <c r="Y84" s="113">
        <f>+'800 - ALL'!Y38</f>
        <v>0</v>
      </c>
      <c r="Z84" s="114">
        <f t="shared" si="10"/>
        <v>8</v>
      </c>
    </row>
    <row r="85" spans="1:26" ht="14.25" customHeight="1" x14ac:dyDescent="0.25">
      <c r="A85" s="7" t="s">
        <v>475</v>
      </c>
      <c r="B85" s="113">
        <f>+'1600mm - ALL'!B38</f>
        <v>0</v>
      </c>
      <c r="C85" s="113">
        <f>+'1600mm - ALL'!C38</f>
        <v>0</v>
      </c>
      <c r="D85" s="113">
        <f>+'1600mm - ALL'!D38</f>
        <v>0</v>
      </c>
      <c r="E85" s="113">
        <f>+'1600mm - ALL'!E38</f>
        <v>0</v>
      </c>
      <c r="F85" s="113">
        <f>+'1600mm - ALL'!F38</f>
        <v>8</v>
      </c>
      <c r="G85" s="113">
        <f>+'1600mm - ALL'!G38</f>
        <v>0</v>
      </c>
      <c r="H85" s="113">
        <f>+'1600mm - ALL'!H38</f>
        <v>0</v>
      </c>
      <c r="I85" s="113">
        <f>+'1600mm - ALL'!I38</f>
        <v>0</v>
      </c>
      <c r="J85" s="113">
        <f>+'1600mm - ALL'!J38</f>
        <v>0</v>
      </c>
      <c r="K85" s="113">
        <f>+'1600mm - ALL'!K38</f>
        <v>0</v>
      </c>
      <c r="L85" s="113">
        <f>+'1600mm - ALL'!L38</f>
        <v>0</v>
      </c>
      <c r="M85" s="113">
        <f>+'1600mm - ALL'!M38</f>
        <v>0</v>
      </c>
      <c r="N85" s="113">
        <f>+'1600mm - ALL'!N38</f>
        <v>0</v>
      </c>
      <c r="O85" s="113">
        <f>+'1600mm - ALL'!O38</f>
        <v>0</v>
      </c>
      <c r="P85" s="113">
        <f>+'1600mm - ALL'!P38</f>
        <v>0</v>
      </c>
      <c r="Q85" s="113">
        <f>+'1600mm - ALL'!Q38</f>
        <v>0</v>
      </c>
      <c r="R85" s="113">
        <f>+'1600mm - ALL'!R38</f>
        <v>0</v>
      </c>
      <c r="S85" s="113">
        <f>+'1600mm - ALL'!S38</f>
        <v>0</v>
      </c>
      <c r="T85" s="113">
        <f>+'1600mm - ALL'!T38</f>
        <v>0</v>
      </c>
      <c r="U85" s="113">
        <f>+'1600mm - ALL'!U38</f>
        <v>0</v>
      </c>
      <c r="V85" s="113">
        <f>+'1600mm - ALL'!V38</f>
        <v>0</v>
      </c>
      <c r="W85" s="113">
        <f>+'1600mm - ALL'!W38</f>
        <v>0</v>
      </c>
      <c r="X85" s="113">
        <f>+'1600mm - ALL'!X38</f>
        <v>0</v>
      </c>
      <c r="Y85" s="113">
        <f>+'1600mm - ALL'!Y38</f>
        <v>0</v>
      </c>
      <c r="Z85" s="114">
        <f t="shared" si="10"/>
        <v>8</v>
      </c>
    </row>
    <row r="86" spans="1:26" ht="14.25" customHeight="1" x14ac:dyDescent="0.25">
      <c r="A86" s="7" t="s">
        <v>476</v>
      </c>
      <c r="B86" s="113">
        <f>+'4x100 - ALL'!B32</f>
        <v>0</v>
      </c>
      <c r="C86" s="113">
        <f>+'4x100 - ALL'!C32</f>
        <v>0</v>
      </c>
      <c r="D86" s="113">
        <f>+'4x100 - ALL'!D32</f>
        <v>0</v>
      </c>
      <c r="E86" s="113">
        <f>+'4x100 - ALL'!E32</f>
        <v>0</v>
      </c>
      <c r="F86" s="113">
        <f>+'4x100 - ALL'!F32</f>
        <v>5</v>
      </c>
      <c r="G86" s="113">
        <f>+'4x100 - ALL'!G32</f>
        <v>0</v>
      </c>
      <c r="H86" s="113">
        <f>+'4x100 - ALL'!H32</f>
        <v>0</v>
      </c>
      <c r="I86" s="113">
        <f>+'4x100 - ALL'!I32</f>
        <v>0</v>
      </c>
      <c r="J86" s="113">
        <f>+'4x100 - ALL'!J32</f>
        <v>0</v>
      </c>
      <c r="K86" s="113">
        <f>+'4x100 - ALL'!K32</f>
        <v>0</v>
      </c>
      <c r="L86" s="113">
        <f>+'4x100 - ALL'!L32</f>
        <v>0</v>
      </c>
      <c r="M86" s="113">
        <f>+'4x100 - ALL'!M32</f>
        <v>0</v>
      </c>
      <c r="N86" s="113">
        <f>+'4x100 - ALL'!N32</f>
        <v>0</v>
      </c>
      <c r="O86" s="113">
        <f>+'4x100 - ALL'!O32</f>
        <v>0</v>
      </c>
      <c r="P86" s="113">
        <f>+'4x100 - ALL'!P32</f>
        <v>0</v>
      </c>
      <c r="Q86" s="113">
        <f>+'4x100 - ALL'!Q32</f>
        <v>0</v>
      </c>
      <c r="R86" s="113">
        <f>+'4x100 - ALL'!R32</f>
        <v>0</v>
      </c>
      <c r="S86" s="113">
        <f>+'4x100 - ALL'!S32</f>
        <v>0</v>
      </c>
      <c r="T86" s="113">
        <f>+'4x100 - ALL'!T32</f>
        <v>0</v>
      </c>
      <c r="U86" s="113">
        <f>+'4x100 - ALL'!U32</f>
        <v>0</v>
      </c>
      <c r="V86" s="113">
        <f>+'4x100 - ALL'!V32</f>
        <v>0</v>
      </c>
      <c r="W86" s="113">
        <f>+'4x100 - ALL'!W32</f>
        <v>0</v>
      </c>
      <c r="X86" s="113">
        <f>+'4x100 - ALL'!X32</f>
        <v>3</v>
      </c>
      <c r="Y86" s="113">
        <f>+'4x100 - ALL'!Y32</f>
        <v>0</v>
      </c>
      <c r="Z86" s="114">
        <f t="shared" si="10"/>
        <v>8</v>
      </c>
    </row>
    <row r="87" spans="1:26" ht="14.25" customHeight="1" x14ac:dyDescent="0.25">
      <c r="A87" s="7" t="s">
        <v>477</v>
      </c>
      <c r="B87" s="113">
        <f>+'Turbo Jav'!B70</f>
        <v>0</v>
      </c>
      <c r="C87" s="113">
        <f>+'Turbo Jav'!C70</f>
        <v>0</v>
      </c>
      <c r="D87" s="113">
        <f>+'Turbo Jav'!D70</f>
        <v>0</v>
      </c>
      <c r="E87" s="113">
        <f>+'Turbo Jav'!E70</f>
        <v>0</v>
      </c>
      <c r="F87" s="113">
        <f>+'Turbo Jav'!F70</f>
        <v>4</v>
      </c>
      <c r="G87" s="113">
        <f>+'Turbo Jav'!G70</f>
        <v>0</v>
      </c>
      <c r="H87" s="113">
        <f>+'Turbo Jav'!H70</f>
        <v>0</v>
      </c>
      <c r="I87" s="113">
        <f>+'Turbo Jav'!I70</f>
        <v>0</v>
      </c>
      <c r="J87" s="113">
        <f>+'Turbo Jav'!J70</f>
        <v>0</v>
      </c>
      <c r="K87" s="113">
        <f>+'Turbo Jav'!K70</f>
        <v>0</v>
      </c>
      <c r="L87" s="113">
        <f>+'Turbo Jav'!L70</f>
        <v>0</v>
      </c>
      <c r="M87" s="113">
        <f>+'Turbo Jav'!M70</f>
        <v>0</v>
      </c>
      <c r="N87" s="113">
        <f>+'Turbo Jav'!N70</f>
        <v>0</v>
      </c>
      <c r="O87" s="113">
        <f>+'Turbo Jav'!O70</f>
        <v>0</v>
      </c>
      <c r="P87" s="113">
        <f>+'Turbo Jav'!P70</f>
        <v>0</v>
      </c>
      <c r="Q87" s="113">
        <f>+'Turbo Jav'!Q70</f>
        <v>0</v>
      </c>
      <c r="R87" s="113">
        <f>+'Turbo Jav'!R70</f>
        <v>0</v>
      </c>
      <c r="S87" s="113">
        <f>+'Turbo Jav'!S70</f>
        <v>0</v>
      </c>
      <c r="T87" s="113">
        <f>+'Turbo Jav'!T70</f>
        <v>0</v>
      </c>
      <c r="U87" s="113">
        <f>+'Turbo Jav'!U70</f>
        <v>0</v>
      </c>
      <c r="V87" s="113">
        <f>+'Turbo Jav'!V70</f>
        <v>0</v>
      </c>
      <c r="W87" s="113">
        <f>+'Turbo Jav'!W70</f>
        <v>0</v>
      </c>
      <c r="X87" s="113">
        <f>+'Turbo Jav'!X70</f>
        <v>5</v>
      </c>
      <c r="Y87" s="113">
        <f>+'Turbo Jav'!Y70</f>
        <v>0</v>
      </c>
      <c r="Z87" s="114">
        <f t="shared" si="10"/>
        <v>9</v>
      </c>
    </row>
    <row r="88" spans="1:26" ht="14.25" customHeight="1" x14ac:dyDescent="0.25">
      <c r="A88" s="7" t="s">
        <v>478</v>
      </c>
      <c r="B88" s="7">
        <f>+'LONG JUMP'!B77</f>
        <v>0</v>
      </c>
      <c r="C88" s="7">
        <f>+'LONG JUMP'!C77</f>
        <v>0</v>
      </c>
      <c r="D88" s="7">
        <f>+'LONG JUMP'!D77</f>
        <v>0</v>
      </c>
      <c r="E88" s="7">
        <f>+'LONG JUMP'!E77</f>
        <v>0</v>
      </c>
      <c r="F88" s="7">
        <f>+'LONG JUMP'!F77</f>
        <v>6</v>
      </c>
      <c r="G88" s="7">
        <f>+'LONG JUMP'!G77</f>
        <v>0</v>
      </c>
      <c r="H88" s="7">
        <f>+'LONG JUMP'!H77</f>
        <v>0</v>
      </c>
      <c r="I88" s="7">
        <f>+'LONG JUMP'!I77</f>
        <v>0</v>
      </c>
      <c r="J88" s="7">
        <f>+'LONG JUMP'!J77</f>
        <v>0</v>
      </c>
      <c r="K88" s="7">
        <f>+'LONG JUMP'!K77</f>
        <v>0</v>
      </c>
      <c r="L88" s="7">
        <f>+'LONG JUMP'!L77</f>
        <v>0</v>
      </c>
      <c r="M88" s="7">
        <f>+'LONG JUMP'!M77</f>
        <v>0</v>
      </c>
      <c r="N88" s="7">
        <f>+'LONG JUMP'!N77</f>
        <v>0</v>
      </c>
      <c r="O88" s="7">
        <f>+'LONG JUMP'!O77</f>
        <v>0</v>
      </c>
      <c r="P88" s="7">
        <f>+'LONG JUMP'!P77</f>
        <v>0</v>
      </c>
      <c r="Q88" s="7">
        <f>+'LONG JUMP'!Q77</f>
        <v>0</v>
      </c>
      <c r="R88" s="7">
        <f>+'LONG JUMP'!R77</f>
        <v>0</v>
      </c>
      <c r="S88" s="7">
        <f>+'LONG JUMP'!S77</f>
        <v>0</v>
      </c>
      <c r="T88" s="7">
        <f>+'LONG JUMP'!T77</f>
        <v>0</v>
      </c>
      <c r="U88" s="7">
        <f>+'LONG JUMP'!U77</f>
        <v>0</v>
      </c>
      <c r="V88" s="7">
        <f>+'LONG JUMP'!V77</f>
        <v>0</v>
      </c>
      <c r="W88" s="7">
        <f>+'LONG JUMP'!W77</f>
        <v>0</v>
      </c>
      <c r="X88" s="7">
        <f>+'LONG JUMP'!X77</f>
        <v>3</v>
      </c>
      <c r="Y88" s="7">
        <f>+'LONG JUMP'!Y77</f>
        <v>0</v>
      </c>
      <c r="Z88" s="65">
        <f t="shared" si="10"/>
        <v>9</v>
      </c>
    </row>
    <row r="89" spans="1:26" ht="14.25" customHeight="1" x14ac:dyDescent="0.25">
      <c r="A89" s="111" t="s">
        <v>479</v>
      </c>
      <c r="B89" s="112">
        <f t="shared" ref="B89:Y89" si="11">SUM(B81:B88)</f>
        <v>0</v>
      </c>
      <c r="C89" s="112">
        <f t="shared" si="11"/>
        <v>0</v>
      </c>
      <c r="D89" s="112">
        <f t="shared" si="11"/>
        <v>0</v>
      </c>
      <c r="E89" s="112">
        <f t="shared" si="11"/>
        <v>0</v>
      </c>
      <c r="F89" s="112">
        <f t="shared" si="11"/>
        <v>46</v>
      </c>
      <c r="G89" s="112">
        <f t="shared" si="11"/>
        <v>0</v>
      </c>
      <c r="H89" s="112">
        <f t="shared" si="11"/>
        <v>0</v>
      </c>
      <c r="I89" s="112">
        <f t="shared" si="11"/>
        <v>0</v>
      </c>
      <c r="J89" s="112">
        <f t="shared" si="11"/>
        <v>0</v>
      </c>
      <c r="K89" s="112">
        <f t="shared" si="11"/>
        <v>0</v>
      </c>
      <c r="L89" s="112">
        <f t="shared" si="11"/>
        <v>0</v>
      </c>
      <c r="M89" s="112">
        <f t="shared" si="11"/>
        <v>0</v>
      </c>
      <c r="N89" s="112">
        <f t="shared" si="11"/>
        <v>0</v>
      </c>
      <c r="O89" s="112">
        <f t="shared" si="11"/>
        <v>0</v>
      </c>
      <c r="P89" s="112">
        <f t="shared" si="11"/>
        <v>0</v>
      </c>
      <c r="Q89" s="112">
        <f t="shared" si="11"/>
        <v>0</v>
      </c>
      <c r="R89" s="112">
        <f t="shared" si="11"/>
        <v>0</v>
      </c>
      <c r="S89" s="112">
        <f t="shared" si="11"/>
        <v>0</v>
      </c>
      <c r="T89" s="112">
        <f t="shared" si="11"/>
        <v>0</v>
      </c>
      <c r="U89" s="112">
        <f t="shared" si="11"/>
        <v>0</v>
      </c>
      <c r="V89" s="112">
        <f t="shared" si="11"/>
        <v>0</v>
      </c>
      <c r="W89" s="112">
        <f t="shared" si="11"/>
        <v>0</v>
      </c>
      <c r="X89" s="112">
        <f t="shared" si="11"/>
        <v>23</v>
      </c>
      <c r="Y89" s="112">
        <f t="shared" si="11"/>
        <v>0</v>
      </c>
      <c r="Z89" s="65"/>
    </row>
    <row r="90" spans="1:26" ht="15.75" customHeight="1" x14ac:dyDescent="0.25">
      <c r="Z90" s="65"/>
    </row>
    <row r="91" spans="1:26" ht="15.75" customHeight="1" x14ac:dyDescent="0.25">
      <c r="Z91" s="65"/>
    </row>
    <row r="92" spans="1:26" ht="15.75" customHeight="1" x14ac:dyDescent="0.25">
      <c r="Z92" s="65"/>
    </row>
    <row r="93" spans="1:26" ht="15.75" customHeight="1" x14ac:dyDescent="0.25">
      <c r="Z93" s="65"/>
    </row>
    <row r="94" spans="1:26" ht="15.75" customHeight="1" x14ac:dyDescent="0.25">
      <c r="Z94" s="65"/>
    </row>
    <row r="95" spans="1:26" ht="15.75" customHeight="1" x14ac:dyDescent="0.25">
      <c r="Z95" s="65"/>
    </row>
    <row r="96" spans="1:26" ht="15.75" customHeight="1" x14ac:dyDescent="0.25">
      <c r="Z96" s="65"/>
    </row>
    <row r="97" spans="26:26" ht="15.75" customHeight="1" x14ac:dyDescent="0.25">
      <c r="Z97" s="65"/>
    </row>
    <row r="98" spans="26:26" ht="15.75" customHeight="1" x14ac:dyDescent="0.25">
      <c r="Z98" s="65"/>
    </row>
    <row r="99" spans="26:26" ht="15.75" customHeight="1" x14ac:dyDescent="0.25">
      <c r="Z99" s="65"/>
    </row>
    <row r="100" spans="26:26" ht="15.75" customHeight="1" x14ac:dyDescent="0.25">
      <c r="Z100" s="65"/>
    </row>
    <row r="101" spans="26:26" ht="15.75" customHeight="1" x14ac:dyDescent="0.25">
      <c r="Z101" s="65"/>
    </row>
    <row r="102" spans="26:26" ht="15.75" customHeight="1" x14ac:dyDescent="0.25">
      <c r="Z102" s="65"/>
    </row>
    <row r="103" spans="26:26" ht="15.75" customHeight="1" x14ac:dyDescent="0.25">
      <c r="Z103" s="65"/>
    </row>
    <row r="104" spans="26:26" ht="15.75" customHeight="1" x14ac:dyDescent="0.25">
      <c r="Z104" s="65"/>
    </row>
    <row r="105" spans="26:26" ht="15.75" customHeight="1" x14ac:dyDescent="0.25">
      <c r="Z105" s="65"/>
    </row>
    <row r="106" spans="26:26" ht="15.75" customHeight="1" x14ac:dyDescent="0.25">
      <c r="Z106" s="65"/>
    </row>
    <row r="107" spans="26:26" ht="15.75" customHeight="1" x14ac:dyDescent="0.25">
      <c r="Z107" s="65"/>
    </row>
    <row r="108" spans="26:26" ht="15.75" customHeight="1" x14ac:dyDescent="0.25">
      <c r="Z108" s="65"/>
    </row>
    <row r="109" spans="26:26" ht="15.75" customHeight="1" x14ac:dyDescent="0.25">
      <c r="Z109" s="65"/>
    </row>
    <row r="110" spans="26:26" ht="15.75" customHeight="1" x14ac:dyDescent="0.25">
      <c r="Z110" s="65"/>
    </row>
    <row r="111" spans="26:26" ht="15.75" customHeight="1" x14ac:dyDescent="0.25">
      <c r="Z111" s="65"/>
    </row>
    <row r="112" spans="26:26" ht="15.75" customHeight="1" x14ac:dyDescent="0.25">
      <c r="Z112" s="65"/>
    </row>
    <row r="113" spans="26:26" ht="15.75" customHeight="1" x14ac:dyDescent="0.25">
      <c r="Z113" s="65"/>
    </row>
    <row r="114" spans="26:26" ht="15.75" customHeight="1" x14ac:dyDescent="0.25">
      <c r="Z114" s="65"/>
    </row>
    <row r="115" spans="26:26" ht="15.75" customHeight="1" x14ac:dyDescent="0.25">
      <c r="Z115" s="65"/>
    </row>
    <row r="116" spans="26:26" ht="15.75" customHeight="1" x14ac:dyDescent="0.25">
      <c r="Z116" s="65"/>
    </row>
    <row r="117" spans="26:26" ht="15.75" customHeight="1" x14ac:dyDescent="0.25">
      <c r="Z117" s="65"/>
    </row>
    <row r="118" spans="26:26" ht="15.75" customHeight="1" x14ac:dyDescent="0.25">
      <c r="Z118" s="65"/>
    </row>
    <row r="119" spans="26:26" ht="15.75" customHeight="1" x14ac:dyDescent="0.25">
      <c r="Z119" s="65"/>
    </row>
    <row r="120" spans="26:26" ht="15.75" customHeight="1" x14ac:dyDescent="0.25">
      <c r="Z120" s="65"/>
    </row>
    <row r="121" spans="26:26" ht="15.75" customHeight="1" x14ac:dyDescent="0.25">
      <c r="Z121" s="65"/>
    </row>
    <row r="122" spans="26:26" ht="15.75" customHeight="1" x14ac:dyDescent="0.25">
      <c r="Z122" s="65"/>
    </row>
    <row r="123" spans="26:26" ht="15.75" customHeight="1" x14ac:dyDescent="0.25">
      <c r="Z123" s="65"/>
    </row>
    <row r="124" spans="26:26" ht="15.75" customHeight="1" x14ac:dyDescent="0.25">
      <c r="Z124" s="65"/>
    </row>
    <row r="125" spans="26:26" ht="15.75" customHeight="1" x14ac:dyDescent="0.25">
      <c r="Z125" s="65"/>
    </row>
    <row r="126" spans="26:26" ht="15.75" customHeight="1" x14ac:dyDescent="0.25">
      <c r="Z126" s="65"/>
    </row>
    <row r="127" spans="26:26" ht="15.75" customHeight="1" x14ac:dyDescent="0.25">
      <c r="Z127" s="65"/>
    </row>
    <row r="128" spans="26:26" ht="15.75" customHeight="1" x14ac:dyDescent="0.25">
      <c r="Z128" s="65"/>
    </row>
    <row r="129" spans="26:26" ht="15.75" customHeight="1" x14ac:dyDescent="0.25">
      <c r="Z129" s="65"/>
    </row>
    <row r="130" spans="26:26" ht="15.75" customHeight="1" x14ac:dyDescent="0.25">
      <c r="Z130" s="65"/>
    </row>
    <row r="131" spans="26:26" ht="15.75" customHeight="1" x14ac:dyDescent="0.25">
      <c r="Z131" s="65"/>
    </row>
    <row r="132" spans="26:26" ht="15.75" customHeight="1" x14ac:dyDescent="0.25">
      <c r="Z132" s="65"/>
    </row>
    <row r="133" spans="26:26" ht="15.75" customHeight="1" x14ac:dyDescent="0.25">
      <c r="Z133" s="65"/>
    </row>
    <row r="134" spans="26:26" ht="15.75" customHeight="1" x14ac:dyDescent="0.25">
      <c r="Z134" s="65"/>
    </row>
    <row r="135" spans="26:26" ht="15.75" customHeight="1" x14ac:dyDescent="0.25">
      <c r="Z135" s="65"/>
    </row>
    <row r="136" spans="26:26" ht="15.75" customHeight="1" x14ac:dyDescent="0.25">
      <c r="Z136" s="65"/>
    </row>
    <row r="137" spans="26:26" ht="15.75" customHeight="1" x14ac:dyDescent="0.25">
      <c r="Z137" s="65"/>
    </row>
    <row r="138" spans="26:26" ht="15.75" customHeight="1" x14ac:dyDescent="0.25">
      <c r="Z138" s="65"/>
    </row>
    <row r="139" spans="26:26" ht="15.75" customHeight="1" x14ac:dyDescent="0.25">
      <c r="Z139" s="65"/>
    </row>
    <row r="140" spans="26:26" ht="15.75" customHeight="1" x14ac:dyDescent="0.25">
      <c r="Z140" s="65"/>
    </row>
    <row r="141" spans="26:26" ht="15.75" customHeight="1" x14ac:dyDescent="0.25">
      <c r="Z141" s="65"/>
    </row>
    <row r="142" spans="26:26" ht="15.75" customHeight="1" x14ac:dyDescent="0.25">
      <c r="Z142" s="65"/>
    </row>
    <row r="143" spans="26:26" ht="15.75" customHeight="1" x14ac:dyDescent="0.25">
      <c r="Z143" s="65"/>
    </row>
    <row r="144" spans="26:26" ht="15.75" customHeight="1" x14ac:dyDescent="0.25">
      <c r="Z144" s="65"/>
    </row>
    <row r="145" spans="26:26" ht="15.75" customHeight="1" x14ac:dyDescent="0.25">
      <c r="Z145" s="65"/>
    </row>
    <row r="146" spans="26:26" ht="15.75" customHeight="1" x14ac:dyDescent="0.25">
      <c r="Z146" s="65"/>
    </row>
    <row r="147" spans="26:26" ht="15.75" customHeight="1" x14ac:dyDescent="0.25">
      <c r="Z147" s="65"/>
    </row>
    <row r="148" spans="26:26" ht="15.75" customHeight="1" x14ac:dyDescent="0.25">
      <c r="Z148" s="65"/>
    </row>
    <row r="149" spans="26:26" ht="15.75" customHeight="1" x14ac:dyDescent="0.25">
      <c r="Z149" s="65"/>
    </row>
    <row r="150" spans="26:26" ht="15.75" customHeight="1" x14ac:dyDescent="0.25">
      <c r="Z150" s="65"/>
    </row>
    <row r="151" spans="26:26" ht="15.75" customHeight="1" x14ac:dyDescent="0.25">
      <c r="Z151" s="65"/>
    </row>
    <row r="152" spans="26:26" ht="15.75" customHeight="1" x14ac:dyDescent="0.25">
      <c r="Z152" s="65"/>
    </row>
    <row r="153" spans="26:26" ht="15.75" customHeight="1" x14ac:dyDescent="0.25">
      <c r="Z153" s="65"/>
    </row>
    <row r="154" spans="26:26" ht="15.75" customHeight="1" x14ac:dyDescent="0.25">
      <c r="Z154" s="65"/>
    </row>
    <row r="155" spans="26:26" ht="15.75" customHeight="1" x14ac:dyDescent="0.25">
      <c r="Z155" s="65"/>
    </row>
    <row r="156" spans="26:26" ht="15.75" customHeight="1" x14ac:dyDescent="0.25">
      <c r="Z156" s="65"/>
    </row>
    <row r="157" spans="26:26" ht="15.75" customHeight="1" x14ac:dyDescent="0.25">
      <c r="Z157" s="65"/>
    </row>
    <row r="158" spans="26:26" ht="15.75" customHeight="1" x14ac:dyDescent="0.25">
      <c r="Z158" s="65"/>
    </row>
    <row r="159" spans="26:26" ht="15.75" customHeight="1" x14ac:dyDescent="0.25">
      <c r="Z159" s="65"/>
    </row>
    <row r="160" spans="26:26" ht="15.75" customHeight="1" x14ac:dyDescent="0.25">
      <c r="Z160" s="65"/>
    </row>
    <row r="161" spans="26:26" ht="15.75" customHeight="1" x14ac:dyDescent="0.25">
      <c r="Z161" s="65"/>
    </row>
    <row r="162" spans="26:26" ht="15.75" customHeight="1" x14ac:dyDescent="0.25">
      <c r="Z162" s="65"/>
    </row>
    <row r="163" spans="26:26" ht="15.75" customHeight="1" x14ac:dyDescent="0.25">
      <c r="Z163" s="65"/>
    </row>
    <row r="164" spans="26:26" ht="15.75" customHeight="1" x14ac:dyDescent="0.25">
      <c r="Z164" s="65"/>
    </row>
    <row r="165" spans="26:26" ht="15.75" customHeight="1" x14ac:dyDescent="0.25">
      <c r="Z165" s="65"/>
    </row>
    <row r="166" spans="26:26" ht="15.75" customHeight="1" x14ac:dyDescent="0.25">
      <c r="Z166" s="65"/>
    </row>
    <row r="167" spans="26:26" ht="15.75" customHeight="1" x14ac:dyDescent="0.25">
      <c r="Z167" s="65"/>
    </row>
    <row r="168" spans="26:26" ht="15.75" customHeight="1" x14ac:dyDescent="0.25">
      <c r="Z168" s="65"/>
    </row>
    <row r="169" spans="26:26" ht="15.75" customHeight="1" x14ac:dyDescent="0.25">
      <c r="Z169" s="65"/>
    </row>
    <row r="170" spans="26:26" ht="15.75" customHeight="1" x14ac:dyDescent="0.25">
      <c r="Z170" s="65"/>
    </row>
    <row r="171" spans="26:26" ht="15.75" customHeight="1" x14ac:dyDescent="0.25">
      <c r="Z171" s="65"/>
    </row>
    <row r="172" spans="26:26" ht="15.75" customHeight="1" x14ac:dyDescent="0.25">
      <c r="Z172" s="65"/>
    </row>
    <row r="173" spans="26:26" ht="15.75" customHeight="1" x14ac:dyDescent="0.25">
      <c r="Z173" s="65"/>
    </row>
    <row r="174" spans="26:26" ht="15.75" customHeight="1" x14ac:dyDescent="0.25">
      <c r="Z174" s="65"/>
    </row>
    <row r="175" spans="26:26" ht="15.75" customHeight="1" x14ac:dyDescent="0.25">
      <c r="Z175" s="65"/>
    </row>
    <row r="176" spans="26:26" ht="15.75" customHeight="1" x14ac:dyDescent="0.25">
      <c r="Z176" s="65"/>
    </row>
    <row r="177" spans="26:26" ht="15.75" customHeight="1" x14ac:dyDescent="0.25">
      <c r="Z177" s="65"/>
    </row>
    <row r="178" spans="26:26" ht="15.75" customHeight="1" x14ac:dyDescent="0.25">
      <c r="Z178" s="65"/>
    </row>
    <row r="179" spans="26:26" ht="15.75" customHeight="1" x14ac:dyDescent="0.25">
      <c r="Z179" s="65"/>
    </row>
    <row r="180" spans="26:26" ht="15.75" customHeight="1" x14ac:dyDescent="0.25">
      <c r="Z180" s="65"/>
    </row>
    <row r="181" spans="26:26" ht="15.75" customHeight="1" x14ac:dyDescent="0.25">
      <c r="Z181" s="65"/>
    </row>
    <row r="182" spans="26:26" ht="15.75" customHeight="1" x14ac:dyDescent="0.25">
      <c r="Z182" s="65"/>
    </row>
    <row r="183" spans="26:26" ht="15.75" customHeight="1" x14ac:dyDescent="0.25">
      <c r="Z183" s="65"/>
    </row>
    <row r="184" spans="26:26" ht="15.75" customHeight="1" x14ac:dyDescent="0.25">
      <c r="Z184" s="65"/>
    </row>
    <row r="185" spans="26:26" ht="15.75" customHeight="1" x14ac:dyDescent="0.25">
      <c r="Z185" s="65"/>
    </row>
    <row r="186" spans="26:26" ht="15.75" customHeight="1" x14ac:dyDescent="0.25">
      <c r="Z186" s="65"/>
    </row>
    <row r="187" spans="26:26" ht="15.75" customHeight="1" x14ac:dyDescent="0.25">
      <c r="Z187" s="65"/>
    </row>
    <row r="188" spans="26:26" ht="15.75" customHeight="1" x14ac:dyDescent="0.25">
      <c r="Z188" s="65"/>
    </row>
    <row r="189" spans="26:26" ht="15.75" customHeight="1" x14ac:dyDescent="0.25">
      <c r="Z189" s="65"/>
    </row>
    <row r="190" spans="26:26" ht="15.75" customHeight="1" x14ac:dyDescent="0.25">
      <c r="Z190" s="65"/>
    </row>
    <row r="191" spans="26:26" ht="15.75" customHeight="1" x14ac:dyDescent="0.25">
      <c r="Z191" s="65"/>
    </row>
    <row r="192" spans="26:26" ht="15.75" customHeight="1" x14ac:dyDescent="0.25">
      <c r="Z192" s="65"/>
    </row>
    <row r="193" spans="26:26" ht="15.75" customHeight="1" x14ac:dyDescent="0.25">
      <c r="Z193" s="65"/>
    </row>
    <row r="194" spans="26:26" ht="15.75" customHeight="1" x14ac:dyDescent="0.25">
      <c r="Z194" s="65"/>
    </row>
    <row r="195" spans="26:26" ht="15.75" customHeight="1" x14ac:dyDescent="0.25">
      <c r="Z195" s="65"/>
    </row>
    <row r="196" spans="26:26" ht="15.75" customHeight="1" x14ac:dyDescent="0.25">
      <c r="Z196" s="65"/>
    </row>
    <row r="197" spans="26:26" ht="15.75" customHeight="1" x14ac:dyDescent="0.25">
      <c r="Z197" s="65"/>
    </row>
    <row r="198" spans="26:26" ht="15.75" customHeight="1" x14ac:dyDescent="0.25">
      <c r="Z198" s="65"/>
    </row>
    <row r="199" spans="26:26" ht="15.75" customHeight="1" x14ac:dyDescent="0.25">
      <c r="Z199" s="65"/>
    </row>
    <row r="200" spans="26:26" ht="15.75" customHeight="1" x14ac:dyDescent="0.25">
      <c r="Z200" s="65"/>
    </row>
    <row r="201" spans="26:26" ht="15.75" customHeight="1" x14ac:dyDescent="0.25">
      <c r="Z201" s="65"/>
    </row>
    <row r="202" spans="26:26" ht="15.75" customHeight="1" x14ac:dyDescent="0.25">
      <c r="Z202" s="65"/>
    </row>
    <row r="203" spans="26:26" ht="15.75" customHeight="1" x14ac:dyDescent="0.25">
      <c r="Z203" s="65"/>
    </row>
    <row r="204" spans="26:26" ht="15.75" customHeight="1" x14ac:dyDescent="0.25">
      <c r="Z204" s="65"/>
    </row>
    <row r="205" spans="26:26" ht="15.75" customHeight="1" x14ac:dyDescent="0.25">
      <c r="Z205" s="65"/>
    </row>
    <row r="206" spans="26:26" ht="15.75" customHeight="1" x14ac:dyDescent="0.25">
      <c r="Z206" s="65"/>
    </row>
    <row r="207" spans="26:26" ht="15.75" customHeight="1" x14ac:dyDescent="0.25">
      <c r="Z207" s="65"/>
    </row>
    <row r="208" spans="26:26" ht="15.75" customHeight="1" x14ac:dyDescent="0.25">
      <c r="Z208" s="65"/>
    </row>
    <row r="209" spans="26:26" ht="15.75" customHeight="1" x14ac:dyDescent="0.25">
      <c r="Z209" s="65"/>
    </row>
    <row r="210" spans="26:26" ht="15.75" customHeight="1" x14ac:dyDescent="0.25">
      <c r="Z210" s="65"/>
    </row>
    <row r="211" spans="26:26" ht="15.75" customHeight="1" x14ac:dyDescent="0.25">
      <c r="Z211" s="65"/>
    </row>
    <row r="212" spans="26:26" ht="15.75" customHeight="1" x14ac:dyDescent="0.25">
      <c r="Z212" s="65"/>
    </row>
    <row r="213" spans="26:26" ht="15.75" customHeight="1" x14ac:dyDescent="0.25">
      <c r="Z213" s="65"/>
    </row>
    <row r="214" spans="26:26" ht="15.75" customHeight="1" x14ac:dyDescent="0.25">
      <c r="Z214" s="65"/>
    </row>
    <row r="215" spans="26:26" ht="15.75" customHeight="1" x14ac:dyDescent="0.25">
      <c r="Z215" s="65"/>
    </row>
    <row r="216" spans="26:26" ht="15.75" customHeight="1" x14ac:dyDescent="0.25">
      <c r="Z216" s="65"/>
    </row>
    <row r="217" spans="26:26" ht="15.75" customHeight="1" x14ac:dyDescent="0.25">
      <c r="Z217" s="65"/>
    </row>
    <row r="218" spans="26:26" ht="15.75" customHeight="1" x14ac:dyDescent="0.25">
      <c r="Z218" s="65"/>
    </row>
    <row r="219" spans="26:26" ht="15.75" customHeight="1" x14ac:dyDescent="0.25">
      <c r="Z219" s="65"/>
    </row>
    <row r="220" spans="26:26" ht="15.75" customHeight="1" x14ac:dyDescent="0.25">
      <c r="Z220" s="65"/>
    </row>
    <row r="221" spans="26:26" ht="15.75" customHeight="1" x14ac:dyDescent="0.25">
      <c r="Z221" s="65"/>
    </row>
    <row r="222" spans="26:26" ht="15.75" customHeight="1" x14ac:dyDescent="0.25">
      <c r="Z222" s="65"/>
    </row>
    <row r="223" spans="26:26" ht="15.75" customHeight="1" x14ac:dyDescent="0.25">
      <c r="Z223" s="65"/>
    </row>
    <row r="224" spans="26:26" ht="15.75" customHeight="1" x14ac:dyDescent="0.25">
      <c r="Z224" s="65"/>
    </row>
    <row r="225" spans="26:26" ht="15.75" customHeight="1" x14ac:dyDescent="0.25">
      <c r="Z225" s="65"/>
    </row>
    <row r="226" spans="26:26" ht="15.75" customHeight="1" x14ac:dyDescent="0.25">
      <c r="Z226" s="65"/>
    </row>
    <row r="227" spans="26:26" ht="15.75" customHeight="1" x14ac:dyDescent="0.25">
      <c r="Z227" s="65"/>
    </row>
    <row r="228" spans="26:26" ht="15.75" customHeight="1" x14ac:dyDescent="0.25">
      <c r="Z228" s="65"/>
    </row>
    <row r="229" spans="26:26" ht="15.75" customHeight="1" x14ac:dyDescent="0.25">
      <c r="Z229" s="65"/>
    </row>
    <row r="230" spans="26:26" ht="15.75" customHeight="1" x14ac:dyDescent="0.25">
      <c r="Z230" s="65"/>
    </row>
    <row r="231" spans="26:26" ht="15.75" customHeight="1" x14ac:dyDescent="0.25">
      <c r="Z231" s="65"/>
    </row>
    <row r="232" spans="26:26" ht="15.75" customHeight="1" x14ac:dyDescent="0.25">
      <c r="Z232" s="65"/>
    </row>
    <row r="233" spans="26:26" ht="15.75" customHeight="1" x14ac:dyDescent="0.25">
      <c r="Z233" s="65"/>
    </row>
    <row r="234" spans="26:26" ht="15.75" customHeight="1" x14ac:dyDescent="0.25">
      <c r="Z234" s="65"/>
    </row>
    <row r="235" spans="26:26" ht="15.75" customHeight="1" x14ac:dyDescent="0.25">
      <c r="Z235" s="65"/>
    </row>
    <row r="236" spans="26:26" ht="15.75" customHeight="1" x14ac:dyDescent="0.25">
      <c r="Z236" s="65"/>
    </row>
    <row r="237" spans="26:26" ht="15.75" customHeight="1" x14ac:dyDescent="0.25">
      <c r="Z237" s="65"/>
    </row>
    <row r="238" spans="26:26" ht="15.75" customHeight="1" x14ac:dyDescent="0.25">
      <c r="Z238" s="65"/>
    </row>
    <row r="239" spans="26:26" ht="15.75" customHeight="1" x14ac:dyDescent="0.25">
      <c r="Z239" s="65"/>
    </row>
    <row r="240" spans="26:26" ht="15.75" customHeight="1" x14ac:dyDescent="0.25">
      <c r="Z240" s="65"/>
    </row>
    <row r="241" spans="26:26" ht="15.75" customHeight="1" x14ac:dyDescent="0.25">
      <c r="Z241" s="65"/>
    </row>
    <row r="242" spans="26:26" ht="15.75" customHeight="1" x14ac:dyDescent="0.25">
      <c r="Z242" s="65"/>
    </row>
    <row r="243" spans="26:26" ht="15.75" customHeight="1" x14ac:dyDescent="0.25">
      <c r="Z243" s="65"/>
    </row>
    <row r="244" spans="26:26" ht="15.75" customHeight="1" x14ac:dyDescent="0.25">
      <c r="Z244" s="65"/>
    </row>
    <row r="245" spans="26:26" ht="15.75" customHeight="1" x14ac:dyDescent="0.25">
      <c r="Z245" s="65"/>
    </row>
    <row r="246" spans="26:26" ht="15.75" customHeight="1" x14ac:dyDescent="0.25">
      <c r="Z246" s="65"/>
    </row>
    <row r="247" spans="26:26" ht="15.75" customHeight="1" x14ac:dyDescent="0.25">
      <c r="Z247" s="65"/>
    </row>
    <row r="248" spans="26:26" ht="15.75" customHeight="1" x14ac:dyDescent="0.25">
      <c r="Z248" s="65"/>
    </row>
    <row r="249" spans="26:26" ht="15.75" customHeight="1" x14ac:dyDescent="0.25">
      <c r="Z249" s="65"/>
    </row>
    <row r="250" spans="26:26" ht="15.75" customHeight="1" x14ac:dyDescent="0.25">
      <c r="Z250" s="65"/>
    </row>
    <row r="251" spans="26:26" ht="15.75" customHeight="1" x14ac:dyDescent="0.25">
      <c r="Z251" s="65"/>
    </row>
    <row r="252" spans="26:26" ht="15.75" customHeight="1" x14ac:dyDescent="0.25">
      <c r="Z252" s="65"/>
    </row>
    <row r="253" spans="26:26" ht="15.75" customHeight="1" x14ac:dyDescent="0.25">
      <c r="Z253" s="65"/>
    </row>
    <row r="254" spans="26:26" ht="15.75" customHeight="1" x14ac:dyDescent="0.25">
      <c r="Z254" s="65"/>
    </row>
    <row r="255" spans="26:26" ht="15.75" customHeight="1" x14ac:dyDescent="0.25">
      <c r="Z255" s="65"/>
    </row>
    <row r="256" spans="26:26" ht="15.75" customHeight="1" x14ac:dyDescent="0.25">
      <c r="Z256" s="65"/>
    </row>
    <row r="257" spans="26:26" ht="15.75" customHeight="1" x14ac:dyDescent="0.25">
      <c r="Z257" s="65"/>
    </row>
    <row r="258" spans="26:26" ht="15.75" customHeight="1" x14ac:dyDescent="0.25">
      <c r="Z258" s="65"/>
    </row>
    <row r="259" spans="26:26" ht="15.75" customHeight="1" x14ac:dyDescent="0.25">
      <c r="Z259" s="65"/>
    </row>
    <row r="260" spans="26:26" ht="15.75" customHeight="1" x14ac:dyDescent="0.25">
      <c r="Z260" s="65"/>
    </row>
    <row r="261" spans="26:26" ht="15.75" customHeight="1" x14ac:dyDescent="0.25">
      <c r="Z261" s="65"/>
    </row>
    <row r="262" spans="26:26" ht="15.75" customHeight="1" x14ac:dyDescent="0.25">
      <c r="Z262" s="65"/>
    </row>
    <row r="263" spans="26:26" ht="15.75" customHeight="1" x14ac:dyDescent="0.25">
      <c r="Z263" s="65"/>
    </row>
    <row r="264" spans="26:26" ht="15.75" customHeight="1" x14ac:dyDescent="0.25">
      <c r="Z264" s="65"/>
    </row>
    <row r="265" spans="26:26" ht="15.75" customHeight="1" x14ac:dyDescent="0.25">
      <c r="Z265" s="65"/>
    </row>
    <row r="266" spans="26:26" ht="15.75" customHeight="1" x14ac:dyDescent="0.25">
      <c r="Z266" s="65"/>
    </row>
    <row r="267" spans="26:26" ht="15.75" customHeight="1" x14ac:dyDescent="0.25">
      <c r="Z267" s="65"/>
    </row>
    <row r="268" spans="26:26" ht="15.75" customHeight="1" x14ac:dyDescent="0.25">
      <c r="Z268" s="65"/>
    </row>
    <row r="269" spans="26:26" ht="15.75" customHeight="1" x14ac:dyDescent="0.25">
      <c r="Z269" s="65"/>
    </row>
    <row r="270" spans="26:26" ht="15.75" customHeight="1" x14ac:dyDescent="0.25">
      <c r="Z270" s="65"/>
    </row>
    <row r="271" spans="26:26" ht="15.75" customHeight="1" x14ac:dyDescent="0.25">
      <c r="Z271" s="65"/>
    </row>
    <row r="272" spans="26:26" ht="15.75" customHeight="1" x14ac:dyDescent="0.25">
      <c r="Z272" s="65"/>
    </row>
    <row r="273" spans="26:26" ht="15.75" customHeight="1" x14ac:dyDescent="0.25">
      <c r="Z273" s="65"/>
    </row>
    <row r="274" spans="26:26" ht="15.75" customHeight="1" x14ac:dyDescent="0.25">
      <c r="Z274" s="65"/>
    </row>
    <row r="275" spans="26:26" ht="15.75" customHeight="1" x14ac:dyDescent="0.25">
      <c r="Z275" s="65"/>
    </row>
    <row r="276" spans="26:26" ht="15.75" customHeight="1" x14ac:dyDescent="0.25">
      <c r="Z276" s="65"/>
    </row>
    <row r="277" spans="26:26" ht="15.75" customHeight="1" x14ac:dyDescent="0.25">
      <c r="Z277" s="65"/>
    </row>
    <row r="278" spans="26:26" ht="15.75" customHeight="1" x14ac:dyDescent="0.25">
      <c r="Z278" s="65"/>
    </row>
    <row r="279" spans="26:26" ht="15.75" customHeight="1" x14ac:dyDescent="0.25">
      <c r="Z279" s="65"/>
    </row>
    <row r="280" spans="26:26" ht="15.75" customHeight="1" x14ac:dyDescent="0.25">
      <c r="Z280" s="65"/>
    </row>
    <row r="281" spans="26:26" ht="15.75" customHeight="1" x14ac:dyDescent="0.25">
      <c r="Z281" s="65"/>
    </row>
    <row r="282" spans="26:26" ht="15.75" customHeight="1" x14ac:dyDescent="0.25">
      <c r="Z282" s="65"/>
    </row>
    <row r="283" spans="26:26" ht="15.75" customHeight="1" x14ac:dyDescent="0.25">
      <c r="Z283" s="65"/>
    </row>
    <row r="284" spans="26:26" ht="15.75" customHeight="1" x14ac:dyDescent="0.25">
      <c r="Z284" s="65"/>
    </row>
    <row r="285" spans="26:26" ht="15.75" customHeight="1" x14ac:dyDescent="0.25">
      <c r="Z285" s="65"/>
    </row>
    <row r="286" spans="26:26" ht="15.75" customHeight="1" x14ac:dyDescent="0.25">
      <c r="Z286" s="65"/>
    </row>
    <row r="287" spans="26:26" ht="15.75" customHeight="1" x14ac:dyDescent="0.25">
      <c r="Z287" s="65"/>
    </row>
    <row r="288" spans="26:26" ht="15.75" customHeight="1" x14ac:dyDescent="0.25">
      <c r="Z288" s="65"/>
    </row>
    <row r="289" spans="26:26" ht="15.75" customHeight="1" x14ac:dyDescent="0.25">
      <c r="Z289" s="65"/>
    </row>
    <row r="290" spans="26:26" ht="15.75" customHeight="1" x14ac:dyDescent="0.25">
      <c r="Z290" s="65"/>
    </row>
    <row r="291" spans="26:26" ht="15.75" customHeight="1" x14ac:dyDescent="0.25">
      <c r="Z291" s="65"/>
    </row>
    <row r="292" spans="26:26" ht="15.75" customHeight="1" x14ac:dyDescent="0.25">
      <c r="Z292" s="65"/>
    </row>
    <row r="293" spans="26:26" ht="15.75" customHeight="1" x14ac:dyDescent="0.25">
      <c r="Z293" s="65"/>
    </row>
    <row r="294" spans="26:26" ht="15.75" customHeight="1" x14ac:dyDescent="0.25">
      <c r="Z294" s="65"/>
    </row>
    <row r="295" spans="26:26" ht="15.75" customHeight="1" x14ac:dyDescent="0.25">
      <c r="Z295" s="65"/>
    </row>
    <row r="296" spans="26:26" ht="15.75" customHeight="1" x14ac:dyDescent="0.25">
      <c r="Z296" s="65"/>
    </row>
    <row r="297" spans="26:26" ht="15.75" customHeight="1" x14ac:dyDescent="0.25">
      <c r="Z297" s="65"/>
    </row>
    <row r="298" spans="26:26" ht="15.75" customHeight="1" x14ac:dyDescent="0.25">
      <c r="Z298" s="65"/>
    </row>
    <row r="299" spans="26:26" ht="15.75" customHeight="1" x14ac:dyDescent="0.25">
      <c r="Z299" s="65"/>
    </row>
    <row r="300" spans="26:26" ht="15.75" customHeight="1" x14ac:dyDescent="0.25">
      <c r="Z300" s="65"/>
    </row>
    <row r="301" spans="26:26" ht="15.75" customHeight="1" x14ac:dyDescent="0.25">
      <c r="Z301" s="65"/>
    </row>
    <row r="302" spans="26:26" ht="15.75" customHeight="1" x14ac:dyDescent="0.25">
      <c r="Z302" s="65"/>
    </row>
    <row r="303" spans="26:26" ht="15.75" customHeight="1" x14ac:dyDescent="0.25">
      <c r="Z303" s="65"/>
    </row>
    <row r="304" spans="26:26" ht="15.75" customHeight="1" x14ac:dyDescent="0.25">
      <c r="Z304" s="65"/>
    </row>
    <row r="305" spans="26:26" ht="15.75" customHeight="1" x14ac:dyDescent="0.25">
      <c r="Z305" s="65"/>
    </row>
    <row r="306" spans="26:26" ht="15.75" customHeight="1" x14ac:dyDescent="0.25">
      <c r="Z306" s="65"/>
    </row>
    <row r="307" spans="26:26" ht="15.75" customHeight="1" x14ac:dyDescent="0.25">
      <c r="Z307" s="65"/>
    </row>
    <row r="308" spans="26:26" ht="15.75" customHeight="1" x14ac:dyDescent="0.25">
      <c r="Z308" s="65"/>
    </row>
    <row r="309" spans="26:26" ht="15.75" customHeight="1" x14ac:dyDescent="0.25">
      <c r="Z309" s="65"/>
    </row>
    <row r="310" spans="26:26" ht="15.75" customHeight="1" x14ac:dyDescent="0.25">
      <c r="Z310" s="65"/>
    </row>
    <row r="311" spans="26:26" ht="15.75" customHeight="1" x14ac:dyDescent="0.25">
      <c r="Z311" s="65"/>
    </row>
    <row r="312" spans="26:26" ht="15.75" customHeight="1" x14ac:dyDescent="0.25">
      <c r="Z312" s="65"/>
    </row>
    <row r="313" spans="26:26" ht="15.75" customHeight="1" x14ac:dyDescent="0.25">
      <c r="Z313" s="65"/>
    </row>
    <row r="314" spans="26:26" ht="15.75" customHeight="1" x14ac:dyDescent="0.25">
      <c r="Z314" s="65"/>
    </row>
    <row r="315" spans="26:26" ht="15.75" customHeight="1" x14ac:dyDescent="0.25">
      <c r="Z315" s="65"/>
    </row>
    <row r="316" spans="26:26" ht="15.75" customHeight="1" x14ac:dyDescent="0.25">
      <c r="Z316" s="65"/>
    </row>
    <row r="317" spans="26:26" ht="15.75" customHeight="1" x14ac:dyDescent="0.25">
      <c r="Z317" s="65"/>
    </row>
    <row r="318" spans="26:26" ht="15.75" customHeight="1" x14ac:dyDescent="0.25">
      <c r="Z318" s="65"/>
    </row>
    <row r="319" spans="26:26" ht="15.75" customHeight="1" x14ac:dyDescent="0.25">
      <c r="Z319" s="65"/>
    </row>
    <row r="320" spans="26:26" ht="15.75" customHeight="1" x14ac:dyDescent="0.25">
      <c r="Z320" s="65"/>
    </row>
    <row r="321" spans="26:26" ht="15.75" customHeight="1" x14ac:dyDescent="0.25">
      <c r="Z321" s="65"/>
    </row>
    <row r="322" spans="26:26" ht="15.75" customHeight="1" x14ac:dyDescent="0.25">
      <c r="Z322" s="65"/>
    </row>
    <row r="323" spans="26:26" ht="15.75" customHeight="1" x14ac:dyDescent="0.25">
      <c r="Z323" s="65"/>
    </row>
    <row r="324" spans="26:26" ht="15.75" customHeight="1" x14ac:dyDescent="0.25">
      <c r="Z324" s="65"/>
    </row>
    <row r="325" spans="26:26" ht="15.75" customHeight="1" x14ac:dyDescent="0.25">
      <c r="Z325" s="65"/>
    </row>
    <row r="326" spans="26:26" ht="15.75" customHeight="1" x14ac:dyDescent="0.25">
      <c r="Z326" s="65"/>
    </row>
    <row r="327" spans="26:26" ht="15.75" customHeight="1" x14ac:dyDescent="0.25">
      <c r="Z327" s="65"/>
    </row>
    <row r="328" spans="26:26" ht="15.75" customHeight="1" x14ac:dyDescent="0.25">
      <c r="Z328" s="65"/>
    </row>
    <row r="329" spans="26:26" ht="15.75" customHeight="1" x14ac:dyDescent="0.25">
      <c r="Z329" s="65"/>
    </row>
    <row r="330" spans="26:26" ht="15.75" customHeight="1" x14ac:dyDescent="0.25">
      <c r="Z330" s="65"/>
    </row>
    <row r="331" spans="26:26" ht="15.75" customHeight="1" x14ac:dyDescent="0.25">
      <c r="Z331" s="65"/>
    </row>
    <row r="332" spans="26:26" ht="15.75" customHeight="1" x14ac:dyDescent="0.25">
      <c r="Z332" s="65"/>
    </row>
    <row r="333" spans="26:26" ht="15.75" customHeight="1" x14ac:dyDescent="0.25">
      <c r="Z333" s="65"/>
    </row>
    <row r="334" spans="26:26" ht="15.75" customHeight="1" x14ac:dyDescent="0.25">
      <c r="Z334" s="65"/>
    </row>
    <row r="335" spans="26:26" ht="15.75" customHeight="1" x14ac:dyDescent="0.25">
      <c r="Z335" s="65"/>
    </row>
    <row r="336" spans="26:26" ht="15.75" customHeight="1" x14ac:dyDescent="0.25">
      <c r="Z336" s="65"/>
    </row>
    <row r="337" spans="26:26" ht="15.75" customHeight="1" x14ac:dyDescent="0.25">
      <c r="Z337" s="65"/>
    </row>
    <row r="338" spans="26:26" ht="15.75" customHeight="1" x14ac:dyDescent="0.25">
      <c r="Z338" s="65"/>
    </row>
    <row r="339" spans="26:26" ht="15.75" customHeight="1" x14ac:dyDescent="0.25">
      <c r="Z339" s="65"/>
    </row>
    <row r="340" spans="26:26" ht="15.75" customHeight="1" x14ac:dyDescent="0.25">
      <c r="Z340" s="65"/>
    </row>
    <row r="341" spans="26:26" ht="15.75" customHeight="1" x14ac:dyDescent="0.25">
      <c r="Z341" s="65"/>
    </row>
    <row r="342" spans="26:26" ht="15.75" customHeight="1" x14ac:dyDescent="0.25">
      <c r="Z342" s="65"/>
    </row>
    <row r="343" spans="26:26" ht="15.75" customHeight="1" x14ac:dyDescent="0.25">
      <c r="Z343" s="65"/>
    </row>
    <row r="344" spans="26:26" ht="15.75" customHeight="1" x14ac:dyDescent="0.25">
      <c r="Z344" s="65"/>
    </row>
    <row r="345" spans="26:26" ht="15.75" customHeight="1" x14ac:dyDescent="0.25">
      <c r="Z345" s="65"/>
    </row>
    <row r="346" spans="26:26" ht="15.75" customHeight="1" x14ac:dyDescent="0.25">
      <c r="Z346" s="65"/>
    </row>
    <row r="347" spans="26:26" ht="15.75" customHeight="1" x14ac:dyDescent="0.25">
      <c r="Z347" s="65"/>
    </row>
    <row r="348" spans="26:26" ht="15.75" customHeight="1" x14ac:dyDescent="0.25">
      <c r="Z348" s="65"/>
    </row>
    <row r="349" spans="26:26" ht="15.75" customHeight="1" x14ac:dyDescent="0.25">
      <c r="Z349" s="65"/>
    </row>
    <row r="350" spans="26:26" ht="15.75" customHeight="1" x14ac:dyDescent="0.25">
      <c r="Z350" s="65"/>
    </row>
    <row r="351" spans="26:26" ht="15.75" customHeight="1" x14ac:dyDescent="0.25">
      <c r="Z351" s="65"/>
    </row>
    <row r="352" spans="26:26" ht="15.75" customHeight="1" x14ac:dyDescent="0.25">
      <c r="Z352" s="65"/>
    </row>
    <row r="353" spans="26:26" ht="15.75" customHeight="1" x14ac:dyDescent="0.25">
      <c r="Z353" s="65"/>
    </row>
    <row r="354" spans="26:26" ht="15.75" customHeight="1" x14ac:dyDescent="0.25">
      <c r="Z354" s="65"/>
    </row>
    <row r="355" spans="26:26" ht="15.75" customHeight="1" x14ac:dyDescent="0.25">
      <c r="Z355" s="65"/>
    </row>
    <row r="356" spans="26:26" ht="15.75" customHeight="1" x14ac:dyDescent="0.25">
      <c r="Z356" s="65"/>
    </row>
    <row r="357" spans="26:26" ht="15.75" customHeight="1" x14ac:dyDescent="0.25">
      <c r="Z357" s="65"/>
    </row>
    <row r="358" spans="26:26" ht="15.75" customHeight="1" x14ac:dyDescent="0.25">
      <c r="Z358" s="65"/>
    </row>
    <row r="359" spans="26:26" ht="15.75" customHeight="1" x14ac:dyDescent="0.25">
      <c r="Z359" s="65"/>
    </row>
    <row r="360" spans="26:26" ht="15.75" customHeight="1" x14ac:dyDescent="0.25">
      <c r="Z360" s="65"/>
    </row>
    <row r="361" spans="26:26" ht="15.75" customHeight="1" x14ac:dyDescent="0.25">
      <c r="Z361" s="65"/>
    </row>
    <row r="362" spans="26:26" ht="15.75" customHeight="1" x14ac:dyDescent="0.25">
      <c r="Z362" s="65"/>
    </row>
    <row r="363" spans="26:26" ht="15.75" customHeight="1" x14ac:dyDescent="0.25">
      <c r="Z363" s="65"/>
    </row>
    <row r="364" spans="26:26" ht="15.75" customHeight="1" x14ac:dyDescent="0.25">
      <c r="Z364" s="65"/>
    </row>
    <row r="365" spans="26:26" ht="15.75" customHeight="1" x14ac:dyDescent="0.25">
      <c r="Z365" s="65"/>
    </row>
    <row r="366" spans="26:26" ht="15.75" customHeight="1" x14ac:dyDescent="0.25">
      <c r="Z366" s="65"/>
    </row>
    <row r="367" spans="26:26" ht="15.75" customHeight="1" x14ac:dyDescent="0.25">
      <c r="Z367" s="65"/>
    </row>
    <row r="368" spans="26:26" ht="15.75" customHeight="1" x14ac:dyDescent="0.25">
      <c r="Z368" s="65"/>
    </row>
    <row r="369" spans="26:26" ht="15.75" customHeight="1" x14ac:dyDescent="0.25">
      <c r="Z369" s="65"/>
    </row>
    <row r="370" spans="26:26" ht="15.75" customHeight="1" x14ac:dyDescent="0.25">
      <c r="Z370" s="65"/>
    </row>
    <row r="371" spans="26:26" ht="15.75" customHeight="1" x14ac:dyDescent="0.25">
      <c r="Z371" s="65"/>
    </row>
    <row r="372" spans="26:26" ht="15.75" customHeight="1" x14ac:dyDescent="0.25">
      <c r="Z372" s="65"/>
    </row>
    <row r="373" spans="26:26" ht="15.75" customHeight="1" x14ac:dyDescent="0.25">
      <c r="Z373" s="65"/>
    </row>
    <row r="374" spans="26:26" ht="15.75" customHeight="1" x14ac:dyDescent="0.25">
      <c r="Z374" s="65"/>
    </row>
    <row r="375" spans="26:26" ht="15.75" customHeight="1" x14ac:dyDescent="0.25">
      <c r="Z375" s="65"/>
    </row>
    <row r="376" spans="26:26" ht="15.75" customHeight="1" x14ac:dyDescent="0.25">
      <c r="Z376" s="65"/>
    </row>
    <row r="377" spans="26:26" ht="15.75" customHeight="1" x14ac:dyDescent="0.25">
      <c r="Z377" s="65"/>
    </row>
    <row r="378" spans="26:26" ht="15.75" customHeight="1" x14ac:dyDescent="0.25">
      <c r="Z378" s="65"/>
    </row>
    <row r="379" spans="26:26" ht="15.75" customHeight="1" x14ac:dyDescent="0.25">
      <c r="Z379" s="65"/>
    </row>
    <row r="380" spans="26:26" ht="15.75" customHeight="1" x14ac:dyDescent="0.25">
      <c r="Z380" s="65"/>
    </row>
    <row r="381" spans="26:26" ht="15.75" customHeight="1" x14ac:dyDescent="0.25">
      <c r="Z381" s="65"/>
    </row>
    <row r="382" spans="26:26" ht="15.75" customHeight="1" x14ac:dyDescent="0.25">
      <c r="Z382" s="65"/>
    </row>
    <row r="383" spans="26:26" ht="15.75" customHeight="1" x14ac:dyDescent="0.25">
      <c r="Z383" s="65"/>
    </row>
    <row r="384" spans="26:26" ht="15.75" customHeight="1" x14ac:dyDescent="0.25">
      <c r="Z384" s="65"/>
    </row>
    <row r="385" spans="26:26" ht="15.75" customHeight="1" x14ac:dyDescent="0.25">
      <c r="Z385" s="65"/>
    </row>
    <row r="386" spans="26:26" ht="15.75" customHeight="1" x14ac:dyDescent="0.25">
      <c r="Z386" s="65"/>
    </row>
    <row r="387" spans="26:26" ht="15.75" customHeight="1" x14ac:dyDescent="0.25">
      <c r="Z387" s="65"/>
    </row>
    <row r="388" spans="26:26" ht="15.75" customHeight="1" x14ac:dyDescent="0.25">
      <c r="Z388" s="65"/>
    </row>
    <row r="389" spans="26:26" ht="15.75" customHeight="1" x14ac:dyDescent="0.25">
      <c r="Z389" s="65"/>
    </row>
    <row r="390" spans="26:26" ht="15.75" customHeight="1" x14ac:dyDescent="0.25">
      <c r="Z390" s="65"/>
    </row>
    <row r="391" spans="26:26" ht="15.75" customHeight="1" x14ac:dyDescent="0.25">
      <c r="Z391" s="65"/>
    </row>
    <row r="392" spans="26:26" ht="15.75" customHeight="1" x14ac:dyDescent="0.25">
      <c r="Z392" s="65"/>
    </row>
    <row r="393" spans="26:26" ht="15.75" customHeight="1" x14ac:dyDescent="0.25">
      <c r="Z393" s="65"/>
    </row>
    <row r="394" spans="26:26" ht="15.75" customHeight="1" x14ac:dyDescent="0.25">
      <c r="Z394" s="65"/>
    </row>
    <row r="395" spans="26:26" ht="15.75" customHeight="1" x14ac:dyDescent="0.25">
      <c r="Z395" s="65"/>
    </row>
    <row r="396" spans="26:26" ht="15.75" customHeight="1" x14ac:dyDescent="0.25">
      <c r="Z396" s="65"/>
    </row>
    <row r="397" spans="26:26" ht="15.75" customHeight="1" x14ac:dyDescent="0.25">
      <c r="Z397" s="65"/>
    </row>
    <row r="398" spans="26:26" ht="15.75" customHeight="1" x14ac:dyDescent="0.25">
      <c r="Z398" s="65"/>
    </row>
    <row r="399" spans="26:26" ht="15.75" customHeight="1" x14ac:dyDescent="0.25">
      <c r="Z399" s="65"/>
    </row>
    <row r="400" spans="26:26" ht="15.75" customHeight="1" x14ac:dyDescent="0.25">
      <c r="Z400" s="65"/>
    </row>
    <row r="401" spans="26:26" ht="15.75" customHeight="1" x14ac:dyDescent="0.25">
      <c r="Z401" s="65"/>
    </row>
    <row r="402" spans="26:26" ht="15.75" customHeight="1" x14ac:dyDescent="0.25">
      <c r="Z402" s="65"/>
    </row>
    <row r="403" spans="26:26" ht="15.75" customHeight="1" x14ac:dyDescent="0.25">
      <c r="Z403" s="65"/>
    </row>
    <row r="404" spans="26:26" ht="15.75" customHeight="1" x14ac:dyDescent="0.25">
      <c r="Z404" s="65"/>
    </row>
    <row r="405" spans="26:26" ht="15.75" customHeight="1" x14ac:dyDescent="0.25">
      <c r="Z405" s="65"/>
    </row>
    <row r="406" spans="26:26" ht="15.75" customHeight="1" x14ac:dyDescent="0.25">
      <c r="Z406" s="65"/>
    </row>
    <row r="407" spans="26:26" ht="15.75" customHeight="1" x14ac:dyDescent="0.25">
      <c r="Z407" s="65"/>
    </row>
    <row r="408" spans="26:26" ht="15.75" customHeight="1" x14ac:dyDescent="0.25">
      <c r="Z408" s="65"/>
    </row>
    <row r="409" spans="26:26" ht="15.75" customHeight="1" x14ac:dyDescent="0.25">
      <c r="Z409" s="65"/>
    </row>
    <row r="410" spans="26:26" ht="15.75" customHeight="1" x14ac:dyDescent="0.25">
      <c r="Z410" s="65"/>
    </row>
    <row r="411" spans="26:26" ht="15.75" customHeight="1" x14ac:dyDescent="0.25">
      <c r="Z411" s="65"/>
    </row>
    <row r="412" spans="26:26" ht="15.75" customHeight="1" x14ac:dyDescent="0.25">
      <c r="Z412" s="65"/>
    </row>
    <row r="413" spans="26:26" ht="15.75" customHeight="1" x14ac:dyDescent="0.25">
      <c r="Z413" s="65"/>
    </row>
    <row r="414" spans="26:26" ht="15.75" customHeight="1" x14ac:dyDescent="0.25">
      <c r="Z414" s="65"/>
    </row>
    <row r="415" spans="26:26" ht="15.75" customHeight="1" x14ac:dyDescent="0.25">
      <c r="Z415" s="65"/>
    </row>
    <row r="416" spans="26:26" ht="15.75" customHeight="1" x14ac:dyDescent="0.25">
      <c r="Z416" s="65"/>
    </row>
    <row r="417" spans="26:26" ht="15.75" customHeight="1" x14ac:dyDescent="0.25">
      <c r="Z417" s="65"/>
    </row>
    <row r="418" spans="26:26" ht="15.75" customHeight="1" x14ac:dyDescent="0.25">
      <c r="Z418" s="65"/>
    </row>
    <row r="419" spans="26:26" ht="15.75" customHeight="1" x14ac:dyDescent="0.25">
      <c r="Z419" s="65"/>
    </row>
    <row r="420" spans="26:26" ht="15.75" customHeight="1" x14ac:dyDescent="0.25">
      <c r="Z420" s="65"/>
    </row>
    <row r="421" spans="26:26" ht="15.75" customHeight="1" x14ac:dyDescent="0.25">
      <c r="Z421" s="65"/>
    </row>
    <row r="422" spans="26:26" ht="15.75" customHeight="1" x14ac:dyDescent="0.25">
      <c r="Z422" s="65"/>
    </row>
    <row r="423" spans="26:26" ht="15.75" customHeight="1" x14ac:dyDescent="0.25">
      <c r="Z423" s="65"/>
    </row>
    <row r="424" spans="26:26" ht="15.75" customHeight="1" x14ac:dyDescent="0.25">
      <c r="Z424" s="65"/>
    </row>
    <row r="425" spans="26:26" ht="15.75" customHeight="1" x14ac:dyDescent="0.25">
      <c r="Z425" s="65"/>
    </row>
    <row r="426" spans="26:26" ht="15.75" customHeight="1" x14ac:dyDescent="0.25">
      <c r="Z426" s="65"/>
    </row>
    <row r="427" spans="26:26" ht="15.75" customHeight="1" x14ac:dyDescent="0.25">
      <c r="Z427" s="65"/>
    </row>
    <row r="428" spans="26:26" ht="15.75" customHeight="1" x14ac:dyDescent="0.25">
      <c r="Z428" s="65"/>
    </row>
    <row r="429" spans="26:26" ht="15.75" customHeight="1" x14ac:dyDescent="0.25">
      <c r="Z429" s="65"/>
    </row>
    <row r="430" spans="26:26" ht="15.75" customHeight="1" x14ac:dyDescent="0.25">
      <c r="Z430" s="65"/>
    </row>
    <row r="431" spans="26:26" ht="15.75" customHeight="1" x14ac:dyDescent="0.25">
      <c r="Z431" s="65"/>
    </row>
    <row r="432" spans="26:26" ht="15.75" customHeight="1" x14ac:dyDescent="0.25">
      <c r="Z432" s="65"/>
    </row>
    <row r="433" spans="26:26" ht="15.75" customHeight="1" x14ac:dyDescent="0.25">
      <c r="Z433" s="65"/>
    </row>
    <row r="434" spans="26:26" ht="15.75" customHeight="1" x14ac:dyDescent="0.25">
      <c r="Z434" s="65"/>
    </row>
    <row r="435" spans="26:26" ht="15.75" customHeight="1" x14ac:dyDescent="0.25">
      <c r="Z435" s="65"/>
    </row>
    <row r="436" spans="26:26" ht="15.75" customHeight="1" x14ac:dyDescent="0.25">
      <c r="Z436" s="65"/>
    </row>
    <row r="437" spans="26:26" ht="15.75" customHeight="1" x14ac:dyDescent="0.25">
      <c r="Z437" s="65"/>
    </row>
    <row r="438" spans="26:26" ht="15.75" customHeight="1" x14ac:dyDescent="0.25">
      <c r="Z438" s="65"/>
    </row>
    <row r="439" spans="26:26" ht="15.75" customHeight="1" x14ac:dyDescent="0.25">
      <c r="Z439" s="65"/>
    </row>
    <row r="440" spans="26:26" ht="15.75" customHeight="1" x14ac:dyDescent="0.25">
      <c r="Z440" s="65"/>
    </row>
    <row r="441" spans="26:26" ht="15.75" customHeight="1" x14ac:dyDescent="0.25">
      <c r="Z441" s="65"/>
    </row>
    <row r="442" spans="26:26" ht="15.75" customHeight="1" x14ac:dyDescent="0.25">
      <c r="Z442" s="65"/>
    </row>
    <row r="443" spans="26:26" ht="15.75" customHeight="1" x14ac:dyDescent="0.25">
      <c r="Z443" s="65"/>
    </row>
    <row r="444" spans="26:26" ht="15.75" customHeight="1" x14ac:dyDescent="0.25">
      <c r="Z444" s="65"/>
    </row>
    <row r="445" spans="26:26" ht="15.75" customHeight="1" x14ac:dyDescent="0.25">
      <c r="Z445" s="65"/>
    </row>
    <row r="446" spans="26:26" ht="15.75" customHeight="1" x14ac:dyDescent="0.25">
      <c r="Z446" s="65"/>
    </row>
    <row r="447" spans="26:26" ht="15.75" customHeight="1" x14ac:dyDescent="0.25">
      <c r="Z447" s="65"/>
    </row>
    <row r="448" spans="26:26" ht="15.75" customHeight="1" x14ac:dyDescent="0.25">
      <c r="Z448" s="65"/>
    </row>
    <row r="449" spans="26:26" ht="15.75" customHeight="1" x14ac:dyDescent="0.25">
      <c r="Z449" s="65"/>
    </row>
    <row r="450" spans="26:26" ht="15.75" customHeight="1" x14ac:dyDescent="0.25">
      <c r="Z450" s="65"/>
    </row>
    <row r="451" spans="26:26" ht="15.75" customHeight="1" x14ac:dyDescent="0.25">
      <c r="Z451" s="65"/>
    </row>
    <row r="452" spans="26:26" ht="15.75" customHeight="1" x14ac:dyDescent="0.25">
      <c r="Z452" s="65"/>
    </row>
    <row r="453" spans="26:26" ht="15.75" customHeight="1" x14ac:dyDescent="0.25">
      <c r="Z453" s="65"/>
    </row>
    <row r="454" spans="26:26" ht="15.75" customHeight="1" x14ac:dyDescent="0.25">
      <c r="Z454" s="65"/>
    </row>
    <row r="455" spans="26:26" ht="15.75" customHeight="1" x14ac:dyDescent="0.25">
      <c r="Z455" s="65"/>
    </row>
    <row r="456" spans="26:26" ht="15.75" customHeight="1" x14ac:dyDescent="0.25">
      <c r="Z456" s="65"/>
    </row>
    <row r="457" spans="26:26" ht="15.75" customHeight="1" x14ac:dyDescent="0.25">
      <c r="Z457" s="65"/>
    </row>
    <row r="458" spans="26:26" ht="15.75" customHeight="1" x14ac:dyDescent="0.25">
      <c r="Z458" s="65"/>
    </row>
    <row r="459" spans="26:26" ht="15.75" customHeight="1" x14ac:dyDescent="0.25">
      <c r="Z459" s="65"/>
    </row>
    <row r="460" spans="26:26" ht="15.75" customHeight="1" x14ac:dyDescent="0.25">
      <c r="Z460" s="65"/>
    </row>
    <row r="461" spans="26:26" ht="15.75" customHeight="1" x14ac:dyDescent="0.25">
      <c r="Z461" s="65"/>
    </row>
    <row r="462" spans="26:26" ht="15.75" customHeight="1" x14ac:dyDescent="0.25">
      <c r="Z462" s="65"/>
    </row>
    <row r="463" spans="26:26" ht="15.75" customHeight="1" x14ac:dyDescent="0.25">
      <c r="Z463" s="65"/>
    </row>
    <row r="464" spans="26:26" ht="15.75" customHeight="1" x14ac:dyDescent="0.25">
      <c r="Z464" s="65"/>
    </row>
    <row r="465" spans="26:26" ht="15.75" customHeight="1" x14ac:dyDescent="0.25">
      <c r="Z465" s="65"/>
    </row>
    <row r="466" spans="26:26" ht="15.75" customHeight="1" x14ac:dyDescent="0.25">
      <c r="Z466" s="65"/>
    </row>
    <row r="467" spans="26:26" ht="15.75" customHeight="1" x14ac:dyDescent="0.25">
      <c r="Z467" s="65"/>
    </row>
    <row r="468" spans="26:26" ht="15.75" customHeight="1" x14ac:dyDescent="0.25">
      <c r="Z468" s="65"/>
    </row>
    <row r="469" spans="26:26" ht="15.75" customHeight="1" x14ac:dyDescent="0.25">
      <c r="Z469" s="65"/>
    </row>
    <row r="470" spans="26:26" ht="15.75" customHeight="1" x14ac:dyDescent="0.25">
      <c r="Z470" s="65"/>
    </row>
    <row r="471" spans="26:26" ht="15.75" customHeight="1" x14ac:dyDescent="0.25">
      <c r="Z471" s="65"/>
    </row>
    <row r="472" spans="26:26" ht="15.75" customHeight="1" x14ac:dyDescent="0.25">
      <c r="Z472" s="65"/>
    </row>
    <row r="473" spans="26:26" ht="15.75" customHeight="1" x14ac:dyDescent="0.25">
      <c r="Z473" s="65"/>
    </row>
    <row r="474" spans="26:26" ht="15.75" customHeight="1" x14ac:dyDescent="0.25">
      <c r="Z474" s="65"/>
    </row>
    <row r="475" spans="26:26" ht="15.75" customHeight="1" x14ac:dyDescent="0.25">
      <c r="Z475" s="65"/>
    </row>
    <row r="476" spans="26:26" ht="15.75" customHeight="1" x14ac:dyDescent="0.25">
      <c r="Z476" s="65"/>
    </row>
    <row r="477" spans="26:26" ht="15.75" customHeight="1" x14ac:dyDescent="0.25">
      <c r="Z477" s="65"/>
    </row>
    <row r="478" spans="26:26" ht="15.75" customHeight="1" x14ac:dyDescent="0.25">
      <c r="Z478" s="65"/>
    </row>
    <row r="479" spans="26:26" ht="15.75" customHeight="1" x14ac:dyDescent="0.25">
      <c r="Z479" s="65"/>
    </row>
    <row r="480" spans="26:26" ht="15.75" customHeight="1" x14ac:dyDescent="0.25">
      <c r="Z480" s="65"/>
    </row>
    <row r="481" spans="26:26" ht="15.75" customHeight="1" x14ac:dyDescent="0.25">
      <c r="Z481" s="65"/>
    </row>
    <row r="482" spans="26:26" ht="15.75" customHeight="1" x14ac:dyDescent="0.25">
      <c r="Z482" s="65"/>
    </row>
    <row r="483" spans="26:26" ht="15.75" customHeight="1" x14ac:dyDescent="0.25">
      <c r="Z483" s="65"/>
    </row>
    <row r="484" spans="26:26" ht="15.75" customHeight="1" x14ac:dyDescent="0.25">
      <c r="Z484" s="65"/>
    </row>
    <row r="485" spans="26:26" ht="15.75" customHeight="1" x14ac:dyDescent="0.25">
      <c r="Z485" s="65"/>
    </row>
    <row r="486" spans="26:26" ht="15.75" customHeight="1" x14ac:dyDescent="0.25">
      <c r="Z486" s="65"/>
    </row>
    <row r="487" spans="26:26" ht="15.75" customHeight="1" x14ac:dyDescent="0.25">
      <c r="Z487" s="65"/>
    </row>
    <row r="488" spans="26:26" ht="15.75" customHeight="1" x14ac:dyDescent="0.25">
      <c r="Z488" s="65"/>
    </row>
    <row r="489" spans="26:26" ht="15.75" customHeight="1" x14ac:dyDescent="0.25">
      <c r="Z489" s="65"/>
    </row>
    <row r="490" spans="26:26" ht="15.75" customHeight="1" x14ac:dyDescent="0.25">
      <c r="Z490" s="65"/>
    </row>
    <row r="491" spans="26:26" ht="15.75" customHeight="1" x14ac:dyDescent="0.25">
      <c r="Z491" s="65"/>
    </row>
    <row r="492" spans="26:26" ht="15.75" customHeight="1" x14ac:dyDescent="0.25">
      <c r="Z492" s="65"/>
    </row>
    <row r="493" spans="26:26" ht="15.75" customHeight="1" x14ac:dyDescent="0.25">
      <c r="Z493" s="65"/>
    </row>
    <row r="494" spans="26:26" ht="15.75" customHeight="1" x14ac:dyDescent="0.25">
      <c r="Z494" s="65"/>
    </row>
    <row r="495" spans="26:26" ht="15.75" customHeight="1" x14ac:dyDescent="0.25">
      <c r="Z495" s="65"/>
    </row>
    <row r="496" spans="26:26" ht="15.75" customHeight="1" x14ac:dyDescent="0.25">
      <c r="Z496" s="65"/>
    </row>
    <row r="497" spans="26:26" ht="15.75" customHeight="1" x14ac:dyDescent="0.25">
      <c r="Z497" s="65"/>
    </row>
    <row r="498" spans="26:26" ht="15.75" customHeight="1" x14ac:dyDescent="0.25">
      <c r="Z498" s="65"/>
    </row>
    <row r="499" spans="26:26" ht="15.75" customHeight="1" x14ac:dyDescent="0.25">
      <c r="Z499" s="65"/>
    </row>
    <row r="500" spans="26:26" ht="15.75" customHeight="1" x14ac:dyDescent="0.25">
      <c r="Z500" s="65"/>
    </row>
    <row r="501" spans="26:26" ht="15.75" customHeight="1" x14ac:dyDescent="0.25">
      <c r="Z501" s="65"/>
    </row>
    <row r="502" spans="26:26" ht="15.75" customHeight="1" x14ac:dyDescent="0.25">
      <c r="Z502" s="65"/>
    </row>
    <row r="503" spans="26:26" ht="15.75" customHeight="1" x14ac:dyDescent="0.25">
      <c r="Z503" s="65"/>
    </row>
    <row r="504" spans="26:26" ht="15.75" customHeight="1" x14ac:dyDescent="0.25">
      <c r="Z504" s="65"/>
    </row>
    <row r="505" spans="26:26" ht="15.75" customHeight="1" x14ac:dyDescent="0.25">
      <c r="Z505" s="65"/>
    </row>
    <row r="506" spans="26:26" ht="15.75" customHeight="1" x14ac:dyDescent="0.25">
      <c r="Z506" s="65"/>
    </row>
    <row r="507" spans="26:26" ht="15.75" customHeight="1" x14ac:dyDescent="0.25">
      <c r="Z507" s="65"/>
    </row>
    <row r="508" spans="26:26" ht="15.75" customHeight="1" x14ac:dyDescent="0.25">
      <c r="Z508" s="65"/>
    </row>
    <row r="509" spans="26:26" ht="15.75" customHeight="1" x14ac:dyDescent="0.25">
      <c r="Z509" s="65"/>
    </row>
    <row r="510" spans="26:26" ht="15.75" customHeight="1" x14ac:dyDescent="0.25">
      <c r="Z510" s="65"/>
    </row>
    <row r="511" spans="26:26" ht="15.75" customHeight="1" x14ac:dyDescent="0.25">
      <c r="Z511" s="65"/>
    </row>
    <row r="512" spans="26:26" ht="15.75" customHeight="1" x14ac:dyDescent="0.25">
      <c r="Z512" s="65"/>
    </row>
    <row r="513" spans="26:26" ht="15.75" customHeight="1" x14ac:dyDescent="0.25">
      <c r="Z513" s="65"/>
    </row>
    <row r="514" spans="26:26" ht="15.75" customHeight="1" x14ac:dyDescent="0.25">
      <c r="Z514" s="65"/>
    </row>
    <row r="515" spans="26:26" ht="15.75" customHeight="1" x14ac:dyDescent="0.25">
      <c r="Z515" s="65"/>
    </row>
    <row r="516" spans="26:26" ht="15.75" customHeight="1" x14ac:dyDescent="0.25">
      <c r="Z516" s="65"/>
    </row>
    <row r="517" spans="26:26" ht="15.75" customHeight="1" x14ac:dyDescent="0.25">
      <c r="Z517" s="65"/>
    </row>
    <row r="518" spans="26:26" ht="15.75" customHeight="1" x14ac:dyDescent="0.25">
      <c r="Z518" s="65"/>
    </row>
    <row r="519" spans="26:26" ht="15.75" customHeight="1" x14ac:dyDescent="0.25">
      <c r="Z519" s="65"/>
    </row>
    <row r="520" spans="26:26" ht="15.75" customHeight="1" x14ac:dyDescent="0.25">
      <c r="Z520" s="65"/>
    </row>
    <row r="521" spans="26:26" ht="15.75" customHeight="1" x14ac:dyDescent="0.25">
      <c r="Z521" s="65"/>
    </row>
    <row r="522" spans="26:26" ht="15.75" customHeight="1" x14ac:dyDescent="0.25">
      <c r="Z522" s="65"/>
    </row>
    <row r="523" spans="26:26" ht="15.75" customHeight="1" x14ac:dyDescent="0.25">
      <c r="Z523" s="65"/>
    </row>
    <row r="524" spans="26:26" ht="15.75" customHeight="1" x14ac:dyDescent="0.25">
      <c r="Z524" s="65"/>
    </row>
    <row r="525" spans="26:26" ht="15.75" customHeight="1" x14ac:dyDescent="0.25">
      <c r="Z525" s="65"/>
    </row>
    <row r="526" spans="26:26" ht="15.75" customHeight="1" x14ac:dyDescent="0.25">
      <c r="Z526" s="65"/>
    </row>
    <row r="527" spans="26:26" ht="15.75" customHeight="1" x14ac:dyDescent="0.25">
      <c r="Z527" s="65"/>
    </row>
    <row r="528" spans="26:26" ht="15.75" customHeight="1" x14ac:dyDescent="0.25">
      <c r="Z528" s="65"/>
    </row>
    <row r="529" spans="26:26" ht="15.75" customHeight="1" x14ac:dyDescent="0.25">
      <c r="Z529" s="65"/>
    </row>
    <row r="530" spans="26:26" ht="15.75" customHeight="1" x14ac:dyDescent="0.25">
      <c r="Z530" s="65"/>
    </row>
    <row r="531" spans="26:26" ht="15.75" customHeight="1" x14ac:dyDescent="0.25">
      <c r="Z531" s="65"/>
    </row>
    <row r="532" spans="26:26" ht="15.75" customHeight="1" x14ac:dyDescent="0.25">
      <c r="Z532" s="65"/>
    </row>
    <row r="533" spans="26:26" ht="15.75" customHeight="1" x14ac:dyDescent="0.25">
      <c r="Z533" s="65"/>
    </row>
    <row r="534" spans="26:26" ht="15.75" customHeight="1" x14ac:dyDescent="0.25">
      <c r="Z534" s="65"/>
    </row>
    <row r="535" spans="26:26" ht="15.75" customHeight="1" x14ac:dyDescent="0.25">
      <c r="Z535" s="65"/>
    </row>
    <row r="536" spans="26:26" ht="15.75" customHeight="1" x14ac:dyDescent="0.25">
      <c r="Z536" s="65"/>
    </row>
    <row r="537" spans="26:26" ht="15.75" customHeight="1" x14ac:dyDescent="0.25">
      <c r="Z537" s="65"/>
    </row>
    <row r="538" spans="26:26" ht="15.75" customHeight="1" x14ac:dyDescent="0.25">
      <c r="Z538" s="65"/>
    </row>
    <row r="539" spans="26:26" ht="15.75" customHeight="1" x14ac:dyDescent="0.25">
      <c r="Z539" s="65"/>
    </row>
    <row r="540" spans="26:26" ht="15.75" customHeight="1" x14ac:dyDescent="0.25">
      <c r="Z540" s="65"/>
    </row>
    <row r="541" spans="26:26" ht="15.75" customHeight="1" x14ac:dyDescent="0.25">
      <c r="Z541" s="65"/>
    </row>
    <row r="542" spans="26:26" ht="15.75" customHeight="1" x14ac:dyDescent="0.25">
      <c r="Z542" s="65"/>
    </row>
    <row r="543" spans="26:26" ht="15.75" customHeight="1" x14ac:dyDescent="0.25">
      <c r="Z543" s="65"/>
    </row>
    <row r="544" spans="26:26" ht="15.75" customHeight="1" x14ac:dyDescent="0.25">
      <c r="Z544" s="65"/>
    </row>
    <row r="545" spans="26:26" ht="15.75" customHeight="1" x14ac:dyDescent="0.25">
      <c r="Z545" s="65"/>
    </row>
    <row r="546" spans="26:26" ht="15.75" customHeight="1" x14ac:dyDescent="0.25">
      <c r="Z546" s="65"/>
    </row>
    <row r="547" spans="26:26" ht="15.75" customHeight="1" x14ac:dyDescent="0.25">
      <c r="Z547" s="65"/>
    </row>
    <row r="548" spans="26:26" ht="15.75" customHeight="1" x14ac:dyDescent="0.25">
      <c r="Z548" s="65"/>
    </row>
    <row r="549" spans="26:26" ht="15.75" customHeight="1" x14ac:dyDescent="0.25">
      <c r="Z549" s="65"/>
    </row>
    <row r="550" spans="26:26" ht="15.75" customHeight="1" x14ac:dyDescent="0.25">
      <c r="Z550" s="65"/>
    </row>
    <row r="551" spans="26:26" ht="15.75" customHeight="1" x14ac:dyDescent="0.25">
      <c r="Z551" s="65"/>
    </row>
    <row r="552" spans="26:26" ht="15.75" customHeight="1" x14ac:dyDescent="0.25">
      <c r="Z552" s="65"/>
    </row>
    <row r="553" spans="26:26" ht="15.75" customHeight="1" x14ac:dyDescent="0.25">
      <c r="Z553" s="65"/>
    </row>
    <row r="554" spans="26:26" ht="15.75" customHeight="1" x14ac:dyDescent="0.25">
      <c r="Z554" s="65"/>
    </row>
    <row r="555" spans="26:26" ht="15.75" customHeight="1" x14ac:dyDescent="0.25">
      <c r="Z555" s="65"/>
    </row>
    <row r="556" spans="26:26" ht="15.75" customHeight="1" x14ac:dyDescent="0.25">
      <c r="Z556" s="65"/>
    </row>
    <row r="557" spans="26:26" ht="15.75" customHeight="1" x14ac:dyDescent="0.25">
      <c r="Z557" s="65"/>
    </row>
    <row r="558" spans="26:26" ht="15.75" customHeight="1" x14ac:dyDescent="0.25">
      <c r="Z558" s="65"/>
    </row>
    <row r="559" spans="26:26" ht="15.75" customHeight="1" x14ac:dyDescent="0.25">
      <c r="Z559" s="65"/>
    </row>
    <row r="560" spans="26:26" ht="15.75" customHeight="1" x14ac:dyDescent="0.25">
      <c r="Z560" s="65"/>
    </row>
    <row r="561" spans="26:26" ht="15.75" customHeight="1" x14ac:dyDescent="0.25">
      <c r="Z561" s="65"/>
    </row>
    <row r="562" spans="26:26" ht="15.75" customHeight="1" x14ac:dyDescent="0.25">
      <c r="Z562" s="65"/>
    </row>
    <row r="563" spans="26:26" ht="15.75" customHeight="1" x14ac:dyDescent="0.25">
      <c r="Z563" s="65"/>
    </row>
    <row r="564" spans="26:26" ht="15.75" customHeight="1" x14ac:dyDescent="0.25">
      <c r="Z564" s="65"/>
    </row>
    <row r="565" spans="26:26" ht="15.75" customHeight="1" x14ac:dyDescent="0.25">
      <c r="Z565" s="65"/>
    </row>
    <row r="566" spans="26:26" ht="15.75" customHeight="1" x14ac:dyDescent="0.25">
      <c r="Z566" s="65"/>
    </row>
    <row r="567" spans="26:26" ht="15.75" customHeight="1" x14ac:dyDescent="0.25">
      <c r="Z567" s="65"/>
    </row>
    <row r="568" spans="26:26" ht="15.75" customHeight="1" x14ac:dyDescent="0.25">
      <c r="Z568" s="65"/>
    </row>
    <row r="569" spans="26:26" ht="15.75" customHeight="1" x14ac:dyDescent="0.25">
      <c r="Z569" s="65"/>
    </row>
    <row r="570" spans="26:26" ht="15.75" customHeight="1" x14ac:dyDescent="0.25">
      <c r="Z570" s="65"/>
    </row>
    <row r="571" spans="26:26" ht="15.75" customHeight="1" x14ac:dyDescent="0.25">
      <c r="Z571" s="65"/>
    </row>
    <row r="572" spans="26:26" ht="15.75" customHeight="1" x14ac:dyDescent="0.25">
      <c r="Z572" s="65"/>
    </row>
    <row r="573" spans="26:26" ht="15.75" customHeight="1" x14ac:dyDescent="0.25">
      <c r="Z573" s="65"/>
    </row>
    <row r="574" spans="26:26" ht="15.75" customHeight="1" x14ac:dyDescent="0.25">
      <c r="Z574" s="65"/>
    </row>
    <row r="575" spans="26:26" ht="15.75" customHeight="1" x14ac:dyDescent="0.25">
      <c r="Z575" s="65"/>
    </row>
    <row r="576" spans="26:26" ht="15.75" customHeight="1" x14ac:dyDescent="0.25">
      <c r="Z576" s="65"/>
    </row>
    <row r="577" spans="26:26" ht="15.75" customHeight="1" x14ac:dyDescent="0.25">
      <c r="Z577" s="65"/>
    </row>
    <row r="578" spans="26:26" ht="15.75" customHeight="1" x14ac:dyDescent="0.25">
      <c r="Z578" s="65"/>
    </row>
    <row r="579" spans="26:26" ht="15.75" customHeight="1" x14ac:dyDescent="0.25">
      <c r="Z579" s="65"/>
    </row>
    <row r="580" spans="26:26" ht="15.75" customHeight="1" x14ac:dyDescent="0.25">
      <c r="Z580" s="65"/>
    </row>
    <row r="581" spans="26:26" ht="15.75" customHeight="1" x14ac:dyDescent="0.25">
      <c r="Z581" s="65"/>
    </row>
    <row r="582" spans="26:26" ht="15.75" customHeight="1" x14ac:dyDescent="0.25">
      <c r="Z582" s="65"/>
    </row>
    <row r="583" spans="26:26" ht="15.75" customHeight="1" x14ac:dyDescent="0.25">
      <c r="Z583" s="65"/>
    </row>
    <row r="584" spans="26:26" ht="15.75" customHeight="1" x14ac:dyDescent="0.25">
      <c r="Z584" s="65"/>
    </row>
    <row r="585" spans="26:26" ht="15.75" customHeight="1" x14ac:dyDescent="0.25">
      <c r="Z585" s="65"/>
    </row>
    <row r="586" spans="26:26" ht="15.75" customHeight="1" x14ac:dyDescent="0.25">
      <c r="Z586" s="65"/>
    </row>
    <row r="587" spans="26:26" ht="15.75" customHeight="1" x14ac:dyDescent="0.25">
      <c r="Z587" s="65"/>
    </row>
    <row r="588" spans="26:26" ht="15.75" customHeight="1" x14ac:dyDescent="0.25">
      <c r="Z588" s="65"/>
    </row>
    <row r="589" spans="26:26" ht="15.75" customHeight="1" x14ac:dyDescent="0.25">
      <c r="Z589" s="65"/>
    </row>
    <row r="590" spans="26:26" ht="15.75" customHeight="1" x14ac:dyDescent="0.25">
      <c r="Z590" s="65"/>
    </row>
    <row r="591" spans="26:26" ht="15.75" customHeight="1" x14ac:dyDescent="0.25">
      <c r="Z591" s="65"/>
    </row>
    <row r="592" spans="26:26" ht="15.75" customHeight="1" x14ac:dyDescent="0.25">
      <c r="Z592" s="65"/>
    </row>
    <row r="593" spans="26:26" ht="15.75" customHeight="1" x14ac:dyDescent="0.25">
      <c r="Z593" s="65"/>
    </row>
    <row r="594" spans="26:26" ht="15.75" customHeight="1" x14ac:dyDescent="0.25">
      <c r="Z594" s="65"/>
    </row>
    <row r="595" spans="26:26" ht="15.75" customHeight="1" x14ac:dyDescent="0.25">
      <c r="Z595" s="65"/>
    </row>
    <row r="596" spans="26:26" ht="15.75" customHeight="1" x14ac:dyDescent="0.25">
      <c r="Z596" s="65"/>
    </row>
    <row r="597" spans="26:26" ht="15.75" customHeight="1" x14ac:dyDescent="0.25">
      <c r="Z597" s="65"/>
    </row>
    <row r="598" spans="26:26" ht="15.75" customHeight="1" x14ac:dyDescent="0.25">
      <c r="Z598" s="65"/>
    </row>
    <row r="599" spans="26:26" ht="15.75" customHeight="1" x14ac:dyDescent="0.25">
      <c r="Z599" s="65"/>
    </row>
    <row r="600" spans="26:26" ht="15.75" customHeight="1" x14ac:dyDescent="0.25">
      <c r="Z600" s="65"/>
    </row>
    <row r="601" spans="26:26" ht="15.75" customHeight="1" x14ac:dyDescent="0.25">
      <c r="Z601" s="65"/>
    </row>
    <row r="602" spans="26:26" ht="15.75" customHeight="1" x14ac:dyDescent="0.25">
      <c r="Z602" s="65"/>
    </row>
    <row r="603" spans="26:26" ht="15.75" customHeight="1" x14ac:dyDescent="0.25">
      <c r="Z603" s="65"/>
    </row>
    <row r="604" spans="26:26" ht="15.75" customHeight="1" x14ac:dyDescent="0.25">
      <c r="Z604" s="65"/>
    </row>
    <row r="605" spans="26:26" ht="15.75" customHeight="1" x14ac:dyDescent="0.25">
      <c r="Z605" s="65"/>
    </row>
    <row r="606" spans="26:26" ht="15.75" customHeight="1" x14ac:dyDescent="0.25">
      <c r="Z606" s="65"/>
    </row>
    <row r="607" spans="26:26" ht="15.75" customHeight="1" x14ac:dyDescent="0.25">
      <c r="Z607" s="65"/>
    </row>
    <row r="608" spans="26:26" ht="15.75" customHeight="1" x14ac:dyDescent="0.25">
      <c r="Z608" s="65"/>
    </row>
    <row r="609" spans="26:26" ht="15.75" customHeight="1" x14ac:dyDescent="0.25">
      <c r="Z609" s="65"/>
    </row>
    <row r="610" spans="26:26" ht="15.75" customHeight="1" x14ac:dyDescent="0.25">
      <c r="Z610" s="65"/>
    </row>
    <row r="611" spans="26:26" ht="15.75" customHeight="1" x14ac:dyDescent="0.25">
      <c r="Z611" s="65"/>
    </row>
    <row r="612" spans="26:26" ht="15.75" customHeight="1" x14ac:dyDescent="0.25">
      <c r="Z612" s="65"/>
    </row>
    <row r="613" spans="26:26" ht="15.75" customHeight="1" x14ac:dyDescent="0.25">
      <c r="Z613" s="65"/>
    </row>
    <row r="614" spans="26:26" ht="15.75" customHeight="1" x14ac:dyDescent="0.25">
      <c r="Z614" s="65"/>
    </row>
    <row r="615" spans="26:26" ht="15.75" customHeight="1" x14ac:dyDescent="0.25">
      <c r="Z615" s="65"/>
    </row>
    <row r="616" spans="26:26" ht="15.75" customHeight="1" x14ac:dyDescent="0.25">
      <c r="Z616" s="65"/>
    </row>
    <row r="617" spans="26:26" ht="15.75" customHeight="1" x14ac:dyDescent="0.25">
      <c r="Z617" s="65"/>
    </row>
    <row r="618" spans="26:26" ht="15.75" customHeight="1" x14ac:dyDescent="0.25">
      <c r="Z618" s="65"/>
    </row>
    <row r="619" spans="26:26" ht="15.75" customHeight="1" x14ac:dyDescent="0.25">
      <c r="Z619" s="65"/>
    </row>
    <row r="620" spans="26:26" ht="15.75" customHeight="1" x14ac:dyDescent="0.25">
      <c r="Z620" s="65"/>
    </row>
    <row r="621" spans="26:26" ht="15.75" customHeight="1" x14ac:dyDescent="0.25">
      <c r="Z621" s="65"/>
    </row>
    <row r="622" spans="26:26" ht="15.75" customHeight="1" x14ac:dyDescent="0.25">
      <c r="Z622" s="65"/>
    </row>
    <row r="623" spans="26:26" ht="15.75" customHeight="1" x14ac:dyDescent="0.25">
      <c r="Z623" s="65"/>
    </row>
    <row r="624" spans="26:26" ht="15.75" customHeight="1" x14ac:dyDescent="0.25">
      <c r="Z624" s="65"/>
    </row>
    <row r="625" spans="26:26" ht="15.75" customHeight="1" x14ac:dyDescent="0.25">
      <c r="Z625" s="65"/>
    </row>
    <row r="626" spans="26:26" ht="15.75" customHeight="1" x14ac:dyDescent="0.25">
      <c r="Z626" s="65"/>
    </row>
    <row r="627" spans="26:26" ht="15.75" customHeight="1" x14ac:dyDescent="0.25">
      <c r="Z627" s="65"/>
    </row>
    <row r="628" spans="26:26" ht="15.75" customHeight="1" x14ac:dyDescent="0.25">
      <c r="Z628" s="65"/>
    </row>
    <row r="629" spans="26:26" ht="15.75" customHeight="1" x14ac:dyDescent="0.25">
      <c r="Z629" s="65"/>
    </row>
    <row r="630" spans="26:26" ht="15.75" customHeight="1" x14ac:dyDescent="0.25">
      <c r="Z630" s="65"/>
    </row>
    <row r="631" spans="26:26" ht="15.75" customHeight="1" x14ac:dyDescent="0.25">
      <c r="Z631" s="65"/>
    </row>
    <row r="632" spans="26:26" ht="15.75" customHeight="1" x14ac:dyDescent="0.25">
      <c r="Z632" s="65"/>
    </row>
    <row r="633" spans="26:26" ht="15.75" customHeight="1" x14ac:dyDescent="0.25">
      <c r="Z633" s="65"/>
    </row>
    <row r="634" spans="26:26" ht="15.75" customHeight="1" x14ac:dyDescent="0.25">
      <c r="Z634" s="65"/>
    </row>
    <row r="635" spans="26:26" ht="15.75" customHeight="1" x14ac:dyDescent="0.25">
      <c r="Z635" s="65"/>
    </row>
    <row r="636" spans="26:26" ht="15.75" customHeight="1" x14ac:dyDescent="0.25">
      <c r="Z636" s="65"/>
    </row>
    <row r="637" spans="26:26" ht="15.75" customHeight="1" x14ac:dyDescent="0.25">
      <c r="Z637" s="65"/>
    </row>
    <row r="638" spans="26:26" ht="15.75" customHeight="1" x14ac:dyDescent="0.25">
      <c r="Z638" s="65"/>
    </row>
    <row r="639" spans="26:26" ht="15.75" customHeight="1" x14ac:dyDescent="0.25">
      <c r="Z639" s="65"/>
    </row>
    <row r="640" spans="26:26" ht="15.75" customHeight="1" x14ac:dyDescent="0.25">
      <c r="Z640" s="65"/>
    </row>
    <row r="641" spans="26:26" ht="15.75" customHeight="1" x14ac:dyDescent="0.25">
      <c r="Z641" s="65"/>
    </row>
    <row r="642" spans="26:26" ht="15.75" customHeight="1" x14ac:dyDescent="0.25">
      <c r="Z642" s="65"/>
    </row>
    <row r="643" spans="26:26" ht="15.75" customHeight="1" x14ac:dyDescent="0.25">
      <c r="Z643" s="65"/>
    </row>
    <row r="644" spans="26:26" ht="15.75" customHeight="1" x14ac:dyDescent="0.25">
      <c r="Z644" s="65"/>
    </row>
    <row r="645" spans="26:26" ht="15.75" customHeight="1" x14ac:dyDescent="0.25">
      <c r="Z645" s="65"/>
    </row>
    <row r="646" spans="26:26" ht="15.75" customHeight="1" x14ac:dyDescent="0.25">
      <c r="Z646" s="65"/>
    </row>
    <row r="647" spans="26:26" ht="15.75" customHeight="1" x14ac:dyDescent="0.25">
      <c r="Z647" s="65"/>
    </row>
    <row r="648" spans="26:26" ht="15.75" customHeight="1" x14ac:dyDescent="0.25">
      <c r="Z648" s="65"/>
    </row>
    <row r="649" spans="26:26" ht="15.75" customHeight="1" x14ac:dyDescent="0.25">
      <c r="Z649" s="65"/>
    </row>
    <row r="650" spans="26:26" ht="15.75" customHeight="1" x14ac:dyDescent="0.25">
      <c r="Z650" s="65"/>
    </row>
    <row r="651" spans="26:26" ht="15.75" customHeight="1" x14ac:dyDescent="0.25">
      <c r="Z651" s="65"/>
    </row>
    <row r="652" spans="26:26" ht="15.75" customHeight="1" x14ac:dyDescent="0.25">
      <c r="Z652" s="65"/>
    </row>
    <row r="653" spans="26:26" ht="15.75" customHeight="1" x14ac:dyDescent="0.25">
      <c r="Z653" s="65"/>
    </row>
    <row r="654" spans="26:26" ht="15.75" customHeight="1" x14ac:dyDescent="0.25">
      <c r="Z654" s="65"/>
    </row>
    <row r="655" spans="26:26" ht="15.75" customHeight="1" x14ac:dyDescent="0.25">
      <c r="Z655" s="65"/>
    </row>
    <row r="656" spans="26:26" ht="15.75" customHeight="1" x14ac:dyDescent="0.25">
      <c r="Z656" s="65"/>
    </row>
    <row r="657" spans="26:26" ht="15.75" customHeight="1" x14ac:dyDescent="0.25">
      <c r="Z657" s="65"/>
    </row>
    <row r="658" spans="26:26" ht="15.75" customHeight="1" x14ac:dyDescent="0.25">
      <c r="Z658" s="65"/>
    </row>
    <row r="659" spans="26:26" ht="15.75" customHeight="1" x14ac:dyDescent="0.25">
      <c r="Z659" s="65"/>
    </row>
    <row r="660" spans="26:26" ht="15.75" customHeight="1" x14ac:dyDescent="0.25">
      <c r="Z660" s="65"/>
    </row>
    <row r="661" spans="26:26" ht="15.75" customHeight="1" x14ac:dyDescent="0.25">
      <c r="Z661" s="65"/>
    </row>
    <row r="662" spans="26:26" ht="15.75" customHeight="1" x14ac:dyDescent="0.25">
      <c r="Z662" s="65"/>
    </row>
    <row r="663" spans="26:26" ht="15.75" customHeight="1" x14ac:dyDescent="0.25">
      <c r="Z663" s="65"/>
    </row>
    <row r="664" spans="26:26" ht="15.75" customHeight="1" x14ac:dyDescent="0.25">
      <c r="Z664" s="65"/>
    </row>
    <row r="665" spans="26:26" ht="15.75" customHeight="1" x14ac:dyDescent="0.25">
      <c r="Z665" s="65"/>
    </row>
    <row r="666" spans="26:26" ht="15.75" customHeight="1" x14ac:dyDescent="0.25">
      <c r="Z666" s="65"/>
    </row>
    <row r="667" spans="26:26" ht="15.75" customHeight="1" x14ac:dyDescent="0.25">
      <c r="Z667" s="65"/>
    </row>
    <row r="668" spans="26:26" ht="15.75" customHeight="1" x14ac:dyDescent="0.25">
      <c r="Z668" s="65"/>
    </row>
    <row r="669" spans="26:26" ht="15.75" customHeight="1" x14ac:dyDescent="0.25">
      <c r="Z669" s="65"/>
    </row>
    <row r="670" spans="26:26" ht="15.75" customHeight="1" x14ac:dyDescent="0.25">
      <c r="Z670" s="65"/>
    </row>
    <row r="671" spans="26:26" ht="15.75" customHeight="1" x14ac:dyDescent="0.25">
      <c r="Z671" s="65"/>
    </row>
    <row r="672" spans="26:26" ht="15.75" customHeight="1" x14ac:dyDescent="0.25">
      <c r="Z672" s="65"/>
    </row>
    <row r="673" spans="26:26" ht="15.75" customHeight="1" x14ac:dyDescent="0.25">
      <c r="Z673" s="65"/>
    </row>
    <row r="674" spans="26:26" ht="15.75" customHeight="1" x14ac:dyDescent="0.25">
      <c r="Z674" s="65"/>
    </row>
    <row r="675" spans="26:26" ht="15.75" customHeight="1" x14ac:dyDescent="0.25">
      <c r="Z675" s="65"/>
    </row>
    <row r="676" spans="26:26" ht="15.75" customHeight="1" x14ac:dyDescent="0.25">
      <c r="Z676" s="65"/>
    </row>
    <row r="677" spans="26:26" ht="15.75" customHeight="1" x14ac:dyDescent="0.25">
      <c r="Z677" s="65"/>
    </row>
    <row r="678" spans="26:26" ht="15.75" customHeight="1" x14ac:dyDescent="0.25">
      <c r="Z678" s="65"/>
    </row>
    <row r="679" spans="26:26" ht="15.75" customHeight="1" x14ac:dyDescent="0.25">
      <c r="Z679" s="65"/>
    </row>
    <row r="680" spans="26:26" ht="15.75" customHeight="1" x14ac:dyDescent="0.25">
      <c r="Z680" s="65"/>
    </row>
    <row r="681" spans="26:26" ht="15.75" customHeight="1" x14ac:dyDescent="0.25">
      <c r="Z681" s="65"/>
    </row>
    <row r="682" spans="26:26" ht="15.75" customHeight="1" x14ac:dyDescent="0.25">
      <c r="Z682" s="65"/>
    </row>
    <row r="683" spans="26:26" ht="15.75" customHeight="1" x14ac:dyDescent="0.25">
      <c r="Z683" s="65"/>
    </row>
    <row r="684" spans="26:26" ht="15.75" customHeight="1" x14ac:dyDescent="0.25">
      <c r="Z684" s="65"/>
    </row>
    <row r="685" spans="26:26" ht="15.75" customHeight="1" x14ac:dyDescent="0.25">
      <c r="Z685" s="65"/>
    </row>
    <row r="686" spans="26:26" ht="15.75" customHeight="1" x14ac:dyDescent="0.25">
      <c r="Z686" s="65"/>
    </row>
    <row r="687" spans="26:26" ht="15.75" customHeight="1" x14ac:dyDescent="0.25">
      <c r="Z687" s="65"/>
    </row>
    <row r="688" spans="26:26" ht="15.75" customHeight="1" x14ac:dyDescent="0.25">
      <c r="Z688" s="65"/>
    </row>
    <row r="689" spans="26:26" ht="15.75" customHeight="1" x14ac:dyDescent="0.25">
      <c r="Z689" s="65"/>
    </row>
    <row r="690" spans="26:26" ht="15.75" customHeight="1" x14ac:dyDescent="0.25">
      <c r="Z690" s="65"/>
    </row>
    <row r="691" spans="26:26" ht="15.75" customHeight="1" x14ac:dyDescent="0.25">
      <c r="Z691" s="65"/>
    </row>
    <row r="692" spans="26:26" ht="15.75" customHeight="1" x14ac:dyDescent="0.25">
      <c r="Z692" s="65"/>
    </row>
    <row r="693" spans="26:26" ht="15.75" customHeight="1" x14ac:dyDescent="0.25">
      <c r="Z693" s="65"/>
    </row>
    <row r="694" spans="26:26" ht="15.75" customHeight="1" x14ac:dyDescent="0.25">
      <c r="Z694" s="65"/>
    </row>
    <row r="695" spans="26:26" ht="15.75" customHeight="1" x14ac:dyDescent="0.25">
      <c r="Z695" s="65"/>
    </row>
    <row r="696" spans="26:26" ht="15.75" customHeight="1" x14ac:dyDescent="0.25">
      <c r="Z696" s="65"/>
    </row>
    <row r="697" spans="26:26" ht="15.75" customHeight="1" x14ac:dyDescent="0.25">
      <c r="Z697" s="65"/>
    </row>
    <row r="698" spans="26:26" ht="15.75" customHeight="1" x14ac:dyDescent="0.25">
      <c r="Z698" s="65"/>
    </row>
    <row r="699" spans="26:26" ht="15.75" customHeight="1" x14ac:dyDescent="0.25">
      <c r="Z699" s="65"/>
    </row>
    <row r="700" spans="26:26" ht="15.75" customHeight="1" x14ac:dyDescent="0.25">
      <c r="Z700" s="65"/>
    </row>
    <row r="701" spans="26:26" ht="15.75" customHeight="1" x14ac:dyDescent="0.25">
      <c r="Z701" s="65"/>
    </row>
    <row r="702" spans="26:26" ht="15.75" customHeight="1" x14ac:dyDescent="0.25">
      <c r="Z702" s="65"/>
    </row>
    <row r="703" spans="26:26" ht="15.75" customHeight="1" x14ac:dyDescent="0.25">
      <c r="Z703" s="65"/>
    </row>
    <row r="704" spans="26:26" ht="15.75" customHeight="1" x14ac:dyDescent="0.25">
      <c r="Z704" s="65"/>
    </row>
    <row r="705" spans="26:26" ht="15.75" customHeight="1" x14ac:dyDescent="0.25">
      <c r="Z705" s="65"/>
    </row>
    <row r="706" spans="26:26" ht="15.75" customHeight="1" x14ac:dyDescent="0.25">
      <c r="Z706" s="65"/>
    </row>
    <row r="707" spans="26:26" ht="15.75" customHeight="1" x14ac:dyDescent="0.25">
      <c r="Z707" s="65"/>
    </row>
    <row r="708" spans="26:26" ht="15.75" customHeight="1" x14ac:dyDescent="0.25">
      <c r="Z708" s="65"/>
    </row>
    <row r="709" spans="26:26" ht="15.75" customHeight="1" x14ac:dyDescent="0.25">
      <c r="Z709" s="65"/>
    </row>
    <row r="710" spans="26:26" ht="15.75" customHeight="1" x14ac:dyDescent="0.25">
      <c r="Z710" s="65"/>
    </row>
    <row r="711" spans="26:26" ht="15.75" customHeight="1" x14ac:dyDescent="0.25">
      <c r="Z711" s="65"/>
    </row>
    <row r="712" spans="26:26" ht="15.75" customHeight="1" x14ac:dyDescent="0.25">
      <c r="Z712" s="65"/>
    </row>
    <row r="713" spans="26:26" ht="15.75" customHeight="1" x14ac:dyDescent="0.25">
      <c r="Z713" s="65"/>
    </row>
    <row r="714" spans="26:26" ht="15.75" customHeight="1" x14ac:dyDescent="0.25">
      <c r="Z714" s="65"/>
    </row>
    <row r="715" spans="26:26" ht="15.75" customHeight="1" x14ac:dyDescent="0.25">
      <c r="Z715" s="65"/>
    </row>
    <row r="716" spans="26:26" ht="15.75" customHeight="1" x14ac:dyDescent="0.25">
      <c r="Z716" s="65"/>
    </row>
    <row r="717" spans="26:26" ht="15.75" customHeight="1" x14ac:dyDescent="0.25">
      <c r="Z717" s="65"/>
    </row>
    <row r="718" spans="26:26" ht="15.75" customHeight="1" x14ac:dyDescent="0.25">
      <c r="Z718" s="65"/>
    </row>
    <row r="719" spans="26:26" ht="15.75" customHeight="1" x14ac:dyDescent="0.25">
      <c r="Z719" s="65"/>
    </row>
    <row r="720" spans="26:26" ht="15.75" customHeight="1" x14ac:dyDescent="0.25">
      <c r="Z720" s="65"/>
    </row>
    <row r="721" spans="26:26" ht="15.75" customHeight="1" x14ac:dyDescent="0.25">
      <c r="Z721" s="65"/>
    </row>
    <row r="722" spans="26:26" ht="15.75" customHeight="1" x14ac:dyDescent="0.25">
      <c r="Z722" s="65"/>
    </row>
    <row r="723" spans="26:26" ht="15.75" customHeight="1" x14ac:dyDescent="0.25">
      <c r="Z723" s="65"/>
    </row>
    <row r="724" spans="26:26" ht="15.75" customHeight="1" x14ac:dyDescent="0.25">
      <c r="Z724" s="65"/>
    </row>
    <row r="725" spans="26:26" ht="15.75" customHeight="1" x14ac:dyDescent="0.25">
      <c r="Z725" s="65"/>
    </row>
    <row r="726" spans="26:26" ht="15.75" customHeight="1" x14ac:dyDescent="0.25">
      <c r="Z726" s="65"/>
    </row>
    <row r="727" spans="26:26" ht="15.75" customHeight="1" x14ac:dyDescent="0.25">
      <c r="Z727" s="65"/>
    </row>
    <row r="728" spans="26:26" ht="15.75" customHeight="1" x14ac:dyDescent="0.25">
      <c r="Z728" s="65"/>
    </row>
    <row r="729" spans="26:26" ht="15.75" customHeight="1" x14ac:dyDescent="0.25">
      <c r="Z729" s="65"/>
    </row>
    <row r="730" spans="26:26" ht="15.75" customHeight="1" x14ac:dyDescent="0.25">
      <c r="Z730" s="65"/>
    </row>
    <row r="731" spans="26:26" ht="15.75" customHeight="1" x14ac:dyDescent="0.25">
      <c r="Z731" s="65"/>
    </row>
    <row r="732" spans="26:26" ht="15.75" customHeight="1" x14ac:dyDescent="0.25">
      <c r="Z732" s="65"/>
    </row>
    <row r="733" spans="26:26" ht="15.75" customHeight="1" x14ac:dyDescent="0.25">
      <c r="Z733" s="65"/>
    </row>
    <row r="734" spans="26:26" ht="15.75" customHeight="1" x14ac:dyDescent="0.25">
      <c r="Z734" s="65"/>
    </row>
    <row r="735" spans="26:26" ht="15.75" customHeight="1" x14ac:dyDescent="0.25">
      <c r="Z735" s="65"/>
    </row>
    <row r="736" spans="26:26" ht="15.75" customHeight="1" x14ac:dyDescent="0.25">
      <c r="Z736" s="65"/>
    </row>
    <row r="737" spans="26:26" ht="15.75" customHeight="1" x14ac:dyDescent="0.25">
      <c r="Z737" s="65"/>
    </row>
    <row r="738" spans="26:26" ht="15.75" customHeight="1" x14ac:dyDescent="0.25">
      <c r="Z738" s="65"/>
    </row>
    <row r="739" spans="26:26" ht="15.75" customHeight="1" x14ac:dyDescent="0.25">
      <c r="Z739" s="65"/>
    </row>
    <row r="740" spans="26:26" ht="15.75" customHeight="1" x14ac:dyDescent="0.25">
      <c r="Z740" s="65"/>
    </row>
    <row r="741" spans="26:26" ht="15.75" customHeight="1" x14ac:dyDescent="0.25">
      <c r="Z741" s="65"/>
    </row>
    <row r="742" spans="26:26" ht="15.75" customHeight="1" x14ac:dyDescent="0.25">
      <c r="Z742" s="65"/>
    </row>
    <row r="743" spans="26:26" ht="15.75" customHeight="1" x14ac:dyDescent="0.25">
      <c r="Z743" s="65"/>
    </row>
    <row r="744" spans="26:26" ht="15.75" customHeight="1" x14ac:dyDescent="0.25">
      <c r="Z744" s="65"/>
    </row>
    <row r="745" spans="26:26" ht="15.75" customHeight="1" x14ac:dyDescent="0.25">
      <c r="Z745" s="65"/>
    </row>
    <row r="746" spans="26:26" ht="15.75" customHeight="1" x14ac:dyDescent="0.25">
      <c r="Z746" s="65"/>
    </row>
    <row r="747" spans="26:26" ht="15.75" customHeight="1" x14ac:dyDescent="0.25">
      <c r="Z747" s="65"/>
    </row>
    <row r="748" spans="26:26" ht="15.75" customHeight="1" x14ac:dyDescent="0.25">
      <c r="Z748" s="65"/>
    </row>
    <row r="749" spans="26:26" ht="15.75" customHeight="1" x14ac:dyDescent="0.25">
      <c r="Z749" s="65"/>
    </row>
    <row r="750" spans="26:26" ht="15.75" customHeight="1" x14ac:dyDescent="0.25">
      <c r="Z750" s="65"/>
    </row>
    <row r="751" spans="26:26" ht="15.75" customHeight="1" x14ac:dyDescent="0.25">
      <c r="Z751" s="65"/>
    </row>
    <row r="752" spans="26:26" ht="15.75" customHeight="1" x14ac:dyDescent="0.25">
      <c r="Z752" s="65"/>
    </row>
    <row r="753" spans="26:26" ht="15.75" customHeight="1" x14ac:dyDescent="0.25">
      <c r="Z753" s="65"/>
    </row>
    <row r="754" spans="26:26" ht="15.75" customHeight="1" x14ac:dyDescent="0.25">
      <c r="Z754" s="65"/>
    </row>
    <row r="755" spans="26:26" ht="15.75" customHeight="1" x14ac:dyDescent="0.25">
      <c r="Z755" s="65"/>
    </row>
    <row r="756" spans="26:26" ht="15.75" customHeight="1" x14ac:dyDescent="0.25">
      <c r="Z756" s="65"/>
    </row>
    <row r="757" spans="26:26" ht="15.75" customHeight="1" x14ac:dyDescent="0.25">
      <c r="Z757" s="65"/>
    </row>
    <row r="758" spans="26:26" ht="15.75" customHeight="1" x14ac:dyDescent="0.25">
      <c r="Z758" s="65"/>
    </row>
    <row r="759" spans="26:26" ht="15.75" customHeight="1" x14ac:dyDescent="0.25">
      <c r="Z759" s="65"/>
    </row>
    <row r="760" spans="26:26" ht="15.75" customHeight="1" x14ac:dyDescent="0.25">
      <c r="Z760" s="65"/>
    </row>
    <row r="761" spans="26:26" ht="15.75" customHeight="1" x14ac:dyDescent="0.25">
      <c r="Z761" s="65"/>
    </row>
    <row r="762" spans="26:26" ht="15.75" customHeight="1" x14ac:dyDescent="0.25">
      <c r="Z762" s="65"/>
    </row>
    <row r="763" spans="26:26" ht="15.75" customHeight="1" x14ac:dyDescent="0.25">
      <c r="Z763" s="65"/>
    </row>
    <row r="764" spans="26:26" ht="15.75" customHeight="1" x14ac:dyDescent="0.25">
      <c r="Z764" s="65"/>
    </row>
    <row r="765" spans="26:26" ht="15.75" customHeight="1" x14ac:dyDescent="0.25">
      <c r="Z765" s="65"/>
    </row>
    <row r="766" spans="26:26" ht="15.75" customHeight="1" x14ac:dyDescent="0.25">
      <c r="Z766" s="65"/>
    </row>
    <row r="767" spans="26:26" ht="15.75" customHeight="1" x14ac:dyDescent="0.25">
      <c r="Z767" s="65"/>
    </row>
    <row r="768" spans="26:26" ht="15.75" customHeight="1" x14ac:dyDescent="0.25">
      <c r="Z768" s="65"/>
    </row>
    <row r="769" spans="26:26" ht="15.75" customHeight="1" x14ac:dyDescent="0.25">
      <c r="Z769" s="65"/>
    </row>
    <row r="770" spans="26:26" ht="15.75" customHeight="1" x14ac:dyDescent="0.25">
      <c r="Z770" s="65"/>
    </row>
    <row r="771" spans="26:26" ht="15.75" customHeight="1" x14ac:dyDescent="0.25">
      <c r="Z771" s="65"/>
    </row>
    <row r="772" spans="26:26" ht="15.75" customHeight="1" x14ac:dyDescent="0.25">
      <c r="Z772" s="65"/>
    </row>
    <row r="773" spans="26:26" ht="15.75" customHeight="1" x14ac:dyDescent="0.25">
      <c r="Z773" s="65"/>
    </row>
    <row r="774" spans="26:26" ht="15.75" customHeight="1" x14ac:dyDescent="0.25">
      <c r="Z774" s="65"/>
    </row>
    <row r="775" spans="26:26" ht="15.75" customHeight="1" x14ac:dyDescent="0.25">
      <c r="Z775" s="65"/>
    </row>
    <row r="776" spans="26:26" ht="15.75" customHeight="1" x14ac:dyDescent="0.25">
      <c r="Z776" s="65"/>
    </row>
    <row r="777" spans="26:26" ht="15.75" customHeight="1" x14ac:dyDescent="0.25">
      <c r="Z777" s="65"/>
    </row>
    <row r="778" spans="26:26" ht="15.75" customHeight="1" x14ac:dyDescent="0.25">
      <c r="Z778" s="65"/>
    </row>
    <row r="779" spans="26:26" ht="15.75" customHeight="1" x14ac:dyDescent="0.25">
      <c r="Z779" s="65"/>
    </row>
    <row r="780" spans="26:26" ht="15.75" customHeight="1" x14ac:dyDescent="0.25">
      <c r="Z780" s="65"/>
    </row>
    <row r="781" spans="26:26" ht="15.75" customHeight="1" x14ac:dyDescent="0.25">
      <c r="Z781" s="65"/>
    </row>
    <row r="782" spans="26:26" ht="15.75" customHeight="1" x14ac:dyDescent="0.25">
      <c r="Z782" s="65"/>
    </row>
    <row r="783" spans="26:26" ht="15.75" customHeight="1" x14ac:dyDescent="0.25">
      <c r="Z783" s="65"/>
    </row>
    <row r="784" spans="26:26" ht="15.75" customHeight="1" x14ac:dyDescent="0.25">
      <c r="Z784" s="65"/>
    </row>
    <row r="785" spans="26:26" ht="15.75" customHeight="1" x14ac:dyDescent="0.25">
      <c r="Z785" s="65"/>
    </row>
    <row r="786" spans="26:26" ht="15.75" customHeight="1" x14ac:dyDescent="0.25">
      <c r="Z786" s="65"/>
    </row>
    <row r="787" spans="26:26" ht="15.75" customHeight="1" x14ac:dyDescent="0.25">
      <c r="Z787" s="65"/>
    </row>
    <row r="788" spans="26:26" ht="15.75" customHeight="1" x14ac:dyDescent="0.25">
      <c r="Z788" s="65"/>
    </row>
    <row r="789" spans="26:26" ht="15.75" customHeight="1" x14ac:dyDescent="0.25">
      <c r="Z789" s="65"/>
    </row>
    <row r="790" spans="26:26" ht="15.75" customHeight="1" x14ac:dyDescent="0.25">
      <c r="Z790" s="65"/>
    </row>
    <row r="791" spans="26:26" ht="15.75" customHeight="1" x14ac:dyDescent="0.25">
      <c r="Z791" s="65"/>
    </row>
    <row r="792" spans="26:26" ht="15.75" customHeight="1" x14ac:dyDescent="0.25">
      <c r="Z792" s="65"/>
    </row>
    <row r="793" spans="26:26" ht="15.75" customHeight="1" x14ac:dyDescent="0.25">
      <c r="Z793" s="65"/>
    </row>
    <row r="794" spans="26:26" ht="15.75" customHeight="1" x14ac:dyDescent="0.25">
      <c r="Z794" s="65"/>
    </row>
    <row r="795" spans="26:26" ht="15.75" customHeight="1" x14ac:dyDescent="0.25">
      <c r="Z795" s="65"/>
    </row>
    <row r="796" spans="26:26" ht="15.75" customHeight="1" x14ac:dyDescent="0.25">
      <c r="Z796" s="65"/>
    </row>
    <row r="797" spans="26:26" ht="15.75" customHeight="1" x14ac:dyDescent="0.25">
      <c r="Z797" s="65"/>
    </row>
    <row r="798" spans="26:26" ht="15.75" customHeight="1" x14ac:dyDescent="0.25">
      <c r="Z798" s="65"/>
    </row>
    <row r="799" spans="26:26" ht="15.75" customHeight="1" x14ac:dyDescent="0.25">
      <c r="Z799" s="65"/>
    </row>
    <row r="800" spans="26:26" ht="15.75" customHeight="1" x14ac:dyDescent="0.25">
      <c r="Z800" s="65"/>
    </row>
    <row r="801" spans="26:26" ht="15.75" customHeight="1" x14ac:dyDescent="0.25">
      <c r="Z801" s="65"/>
    </row>
    <row r="802" spans="26:26" ht="15.75" customHeight="1" x14ac:dyDescent="0.25">
      <c r="Z802" s="65"/>
    </row>
    <row r="803" spans="26:26" ht="15.75" customHeight="1" x14ac:dyDescent="0.25">
      <c r="Z803" s="65"/>
    </row>
    <row r="804" spans="26:26" ht="15.75" customHeight="1" x14ac:dyDescent="0.25">
      <c r="Z804" s="65"/>
    </row>
    <row r="805" spans="26:26" ht="15.75" customHeight="1" x14ac:dyDescent="0.25">
      <c r="Z805" s="65"/>
    </row>
    <row r="806" spans="26:26" ht="15.75" customHeight="1" x14ac:dyDescent="0.25">
      <c r="Z806" s="65"/>
    </row>
    <row r="807" spans="26:26" ht="15.75" customHeight="1" x14ac:dyDescent="0.25">
      <c r="Z807" s="65"/>
    </row>
    <row r="808" spans="26:26" ht="15.75" customHeight="1" x14ac:dyDescent="0.25">
      <c r="Z808" s="65"/>
    </row>
    <row r="809" spans="26:26" ht="15.75" customHeight="1" x14ac:dyDescent="0.25">
      <c r="Z809" s="65"/>
    </row>
    <row r="810" spans="26:26" ht="15.75" customHeight="1" x14ac:dyDescent="0.25">
      <c r="Z810" s="65"/>
    </row>
    <row r="811" spans="26:26" ht="15.75" customHeight="1" x14ac:dyDescent="0.25">
      <c r="Z811" s="65"/>
    </row>
    <row r="812" spans="26:26" ht="15.75" customHeight="1" x14ac:dyDescent="0.25">
      <c r="Z812" s="65"/>
    </row>
    <row r="813" spans="26:26" ht="15.75" customHeight="1" x14ac:dyDescent="0.25">
      <c r="Z813" s="65"/>
    </row>
    <row r="814" spans="26:26" ht="15.75" customHeight="1" x14ac:dyDescent="0.25">
      <c r="Z814" s="65"/>
    </row>
    <row r="815" spans="26:26" ht="15.75" customHeight="1" x14ac:dyDescent="0.25">
      <c r="Z815" s="65"/>
    </row>
    <row r="816" spans="26:26" ht="15.75" customHeight="1" x14ac:dyDescent="0.25">
      <c r="Z816" s="65"/>
    </row>
    <row r="817" spans="26:26" ht="15.75" customHeight="1" x14ac:dyDescent="0.25">
      <c r="Z817" s="65"/>
    </row>
    <row r="818" spans="26:26" ht="15.75" customHeight="1" x14ac:dyDescent="0.25">
      <c r="Z818" s="65"/>
    </row>
    <row r="819" spans="26:26" ht="15.75" customHeight="1" x14ac:dyDescent="0.25">
      <c r="Z819" s="65"/>
    </row>
    <row r="820" spans="26:26" ht="15.75" customHeight="1" x14ac:dyDescent="0.25">
      <c r="Z820" s="65"/>
    </row>
    <row r="821" spans="26:26" ht="15.75" customHeight="1" x14ac:dyDescent="0.25">
      <c r="Z821" s="65"/>
    </row>
    <row r="822" spans="26:26" ht="15.75" customHeight="1" x14ac:dyDescent="0.25">
      <c r="Z822" s="65"/>
    </row>
    <row r="823" spans="26:26" ht="15.75" customHeight="1" x14ac:dyDescent="0.25">
      <c r="Z823" s="65"/>
    </row>
    <row r="824" spans="26:26" ht="15.75" customHeight="1" x14ac:dyDescent="0.25">
      <c r="Z824" s="65"/>
    </row>
    <row r="825" spans="26:26" ht="15.75" customHeight="1" x14ac:dyDescent="0.25">
      <c r="Z825" s="65"/>
    </row>
    <row r="826" spans="26:26" ht="15.75" customHeight="1" x14ac:dyDescent="0.25">
      <c r="Z826" s="65"/>
    </row>
    <row r="827" spans="26:26" ht="15.75" customHeight="1" x14ac:dyDescent="0.25">
      <c r="Z827" s="65"/>
    </row>
    <row r="828" spans="26:26" ht="15.75" customHeight="1" x14ac:dyDescent="0.25">
      <c r="Z828" s="65"/>
    </row>
    <row r="829" spans="26:26" ht="15.75" customHeight="1" x14ac:dyDescent="0.25">
      <c r="Z829" s="65"/>
    </row>
    <row r="830" spans="26:26" ht="15.75" customHeight="1" x14ac:dyDescent="0.25">
      <c r="Z830" s="65"/>
    </row>
    <row r="831" spans="26:26" ht="15.75" customHeight="1" x14ac:dyDescent="0.25">
      <c r="Z831" s="65"/>
    </row>
    <row r="832" spans="26:26" ht="15.75" customHeight="1" x14ac:dyDescent="0.25">
      <c r="Z832" s="65"/>
    </row>
    <row r="833" spans="26:26" ht="15.75" customHeight="1" x14ac:dyDescent="0.25">
      <c r="Z833" s="65"/>
    </row>
    <row r="834" spans="26:26" ht="15.75" customHeight="1" x14ac:dyDescent="0.25">
      <c r="Z834" s="65"/>
    </row>
    <row r="835" spans="26:26" ht="15.75" customHeight="1" x14ac:dyDescent="0.25">
      <c r="Z835" s="65"/>
    </row>
    <row r="836" spans="26:26" ht="15.75" customHeight="1" x14ac:dyDescent="0.25">
      <c r="Z836" s="65"/>
    </row>
    <row r="837" spans="26:26" ht="15.75" customHeight="1" x14ac:dyDescent="0.25">
      <c r="Z837" s="65"/>
    </row>
    <row r="838" spans="26:26" ht="15.75" customHeight="1" x14ac:dyDescent="0.25">
      <c r="Z838" s="65"/>
    </row>
    <row r="839" spans="26:26" ht="15.75" customHeight="1" x14ac:dyDescent="0.25">
      <c r="Z839" s="65"/>
    </row>
    <row r="840" spans="26:26" ht="15.75" customHeight="1" x14ac:dyDescent="0.25">
      <c r="Z840" s="65"/>
    </row>
    <row r="841" spans="26:26" ht="15.75" customHeight="1" x14ac:dyDescent="0.25">
      <c r="Z841" s="65"/>
    </row>
    <row r="842" spans="26:26" ht="15.75" customHeight="1" x14ac:dyDescent="0.25">
      <c r="Z842" s="65"/>
    </row>
    <row r="843" spans="26:26" ht="15.75" customHeight="1" x14ac:dyDescent="0.25">
      <c r="Z843" s="65"/>
    </row>
    <row r="844" spans="26:26" ht="15.75" customHeight="1" x14ac:dyDescent="0.25">
      <c r="Z844" s="65"/>
    </row>
    <row r="845" spans="26:26" ht="15.75" customHeight="1" x14ac:dyDescent="0.25">
      <c r="Z845" s="65"/>
    </row>
    <row r="846" spans="26:26" ht="15.75" customHeight="1" x14ac:dyDescent="0.25">
      <c r="Z846" s="65"/>
    </row>
    <row r="847" spans="26:26" ht="15.75" customHeight="1" x14ac:dyDescent="0.25">
      <c r="Z847" s="65"/>
    </row>
    <row r="848" spans="26:26" ht="15.75" customHeight="1" x14ac:dyDescent="0.25">
      <c r="Z848" s="65"/>
    </row>
    <row r="849" spans="26:26" ht="15.75" customHeight="1" x14ac:dyDescent="0.25">
      <c r="Z849" s="65"/>
    </row>
    <row r="850" spans="26:26" ht="15.75" customHeight="1" x14ac:dyDescent="0.25">
      <c r="Z850" s="65"/>
    </row>
    <row r="851" spans="26:26" ht="15.75" customHeight="1" x14ac:dyDescent="0.25">
      <c r="Z851" s="65"/>
    </row>
    <row r="852" spans="26:26" ht="15.75" customHeight="1" x14ac:dyDescent="0.25">
      <c r="Z852" s="65"/>
    </row>
    <row r="853" spans="26:26" ht="15.75" customHeight="1" x14ac:dyDescent="0.25">
      <c r="Z853" s="65"/>
    </row>
    <row r="854" spans="26:26" ht="15.75" customHeight="1" x14ac:dyDescent="0.25">
      <c r="Z854" s="65"/>
    </row>
    <row r="855" spans="26:26" ht="15.75" customHeight="1" x14ac:dyDescent="0.25">
      <c r="Z855" s="65"/>
    </row>
    <row r="856" spans="26:26" ht="15.75" customHeight="1" x14ac:dyDescent="0.25">
      <c r="Z856" s="65"/>
    </row>
    <row r="857" spans="26:26" ht="15.75" customHeight="1" x14ac:dyDescent="0.25">
      <c r="Z857" s="65"/>
    </row>
    <row r="858" spans="26:26" ht="15.75" customHeight="1" x14ac:dyDescent="0.25">
      <c r="Z858" s="65"/>
    </row>
    <row r="859" spans="26:26" ht="15.75" customHeight="1" x14ac:dyDescent="0.25">
      <c r="Z859" s="65"/>
    </row>
    <row r="860" spans="26:26" ht="15.75" customHeight="1" x14ac:dyDescent="0.25">
      <c r="Z860" s="65"/>
    </row>
    <row r="861" spans="26:26" ht="15.75" customHeight="1" x14ac:dyDescent="0.25">
      <c r="Z861" s="65"/>
    </row>
    <row r="862" spans="26:26" ht="15.75" customHeight="1" x14ac:dyDescent="0.25">
      <c r="Z862" s="65"/>
    </row>
    <row r="863" spans="26:26" ht="15.75" customHeight="1" x14ac:dyDescent="0.25">
      <c r="Z863" s="65"/>
    </row>
    <row r="864" spans="26:26" ht="15.75" customHeight="1" x14ac:dyDescent="0.25">
      <c r="Z864" s="65"/>
    </row>
    <row r="865" spans="26:26" ht="15.75" customHeight="1" x14ac:dyDescent="0.25">
      <c r="Z865" s="65"/>
    </row>
    <row r="866" spans="26:26" ht="15.75" customHeight="1" x14ac:dyDescent="0.25">
      <c r="Z866" s="65"/>
    </row>
    <row r="867" spans="26:26" ht="15.75" customHeight="1" x14ac:dyDescent="0.25">
      <c r="Z867" s="65"/>
    </row>
    <row r="868" spans="26:26" ht="15.75" customHeight="1" x14ac:dyDescent="0.25">
      <c r="Z868" s="65"/>
    </row>
    <row r="869" spans="26:26" ht="15.75" customHeight="1" x14ac:dyDescent="0.25">
      <c r="Z869" s="65"/>
    </row>
    <row r="870" spans="26:26" ht="15.75" customHeight="1" x14ac:dyDescent="0.25">
      <c r="Z870" s="65"/>
    </row>
    <row r="871" spans="26:26" ht="15.75" customHeight="1" x14ac:dyDescent="0.25">
      <c r="Z871" s="65"/>
    </row>
    <row r="872" spans="26:26" ht="15.75" customHeight="1" x14ac:dyDescent="0.25">
      <c r="Z872" s="65"/>
    </row>
    <row r="873" spans="26:26" ht="15.75" customHeight="1" x14ac:dyDescent="0.25">
      <c r="Z873" s="65"/>
    </row>
    <row r="874" spans="26:26" ht="15.75" customHeight="1" x14ac:dyDescent="0.25">
      <c r="Z874" s="65"/>
    </row>
    <row r="875" spans="26:26" ht="15.75" customHeight="1" x14ac:dyDescent="0.25">
      <c r="Z875" s="65"/>
    </row>
    <row r="876" spans="26:26" ht="15.75" customHeight="1" x14ac:dyDescent="0.25">
      <c r="Z876" s="65"/>
    </row>
    <row r="877" spans="26:26" ht="15.75" customHeight="1" x14ac:dyDescent="0.25">
      <c r="Z877" s="65"/>
    </row>
    <row r="878" spans="26:26" ht="15.75" customHeight="1" x14ac:dyDescent="0.25">
      <c r="Z878" s="65"/>
    </row>
    <row r="879" spans="26:26" ht="15.75" customHeight="1" x14ac:dyDescent="0.25">
      <c r="Z879" s="65"/>
    </row>
    <row r="880" spans="26:26" ht="15.75" customHeight="1" x14ac:dyDescent="0.25">
      <c r="Z880" s="65"/>
    </row>
    <row r="881" spans="26:26" ht="15.75" customHeight="1" x14ac:dyDescent="0.25">
      <c r="Z881" s="65"/>
    </row>
    <row r="882" spans="26:26" ht="15.75" customHeight="1" x14ac:dyDescent="0.25">
      <c r="Z882" s="65"/>
    </row>
    <row r="883" spans="26:26" ht="15.75" customHeight="1" x14ac:dyDescent="0.25">
      <c r="Z883" s="65"/>
    </row>
    <row r="884" spans="26:26" ht="15.75" customHeight="1" x14ac:dyDescent="0.25">
      <c r="Z884" s="65"/>
    </row>
    <row r="885" spans="26:26" ht="15.75" customHeight="1" x14ac:dyDescent="0.25">
      <c r="Z885" s="65"/>
    </row>
    <row r="886" spans="26:26" ht="15.75" customHeight="1" x14ac:dyDescent="0.25">
      <c r="Z886" s="65"/>
    </row>
    <row r="887" spans="26:26" ht="15.75" customHeight="1" x14ac:dyDescent="0.25">
      <c r="Z887" s="65"/>
    </row>
    <row r="888" spans="26:26" ht="15.75" customHeight="1" x14ac:dyDescent="0.25">
      <c r="Z888" s="65"/>
    </row>
    <row r="889" spans="26:26" ht="15.75" customHeight="1" x14ac:dyDescent="0.25">
      <c r="Z889" s="65"/>
    </row>
    <row r="890" spans="26:26" ht="15.75" customHeight="1" x14ac:dyDescent="0.25">
      <c r="Z890" s="65"/>
    </row>
    <row r="891" spans="26:26" ht="15.75" customHeight="1" x14ac:dyDescent="0.25">
      <c r="Z891" s="65"/>
    </row>
    <row r="892" spans="26:26" ht="15.75" customHeight="1" x14ac:dyDescent="0.25">
      <c r="Z892" s="65"/>
    </row>
    <row r="893" spans="26:26" ht="15.75" customHeight="1" x14ac:dyDescent="0.25">
      <c r="Z893" s="65"/>
    </row>
    <row r="894" spans="26:26" ht="15.75" customHeight="1" x14ac:dyDescent="0.25">
      <c r="Z894" s="65"/>
    </row>
    <row r="895" spans="26:26" ht="15.75" customHeight="1" x14ac:dyDescent="0.25">
      <c r="Z895" s="65"/>
    </row>
    <row r="896" spans="26:26" ht="15.75" customHeight="1" x14ac:dyDescent="0.25">
      <c r="Z896" s="65"/>
    </row>
    <row r="897" spans="26:26" ht="15.75" customHeight="1" x14ac:dyDescent="0.25">
      <c r="Z897" s="65"/>
    </row>
    <row r="898" spans="26:26" ht="15.75" customHeight="1" x14ac:dyDescent="0.25">
      <c r="Z898" s="65"/>
    </row>
    <row r="899" spans="26:26" ht="15.75" customHeight="1" x14ac:dyDescent="0.25">
      <c r="Z899" s="65"/>
    </row>
    <row r="900" spans="26:26" ht="15.75" customHeight="1" x14ac:dyDescent="0.25">
      <c r="Z900" s="65"/>
    </row>
    <row r="901" spans="26:26" ht="15.75" customHeight="1" x14ac:dyDescent="0.25">
      <c r="Z901" s="65"/>
    </row>
    <row r="902" spans="26:26" ht="15.75" customHeight="1" x14ac:dyDescent="0.25">
      <c r="Z902" s="65"/>
    </row>
    <row r="903" spans="26:26" ht="15.75" customHeight="1" x14ac:dyDescent="0.25">
      <c r="Z903" s="65"/>
    </row>
    <row r="904" spans="26:26" ht="15.75" customHeight="1" x14ac:dyDescent="0.25">
      <c r="Z904" s="65"/>
    </row>
    <row r="905" spans="26:26" ht="15.75" customHeight="1" x14ac:dyDescent="0.25">
      <c r="Z905" s="65"/>
    </row>
    <row r="906" spans="26:26" ht="15.75" customHeight="1" x14ac:dyDescent="0.25">
      <c r="Z906" s="65"/>
    </row>
    <row r="907" spans="26:26" ht="15.75" customHeight="1" x14ac:dyDescent="0.25">
      <c r="Z907" s="65"/>
    </row>
    <row r="908" spans="26:26" ht="15.75" customHeight="1" x14ac:dyDescent="0.25">
      <c r="Z908" s="65"/>
    </row>
    <row r="909" spans="26:26" ht="15.75" customHeight="1" x14ac:dyDescent="0.25">
      <c r="Z909" s="65"/>
    </row>
    <row r="910" spans="26:26" ht="15.75" customHeight="1" x14ac:dyDescent="0.25">
      <c r="Z910" s="65"/>
    </row>
    <row r="911" spans="26:26" ht="15.75" customHeight="1" x14ac:dyDescent="0.25">
      <c r="Z911" s="65"/>
    </row>
    <row r="912" spans="26:26" ht="15.75" customHeight="1" x14ac:dyDescent="0.25">
      <c r="Z912" s="65"/>
    </row>
    <row r="913" spans="26:26" ht="15.75" customHeight="1" x14ac:dyDescent="0.25">
      <c r="Z913" s="65"/>
    </row>
    <row r="914" spans="26:26" ht="15.75" customHeight="1" x14ac:dyDescent="0.25">
      <c r="Z914" s="65"/>
    </row>
    <row r="915" spans="26:26" ht="15.75" customHeight="1" x14ac:dyDescent="0.25">
      <c r="Z915" s="65"/>
    </row>
    <row r="916" spans="26:26" ht="15.75" customHeight="1" x14ac:dyDescent="0.25">
      <c r="Z916" s="65"/>
    </row>
    <row r="917" spans="26:26" ht="15.75" customHeight="1" x14ac:dyDescent="0.25">
      <c r="Z917" s="65"/>
    </row>
    <row r="918" spans="26:26" ht="15.75" customHeight="1" x14ac:dyDescent="0.25">
      <c r="Z918" s="65"/>
    </row>
    <row r="919" spans="26:26" ht="15.75" customHeight="1" x14ac:dyDescent="0.25">
      <c r="Z919" s="65"/>
    </row>
    <row r="920" spans="26:26" ht="15.75" customHeight="1" x14ac:dyDescent="0.25">
      <c r="Z920" s="65"/>
    </row>
    <row r="921" spans="26:26" ht="15.75" customHeight="1" x14ac:dyDescent="0.25">
      <c r="Z921" s="65"/>
    </row>
    <row r="922" spans="26:26" ht="15.75" customHeight="1" x14ac:dyDescent="0.25">
      <c r="Z922" s="65"/>
    </row>
    <row r="923" spans="26:26" ht="15.75" customHeight="1" x14ac:dyDescent="0.25">
      <c r="Z923" s="65"/>
    </row>
    <row r="924" spans="26:26" ht="15.75" customHeight="1" x14ac:dyDescent="0.25">
      <c r="Z924" s="65"/>
    </row>
    <row r="925" spans="26:26" ht="15.75" customHeight="1" x14ac:dyDescent="0.25">
      <c r="Z925" s="65"/>
    </row>
    <row r="926" spans="26:26" ht="15.75" customHeight="1" x14ac:dyDescent="0.25">
      <c r="Z926" s="65"/>
    </row>
    <row r="927" spans="26:26" ht="15.75" customHeight="1" x14ac:dyDescent="0.25">
      <c r="Z927" s="65"/>
    </row>
    <row r="928" spans="26:26" ht="15.75" customHeight="1" x14ac:dyDescent="0.25">
      <c r="Z928" s="65"/>
    </row>
    <row r="929" spans="26:26" ht="15.75" customHeight="1" x14ac:dyDescent="0.25">
      <c r="Z929" s="65"/>
    </row>
    <row r="930" spans="26:26" ht="15.75" customHeight="1" x14ac:dyDescent="0.25">
      <c r="Z930" s="65"/>
    </row>
    <row r="931" spans="26:26" ht="15.75" customHeight="1" x14ac:dyDescent="0.25">
      <c r="Z931" s="65"/>
    </row>
    <row r="932" spans="26:26" ht="15.75" customHeight="1" x14ac:dyDescent="0.25">
      <c r="Z932" s="65"/>
    </row>
    <row r="933" spans="26:26" ht="15.75" customHeight="1" x14ac:dyDescent="0.25">
      <c r="Z933" s="65"/>
    </row>
    <row r="934" spans="26:26" ht="15.75" customHeight="1" x14ac:dyDescent="0.25">
      <c r="Z934" s="65"/>
    </row>
    <row r="935" spans="26:26" ht="15.75" customHeight="1" x14ac:dyDescent="0.25">
      <c r="Z935" s="65"/>
    </row>
    <row r="936" spans="26:26" ht="15.75" customHeight="1" x14ac:dyDescent="0.25">
      <c r="Z936" s="65"/>
    </row>
    <row r="937" spans="26:26" ht="15.75" customHeight="1" x14ac:dyDescent="0.25">
      <c r="Z937" s="65"/>
    </row>
    <row r="938" spans="26:26" ht="15.75" customHeight="1" x14ac:dyDescent="0.25">
      <c r="Z938" s="65"/>
    </row>
    <row r="939" spans="26:26" ht="15.75" customHeight="1" x14ac:dyDescent="0.25">
      <c r="Z939" s="65"/>
    </row>
    <row r="940" spans="26:26" ht="15.75" customHeight="1" x14ac:dyDescent="0.25">
      <c r="Z940" s="65"/>
    </row>
    <row r="941" spans="26:26" ht="15.75" customHeight="1" x14ac:dyDescent="0.25">
      <c r="Z941" s="65"/>
    </row>
    <row r="942" spans="26:26" ht="15.75" customHeight="1" x14ac:dyDescent="0.25">
      <c r="Z942" s="65"/>
    </row>
    <row r="943" spans="26:26" ht="15.75" customHeight="1" x14ac:dyDescent="0.25">
      <c r="Z943" s="65"/>
    </row>
    <row r="944" spans="26:26" ht="15.75" customHeight="1" x14ac:dyDescent="0.25">
      <c r="Z944" s="65"/>
    </row>
    <row r="945" spans="26:26" ht="15.75" customHeight="1" x14ac:dyDescent="0.25">
      <c r="Z945" s="65"/>
    </row>
    <row r="946" spans="26:26" ht="15.75" customHeight="1" x14ac:dyDescent="0.25">
      <c r="Z946" s="65"/>
    </row>
    <row r="947" spans="26:26" ht="15.75" customHeight="1" x14ac:dyDescent="0.25">
      <c r="Z947" s="65"/>
    </row>
    <row r="948" spans="26:26" ht="15.75" customHeight="1" x14ac:dyDescent="0.25">
      <c r="Z948" s="65"/>
    </row>
    <row r="949" spans="26:26" ht="15.75" customHeight="1" x14ac:dyDescent="0.25">
      <c r="Z949" s="65"/>
    </row>
    <row r="950" spans="26:26" ht="15.75" customHeight="1" x14ac:dyDescent="0.25">
      <c r="Z950" s="65"/>
    </row>
    <row r="951" spans="26:26" ht="15.75" customHeight="1" x14ac:dyDescent="0.25">
      <c r="Z951" s="65"/>
    </row>
    <row r="952" spans="26:26" ht="15.75" customHeight="1" x14ac:dyDescent="0.25">
      <c r="Z952" s="65"/>
    </row>
    <row r="953" spans="26:26" ht="15.75" customHeight="1" x14ac:dyDescent="0.25">
      <c r="Z953" s="65"/>
    </row>
    <row r="954" spans="26:26" ht="15.75" customHeight="1" x14ac:dyDescent="0.25">
      <c r="Z954" s="65"/>
    </row>
    <row r="955" spans="26:26" ht="15.75" customHeight="1" x14ac:dyDescent="0.25">
      <c r="Z955" s="65"/>
    </row>
    <row r="956" spans="26:26" ht="15.75" customHeight="1" x14ac:dyDescent="0.25">
      <c r="Z956" s="65"/>
    </row>
    <row r="957" spans="26:26" ht="15.75" customHeight="1" x14ac:dyDescent="0.25">
      <c r="Z957" s="65"/>
    </row>
    <row r="958" spans="26:26" ht="15.75" customHeight="1" x14ac:dyDescent="0.25">
      <c r="Z958" s="65"/>
    </row>
    <row r="959" spans="26:26" ht="15.75" customHeight="1" x14ac:dyDescent="0.25">
      <c r="Z959" s="65"/>
    </row>
    <row r="960" spans="26:26" ht="15.75" customHeight="1" x14ac:dyDescent="0.25">
      <c r="Z960" s="65"/>
    </row>
    <row r="961" spans="26:26" ht="15.75" customHeight="1" x14ac:dyDescent="0.25">
      <c r="Z961" s="65"/>
    </row>
    <row r="962" spans="26:26" ht="15.75" customHeight="1" x14ac:dyDescent="0.25">
      <c r="Z962" s="65"/>
    </row>
    <row r="963" spans="26:26" ht="15.75" customHeight="1" x14ac:dyDescent="0.25">
      <c r="Z963" s="65"/>
    </row>
    <row r="964" spans="26:26" ht="15.75" customHeight="1" x14ac:dyDescent="0.25">
      <c r="Z964" s="65"/>
    </row>
    <row r="965" spans="26:26" ht="15.75" customHeight="1" x14ac:dyDescent="0.25">
      <c r="Z965" s="65"/>
    </row>
    <row r="966" spans="26:26" ht="15.75" customHeight="1" x14ac:dyDescent="0.25">
      <c r="Z966" s="65"/>
    </row>
    <row r="967" spans="26:26" ht="15.75" customHeight="1" x14ac:dyDescent="0.25">
      <c r="Z967" s="65"/>
    </row>
    <row r="968" spans="26:26" ht="15.75" customHeight="1" x14ac:dyDescent="0.25">
      <c r="Z968" s="65"/>
    </row>
    <row r="969" spans="26:26" ht="15.75" customHeight="1" x14ac:dyDescent="0.25">
      <c r="Z969" s="65"/>
    </row>
    <row r="970" spans="26:26" ht="15.75" customHeight="1" x14ac:dyDescent="0.25">
      <c r="Z970" s="65"/>
    </row>
    <row r="971" spans="26:26" ht="15.75" customHeight="1" x14ac:dyDescent="0.25">
      <c r="Z971" s="65"/>
    </row>
    <row r="972" spans="26:26" ht="15.75" customHeight="1" x14ac:dyDescent="0.25">
      <c r="Z972" s="65"/>
    </row>
    <row r="973" spans="26:26" ht="15.75" customHeight="1" x14ac:dyDescent="0.25">
      <c r="Z973" s="65"/>
    </row>
    <row r="974" spans="26:26" ht="15.75" customHeight="1" x14ac:dyDescent="0.25">
      <c r="Z974" s="65"/>
    </row>
    <row r="975" spans="26:26" ht="15.75" customHeight="1" x14ac:dyDescent="0.25">
      <c r="Z975" s="65"/>
    </row>
    <row r="976" spans="26:26" ht="15.75" customHeight="1" x14ac:dyDescent="0.25">
      <c r="Z976" s="65"/>
    </row>
    <row r="977" spans="26:26" ht="15.75" customHeight="1" x14ac:dyDescent="0.25">
      <c r="Z977" s="65"/>
    </row>
    <row r="978" spans="26:26" ht="15.75" customHeight="1" x14ac:dyDescent="0.25">
      <c r="Z978" s="65"/>
    </row>
    <row r="979" spans="26:26" ht="15.75" customHeight="1" x14ac:dyDescent="0.25">
      <c r="Z979" s="65"/>
    </row>
    <row r="980" spans="26:26" ht="15.75" customHeight="1" x14ac:dyDescent="0.25">
      <c r="Z980" s="65"/>
    </row>
    <row r="981" spans="26:26" ht="15.75" customHeight="1" x14ac:dyDescent="0.25">
      <c r="Z981" s="65"/>
    </row>
    <row r="982" spans="26:26" ht="15.75" customHeight="1" x14ac:dyDescent="0.25">
      <c r="Z982" s="65"/>
    </row>
    <row r="983" spans="26:26" ht="15.75" customHeight="1" x14ac:dyDescent="0.25">
      <c r="Z983" s="65"/>
    </row>
    <row r="984" spans="26:26" ht="15.75" customHeight="1" x14ac:dyDescent="0.25">
      <c r="Z984" s="65"/>
    </row>
    <row r="985" spans="26:26" ht="15.75" customHeight="1" x14ac:dyDescent="0.25">
      <c r="Z985" s="65"/>
    </row>
    <row r="986" spans="26:26" ht="15.75" customHeight="1" x14ac:dyDescent="0.25">
      <c r="Z986" s="65"/>
    </row>
    <row r="987" spans="26:26" ht="15.75" customHeight="1" x14ac:dyDescent="0.25">
      <c r="Z987" s="65"/>
    </row>
    <row r="988" spans="26:26" ht="15.75" customHeight="1" x14ac:dyDescent="0.25">
      <c r="Z988" s="65"/>
    </row>
    <row r="989" spans="26:26" ht="15.75" customHeight="1" x14ac:dyDescent="0.25">
      <c r="Z989" s="65"/>
    </row>
    <row r="990" spans="26:26" ht="15.75" customHeight="1" x14ac:dyDescent="0.25">
      <c r="Z990" s="65"/>
    </row>
    <row r="991" spans="26:26" ht="15.75" customHeight="1" x14ac:dyDescent="0.25">
      <c r="Z991" s="65"/>
    </row>
    <row r="992" spans="26:26" ht="15.75" customHeight="1" x14ac:dyDescent="0.25">
      <c r="Z992" s="65"/>
    </row>
    <row r="993" spans="26:26" ht="15.75" customHeight="1" x14ac:dyDescent="0.25">
      <c r="Z993" s="65"/>
    </row>
    <row r="994" spans="26:26" ht="15.75" customHeight="1" x14ac:dyDescent="0.25">
      <c r="Z994" s="65"/>
    </row>
    <row r="995" spans="26:26" ht="15.75" customHeight="1" x14ac:dyDescent="0.25">
      <c r="Z995" s="65"/>
    </row>
    <row r="996" spans="26:26" ht="15.75" customHeight="1" x14ac:dyDescent="0.25">
      <c r="Z996" s="65"/>
    </row>
    <row r="997" spans="26:26" ht="15.75" customHeight="1" x14ac:dyDescent="0.25">
      <c r="Z997" s="65"/>
    </row>
    <row r="998" spans="26:26" ht="15.75" customHeight="1" x14ac:dyDescent="0.25">
      <c r="Z998" s="65"/>
    </row>
    <row r="999" spans="26:26" ht="15.75" customHeight="1" x14ac:dyDescent="0.25">
      <c r="Z999" s="65"/>
    </row>
    <row r="1000" spans="26:26" ht="15.75" customHeight="1" x14ac:dyDescent="0.25">
      <c r="Z1000" s="65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outlinePr summaryBelow="0" summaryRight="0"/>
  </sheetPr>
  <dimension ref="A1:Z853"/>
  <sheetViews>
    <sheetView workbookViewId="0">
      <selection activeCell="G25" sqref="G25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">
      <c r="A1" s="27" t="s">
        <v>322</v>
      </c>
      <c r="B1" s="28" t="s">
        <v>323</v>
      </c>
      <c r="C1" s="29" t="s">
        <v>324</v>
      </c>
      <c r="D1" s="27" t="s">
        <v>325</v>
      </c>
      <c r="E1" s="117" t="s">
        <v>326</v>
      </c>
      <c r="F1" s="27" t="s">
        <v>1</v>
      </c>
      <c r="G1" s="27" t="s">
        <v>3</v>
      </c>
      <c r="H1" s="27" t="s">
        <v>327</v>
      </c>
      <c r="I1" s="27" t="s">
        <v>2</v>
      </c>
      <c r="J1" s="27" t="s">
        <v>5</v>
      </c>
      <c r="K1" s="27" t="s">
        <v>328</v>
      </c>
      <c r="L1" s="27" t="s">
        <v>329</v>
      </c>
    </row>
    <row r="2" spans="1:12" ht="14.25" customHeight="1" x14ac:dyDescent="0.3">
      <c r="A2" s="30" t="s">
        <v>322</v>
      </c>
      <c r="B2" s="31">
        <v>5</v>
      </c>
      <c r="C2" s="31">
        <v>20.09</v>
      </c>
      <c r="D2" s="31">
        <v>4</v>
      </c>
      <c r="E2" s="51">
        <v>235</v>
      </c>
      <c r="F2" s="32" t="str">
        <f>+VLOOKUP(E2,Participants!$A$1:$F$798,2,FALSE)</f>
        <v>Ilya Belldina</v>
      </c>
      <c r="G2" s="32" t="str">
        <f>+VLOOKUP(E2,Participants!$A$1:$F$798,4,FALSE)</f>
        <v>STL</v>
      </c>
      <c r="H2" s="32" t="str">
        <f>+VLOOKUP(E2,Participants!$A$1:$F$798,5,FALSE)</f>
        <v>M</v>
      </c>
      <c r="I2" s="32">
        <f>+VLOOKUP(E2,Participants!$A$1:$F$798,3,FALSE)</f>
        <v>7</v>
      </c>
      <c r="J2" s="32" t="str">
        <f>+VLOOKUP(E2,Participants!$A$1:$G$798,7,FALSE)</f>
        <v>VARSITY BOYS</v>
      </c>
      <c r="K2" s="32">
        <v>1</v>
      </c>
      <c r="L2" s="32">
        <v>5</v>
      </c>
    </row>
    <row r="3" spans="1:12" ht="14.25" customHeight="1" x14ac:dyDescent="0.3">
      <c r="A3" s="30" t="s">
        <v>322</v>
      </c>
      <c r="B3" s="31">
        <v>5</v>
      </c>
      <c r="C3" s="31">
        <v>20.21</v>
      </c>
      <c r="D3" s="31">
        <v>6</v>
      </c>
      <c r="E3" s="51">
        <v>236</v>
      </c>
      <c r="F3" s="32" t="str">
        <f>+VLOOKUP(E3,Participants!$A$1:$F$798,2,FALSE)</f>
        <v>Giovanni Bellicini</v>
      </c>
      <c r="G3" s="32" t="str">
        <f>+VLOOKUP(E3,Participants!$A$1:$F$798,4,FALSE)</f>
        <v>STL</v>
      </c>
      <c r="H3" s="32" t="str">
        <f>+VLOOKUP(E3,Participants!$A$1:$F$798,5,FALSE)</f>
        <v>M</v>
      </c>
      <c r="I3" s="32">
        <f>+VLOOKUP(E3,Participants!$A$1:$F$798,3,FALSE)</f>
        <v>7</v>
      </c>
      <c r="J3" s="32" t="str">
        <f>+VLOOKUP(E3,Participants!$A$1:$G$798,7,FALSE)</f>
        <v>VARSITY BOYS</v>
      </c>
      <c r="K3" s="32">
        <v>2</v>
      </c>
      <c r="L3" s="32">
        <v>3</v>
      </c>
    </row>
    <row r="4" spans="1:12" ht="14.25" customHeight="1" x14ac:dyDescent="0.3">
      <c r="A4" s="30" t="s">
        <v>322</v>
      </c>
      <c r="B4" s="31">
        <v>5</v>
      </c>
      <c r="C4" s="31">
        <v>23.91</v>
      </c>
      <c r="D4" s="31">
        <v>8</v>
      </c>
      <c r="E4" s="51">
        <v>239</v>
      </c>
      <c r="F4" s="32" t="str">
        <f>+VLOOKUP(E4,Participants!$A$1:$F$798,2,FALSE)</f>
        <v>John Gaglia</v>
      </c>
      <c r="G4" s="32" t="str">
        <f>+VLOOKUP(E4,Participants!$A$1:$F$798,4,FALSE)</f>
        <v>STL</v>
      </c>
      <c r="H4" s="32" t="str">
        <f>+VLOOKUP(E4,Participants!$A$1:$F$798,5,FALSE)</f>
        <v>M</v>
      </c>
      <c r="I4" s="32">
        <f>+VLOOKUP(E4,Participants!$A$1:$F$798,3,FALSE)</f>
        <v>8</v>
      </c>
      <c r="J4" s="32" t="str">
        <f>+VLOOKUP(E4,Participants!$A$1:$G$798,7,FALSE)</f>
        <v>VARSITY BOYS</v>
      </c>
      <c r="K4" s="32">
        <v>4</v>
      </c>
      <c r="L4" s="32">
        <v>1</v>
      </c>
    </row>
    <row r="5" spans="1:12" ht="14.25" customHeight="1" x14ac:dyDescent="0.3">
      <c r="A5" s="30"/>
      <c r="B5" s="31"/>
      <c r="C5" s="31"/>
      <c r="D5" s="31"/>
      <c r="E5" s="51"/>
      <c r="F5" s="32"/>
      <c r="G5" s="32"/>
      <c r="H5" s="32"/>
      <c r="I5" s="32"/>
      <c r="J5" s="32"/>
      <c r="K5" s="32"/>
      <c r="L5" s="32"/>
    </row>
    <row r="6" spans="1:12" ht="14.25" customHeight="1" x14ac:dyDescent="0.3">
      <c r="A6" s="30" t="s">
        <v>322</v>
      </c>
      <c r="B6" s="31">
        <v>1</v>
      </c>
      <c r="C6" s="31">
        <v>17.23</v>
      </c>
      <c r="D6" s="31">
        <v>8</v>
      </c>
      <c r="E6" s="51">
        <v>75</v>
      </c>
      <c r="F6" s="32" t="str">
        <f>+VLOOKUP(E6,Participants!$A$1:$F$798,2,FALSE)</f>
        <v>Claire Karsman</v>
      </c>
      <c r="G6" s="32" t="str">
        <f>+VLOOKUP(E6,Participants!$A$1:$F$798,4,FALSE)</f>
        <v>BFS</v>
      </c>
      <c r="H6" s="32" t="str">
        <f>+VLOOKUP(E6,Participants!$A$1:$F$798,5,FALSE)</f>
        <v>F</v>
      </c>
      <c r="I6" s="32">
        <f>+VLOOKUP(E6,Participants!$A$1:$F$798,3,FALSE)</f>
        <v>8</v>
      </c>
      <c r="J6" s="32" t="str">
        <f>+VLOOKUP(E6,Participants!$A$1:$G$798,7,FALSE)</f>
        <v>VARSITY GIRLS</v>
      </c>
      <c r="K6" s="32">
        <v>1</v>
      </c>
      <c r="L6" s="32">
        <v>5</v>
      </c>
    </row>
    <row r="7" spans="1:12" ht="14.25" customHeight="1" x14ac:dyDescent="0.3">
      <c r="A7" s="30" t="s">
        <v>322</v>
      </c>
      <c r="B7" s="31">
        <v>1</v>
      </c>
      <c r="C7" s="31">
        <v>17.600000000000001</v>
      </c>
      <c r="D7" s="31">
        <v>4</v>
      </c>
      <c r="E7" s="51">
        <v>71</v>
      </c>
      <c r="F7" s="32" t="str">
        <f>+VLOOKUP(E7,Participants!$A$1:$F$798,2,FALSE)</f>
        <v>Elena Farrah</v>
      </c>
      <c r="G7" s="32" t="str">
        <f>+VLOOKUP(E7,Participants!$A$1:$F$798,4,FALSE)</f>
        <v>BFS</v>
      </c>
      <c r="H7" s="32" t="str">
        <f>+VLOOKUP(E7,Participants!$A$1:$F$798,5,FALSE)</f>
        <v>F</v>
      </c>
      <c r="I7" s="32">
        <f>+VLOOKUP(E7,Participants!$A$1:$F$798,3,FALSE)</f>
        <v>8</v>
      </c>
      <c r="J7" s="32" t="str">
        <f>+VLOOKUP(E7,Participants!$A$1:$G$798,7,FALSE)</f>
        <v>VARSITY GIRLS</v>
      </c>
      <c r="K7" s="32">
        <v>2</v>
      </c>
      <c r="L7" s="32">
        <v>3</v>
      </c>
    </row>
    <row r="8" spans="1:12" ht="14.25" customHeight="1" x14ac:dyDescent="0.3">
      <c r="A8" s="30" t="s">
        <v>322</v>
      </c>
      <c r="B8" s="31">
        <v>3</v>
      </c>
      <c r="C8" s="31">
        <v>19.87</v>
      </c>
      <c r="D8" s="31">
        <v>6</v>
      </c>
      <c r="E8" s="51">
        <v>261</v>
      </c>
      <c r="F8" s="14" t="str">
        <f>+VLOOKUP(E8,Participants!$A$1:$F$798,2,FALSE)</f>
        <v>Jayla Kendall</v>
      </c>
      <c r="G8" s="14" t="str">
        <f>+VLOOKUP(E8,Participants!$A$1:$F$798,4,FALSE)</f>
        <v>STL</v>
      </c>
      <c r="H8" s="14" t="str">
        <f>+VLOOKUP(E8,Participants!$A$1:$F$798,5,FALSE)</f>
        <v>F</v>
      </c>
      <c r="I8" s="14">
        <f>+VLOOKUP(E8,Participants!$A$1:$F$798,3,FALSE)</f>
        <v>8</v>
      </c>
      <c r="J8" s="14" t="str">
        <f>+VLOOKUP(E8,Participants!$A$1:$G$798,7,FALSE)</f>
        <v>VARSITY GIRLS</v>
      </c>
      <c r="K8" s="32">
        <v>3</v>
      </c>
      <c r="L8" s="32">
        <v>1</v>
      </c>
    </row>
    <row r="9" spans="1:12" ht="14.25" customHeight="1" x14ac:dyDescent="0.3">
      <c r="A9" s="30" t="s">
        <v>322</v>
      </c>
      <c r="B9" s="31">
        <v>3</v>
      </c>
      <c r="C9" s="31">
        <v>20.14</v>
      </c>
      <c r="D9" s="31">
        <v>4</v>
      </c>
      <c r="E9" s="51">
        <v>79</v>
      </c>
      <c r="F9" s="14" t="str">
        <f>+VLOOKUP(E9,Participants!$A$1:$F$798,2,FALSE)</f>
        <v>Jocelyn Miller</v>
      </c>
      <c r="G9" s="14" t="str">
        <f>+VLOOKUP(E9,Participants!$A$1:$F$798,4,FALSE)</f>
        <v>BFS</v>
      </c>
      <c r="H9" s="14" t="str">
        <f>+VLOOKUP(E9,Participants!$A$1:$F$798,5,FALSE)</f>
        <v>F</v>
      </c>
      <c r="I9" s="14">
        <f>+VLOOKUP(E9,Participants!$A$1:$F$798,3,FALSE)</f>
        <v>7</v>
      </c>
      <c r="J9" s="14" t="str">
        <f>+VLOOKUP(E9,Participants!$A$1:$G$798,7,FALSE)</f>
        <v>VARSITY GIRLS</v>
      </c>
      <c r="K9" s="32">
        <v>4</v>
      </c>
      <c r="L9" s="32"/>
    </row>
    <row r="10" spans="1:12" ht="14.25" customHeight="1" x14ac:dyDescent="0.3">
      <c r="A10" s="30" t="s">
        <v>322</v>
      </c>
      <c r="B10" s="31">
        <v>3</v>
      </c>
      <c r="C10" s="31">
        <v>20.86</v>
      </c>
      <c r="D10" s="31">
        <v>8</v>
      </c>
      <c r="E10" s="51">
        <v>66</v>
      </c>
      <c r="F10" s="14" t="str">
        <f>+VLOOKUP(E10,Participants!$A$1:$F$798,2,FALSE)</f>
        <v>Magdalene Carroll</v>
      </c>
      <c r="G10" s="14" t="str">
        <f>+VLOOKUP(E10,Participants!$A$1:$F$798,4,FALSE)</f>
        <v>BFS</v>
      </c>
      <c r="H10" s="14" t="str">
        <f>+VLOOKUP(E10,Participants!$A$1:$F$798,5,FALSE)</f>
        <v>F</v>
      </c>
      <c r="I10" s="14">
        <f>+VLOOKUP(E10,Participants!$A$1:$F$798,3,FALSE)</f>
        <v>8</v>
      </c>
      <c r="J10" s="14" t="str">
        <f>+VLOOKUP(E10,Participants!$A$1:$G$798,7,FALSE)</f>
        <v>VARSITY GIRLS</v>
      </c>
      <c r="K10" s="32">
        <v>5</v>
      </c>
      <c r="L10" s="32"/>
    </row>
    <row r="11" spans="1:12" ht="14.25" customHeight="1" x14ac:dyDescent="0.3">
      <c r="A11" s="30" t="s">
        <v>322</v>
      </c>
      <c r="B11" s="33">
        <v>2</v>
      </c>
      <c r="C11" s="33">
        <v>20.94</v>
      </c>
      <c r="D11" s="33">
        <v>8</v>
      </c>
      <c r="E11" s="55">
        <v>76</v>
      </c>
      <c r="F11" s="14" t="str">
        <f>+VLOOKUP(E11,Participants!$A$1:$F$798,2,FALSE)</f>
        <v>Allie Kiley</v>
      </c>
      <c r="G11" s="14" t="str">
        <f>+VLOOKUP(E11,Participants!$A$1:$F$798,4,FALSE)</f>
        <v>BFS</v>
      </c>
      <c r="H11" s="14" t="str">
        <f>+VLOOKUP(E11,Participants!$A$1:$F$798,5,FALSE)</f>
        <v>F</v>
      </c>
      <c r="I11" s="14">
        <f>+VLOOKUP(E11,Participants!$A$1:$F$798,3,FALSE)</f>
        <v>8</v>
      </c>
      <c r="J11" s="14" t="str">
        <f>+VLOOKUP(E11,Participants!$A$1:$G$798,7,FALSE)</f>
        <v>VARSITY GIRLS</v>
      </c>
      <c r="K11" s="14">
        <v>6</v>
      </c>
      <c r="L11" s="14"/>
    </row>
    <row r="12" spans="1:12" ht="14.25" customHeight="1" x14ac:dyDescent="0.3">
      <c r="A12" s="30" t="s">
        <v>322</v>
      </c>
      <c r="B12" s="33">
        <v>2</v>
      </c>
      <c r="C12" s="33">
        <v>21.12</v>
      </c>
      <c r="D12" s="33">
        <v>6</v>
      </c>
      <c r="E12" s="55">
        <v>253</v>
      </c>
      <c r="F12" s="14" t="str">
        <f>+VLOOKUP(E12,Participants!$A$1:$F$798,2,FALSE)</f>
        <v>Olivia Barnett</v>
      </c>
      <c r="G12" s="14" t="str">
        <f>+VLOOKUP(E12,Participants!$A$1:$F$798,4,FALSE)</f>
        <v>STL</v>
      </c>
      <c r="H12" s="14" t="str">
        <f>+VLOOKUP(E12,Participants!$A$1:$F$798,5,FALSE)</f>
        <v>F</v>
      </c>
      <c r="I12" s="14">
        <f>+VLOOKUP(E12,Participants!$A$1:$F$798,3,FALSE)</f>
        <v>7</v>
      </c>
      <c r="J12" s="14" t="str">
        <f>+VLOOKUP(E12,Participants!$A$1:$G$798,7,FALSE)</f>
        <v>VARSITY GIRLS</v>
      </c>
      <c r="K12" s="14">
        <v>7</v>
      </c>
      <c r="L12" s="14"/>
    </row>
    <row r="13" spans="1:12" ht="14.25" customHeight="1" x14ac:dyDescent="0.3">
      <c r="A13" s="30" t="s">
        <v>322</v>
      </c>
      <c r="B13" s="33">
        <v>2</v>
      </c>
      <c r="C13" s="33">
        <v>21.15</v>
      </c>
      <c r="D13" s="33">
        <v>4</v>
      </c>
      <c r="E13" s="55">
        <v>74</v>
      </c>
      <c r="F13" s="14" t="str">
        <f>+VLOOKUP(E13,Participants!$A$1:$F$798,2,FALSE)</f>
        <v>Morgan Kane</v>
      </c>
      <c r="G13" s="14" t="str">
        <f>+VLOOKUP(E13,Participants!$A$1:$F$798,4,FALSE)</f>
        <v>BFS</v>
      </c>
      <c r="H13" s="14" t="str">
        <f>+VLOOKUP(E13,Participants!$A$1:$F$798,5,FALSE)</f>
        <v>F</v>
      </c>
      <c r="I13" s="14">
        <f>+VLOOKUP(E13,Participants!$A$1:$F$798,3,FALSE)</f>
        <v>8</v>
      </c>
      <c r="J13" s="14" t="str">
        <f>+VLOOKUP(E13,Participants!$A$1:$G$798,7,FALSE)</f>
        <v>VARSITY GIRLS</v>
      </c>
      <c r="K13" s="14">
        <v>8</v>
      </c>
      <c r="L13" s="14"/>
    </row>
    <row r="14" spans="1:12" ht="14.25" customHeight="1" x14ac:dyDescent="0.3">
      <c r="A14" s="30" t="s">
        <v>322</v>
      </c>
      <c r="B14" s="31">
        <v>1</v>
      </c>
      <c r="C14" s="31">
        <v>22.03</v>
      </c>
      <c r="D14" s="31">
        <v>6</v>
      </c>
      <c r="E14" s="51">
        <v>257</v>
      </c>
      <c r="F14" s="32" t="str">
        <f>+VLOOKUP(E14,Participants!$A$1:$F$798,2,FALSE)</f>
        <v>Greta Gompers</v>
      </c>
      <c r="G14" s="32" t="str">
        <f>+VLOOKUP(E14,Participants!$A$1:$F$798,4,FALSE)</f>
        <v>STL</v>
      </c>
      <c r="H14" s="32" t="str">
        <f>+VLOOKUP(E14,Participants!$A$1:$F$798,5,FALSE)</f>
        <v>F</v>
      </c>
      <c r="I14" s="32">
        <f>+VLOOKUP(E14,Participants!$A$1:$F$798,3,FALSE)</f>
        <v>8</v>
      </c>
      <c r="J14" s="32" t="str">
        <f>+VLOOKUP(E14,Participants!$A$1:$G$798,7,FALSE)</f>
        <v>VARSITY GIRLS</v>
      </c>
      <c r="K14" s="32">
        <v>9</v>
      </c>
      <c r="L14" s="32"/>
    </row>
    <row r="15" spans="1:12" ht="14.25" customHeight="1" x14ac:dyDescent="0.3">
      <c r="A15" s="34"/>
      <c r="B15" s="35"/>
      <c r="C15" s="36"/>
      <c r="E15" s="37"/>
    </row>
    <row r="16" spans="1:12" ht="14.25" customHeight="1" x14ac:dyDescent="0.3">
      <c r="A16" s="34"/>
      <c r="B16" s="35"/>
      <c r="C16" s="36"/>
      <c r="E16" s="37"/>
    </row>
    <row r="17" spans="1:26" ht="14.25" customHeight="1" x14ac:dyDescent="0.3">
      <c r="A17" s="34"/>
      <c r="B17" s="35"/>
      <c r="C17" s="36"/>
      <c r="E17" s="37"/>
    </row>
    <row r="18" spans="1:26" ht="14.25" customHeight="1" x14ac:dyDescent="0.25">
      <c r="B18" s="38" t="s">
        <v>8</v>
      </c>
      <c r="C18" s="38" t="s">
        <v>15</v>
      </c>
      <c r="D18" s="38" t="s">
        <v>18</v>
      </c>
      <c r="E18" s="38" t="s">
        <v>21</v>
      </c>
      <c r="F18" s="38" t="s">
        <v>10</v>
      </c>
      <c r="G18" s="38" t="s">
        <v>26</v>
      </c>
      <c r="H18" s="38" t="s">
        <v>29</v>
      </c>
      <c r="I18" s="38" t="s">
        <v>32</v>
      </c>
      <c r="J18" s="38" t="s">
        <v>35</v>
      </c>
      <c r="K18" s="38" t="s">
        <v>39</v>
      </c>
      <c r="L18" s="38" t="s">
        <v>42</v>
      </c>
      <c r="M18" s="38" t="s">
        <v>45</v>
      </c>
      <c r="N18" s="38" t="s">
        <v>48</v>
      </c>
      <c r="O18" s="38" t="s">
        <v>51</v>
      </c>
      <c r="P18" s="38" t="s">
        <v>54</v>
      </c>
      <c r="Q18" s="38" t="s">
        <v>57</v>
      </c>
      <c r="R18" s="38" t="s">
        <v>60</v>
      </c>
      <c r="S18" s="38" t="s">
        <v>63</v>
      </c>
      <c r="T18" s="38" t="s">
        <v>66</v>
      </c>
      <c r="U18" s="38" t="s">
        <v>71</v>
      </c>
      <c r="V18" s="38" t="s">
        <v>74</v>
      </c>
      <c r="W18" s="38" t="s">
        <v>77</v>
      </c>
      <c r="X18" s="38" t="s">
        <v>80</v>
      </c>
      <c r="Y18" s="38" t="s">
        <v>83</v>
      </c>
      <c r="Z18" s="39" t="s">
        <v>330</v>
      </c>
    </row>
    <row r="19" spans="1:26" ht="14.25" customHeight="1" x14ac:dyDescent="0.25">
      <c r="A19" s="7" t="s">
        <v>132</v>
      </c>
      <c r="B19" s="7">
        <f t="shared" ref="B19:K20" si="0">+SUMIFS($L$2:$L$14,$J$2:$J$14,$A19,$G$2:$G$14,B$18)</f>
        <v>0</v>
      </c>
      <c r="C19" s="7">
        <f t="shared" si="0"/>
        <v>0</v>
      </c>
      <c r="D19" s="7">
        <f t="shared" si="0"/>
        <v>0</v>
      </c>
      <c r="E19" s="7">
        <f t="shared" si="0"/>
        <v>0</v>
      </c>
      <c r="F19" s="7">
        <f t="shared" si="0"/>
        <v>8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ref="L19:Y20" si="1">+SUMIFS($L$2:$L$14,$J$2:$J$14,$A19,$G$2:$G$14,L$18)</f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1</v>
      </c>
      <c r="Y19" s="7">
        <f t="shared" si="1"/>
        <v>0</v>
      </c>
      <c r="Z19" s="7">
        <f t="shared" ref="Z19:Z20" si="2">SUM(B19:Y19)</f>
        <v>9</v>
      </c>
    </row>
    <row r="20" spans="1:26" ht="14.25" customHeight="1" x14ac:dyDescent="0.25">
      <c r="A20" s="7" t="s">
        <v>119</v>
      </c>
      <c r="B20" s="7">
        <f t="shared" si="0"/>
        <v>0</v>
      </c>
      <c r="C20" s="7">
        <f t="shared" si="0"/>
        <v>0</v>
      </c>
      <c r="D20" s="7">
        <f t="shared" si="0"/>
        <v>0</v>
      </c>
      <c r="E20" s="7">
        <f t="shared" si="0"/>
        <v>0</v>
      </c>
      <c r="F20" s="7">
        <f t="shared" si="0"/>
        <v>0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9</v>
      </c>
      <c r="Y20" s="7">
        <f t="shared" si="1"/>
        <v>0</v>
      </c>
      <c r="Z20" s="7">
        <f t="shared" si="2"/>
        <v>9</v>
      </c>
    </row>
    <row r="21" spans="1:26" ht="15.75" customHeight="1" x14ac:dyDescent="0.25"/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</sheetData>
  <sortState xmlns:xlrd2="http://schemas.microsoft.com/office/spreadsheetml/2017/richdata2" ref="B2:L14">
    <sortCondition ref="J2:J14"/>
    <sortCondition ref="C2:C1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outlinePr summaryBelow="0" summaryRight="0"/>
  </sheetPr>
  <dimension ref="A1:Z942"/>
  <sheetViews>
    <sheetView workbookViewId="0">
      <pane ySplit="2" topLeftCell="A3" activePane="bottomLeft" state="frozen"/>
      <selection pane="bottomLeft" activeCell="F22" sqref="F22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6" width="8.42578125" customWidth="1"/>
  </cols>
  <sheetData>
    <row r="1" spans="1:26" ht="14.25" customHeight="1" x14ac:dyDescent="0.25">
      <c r="A1" s="40" t="s">
        <v>331</v>
      </c>
      <c r="B1" s="41"/>
      <c r="C1" s="42"/>
      <c r="D1" s="41"/>
      <c r="E1" s="41"/>
      <c r="F1" s="41"/>
      <c r="G1" s="41"/>
      <c r="H1" s="41"/>
      <c r="I1" s="41"/>
      <c r="J1" s="41"/>
      <c r="K1" s="43"/>
      <c r="L1" s="43"/>
      <c r="M1" s="41"/>
      <c r="N1" s="44"/>
    </row>
    <row r="2" spans="1:26" ht="14.25" customHeight="1" x14ac:dyDescent="0.3">
      <c r="A2" s="45"/>
      <c r="B2" s="45"/>
      <c r="C2" s="46" t="s">
        <v>323</v>
      </c>
      <c r="D2" s="45" t="s">
        <v>332</v>
      </c>
      <c r="E2" s="45" t="s">
        <v>326</v>
      </c>
      <c r="F2" s="45" t="s">
        <v>333</v>
      </c>
      <c r="G2" s="45" t="s">
        <v>3</v>
      </c>
      <c r="H2" s="45" t="s">
        <v>327</v>
      </c>
      <c r="I2" s="45" t="s">
        <v>2</v>
      </c>
      <c r="J2" s="45" t="s">
        <v>5</v>
      </c>
      <c r="K2" s="47" t="s">
        <v>324</v>
      </c>
      <c r="L2" s="47" t="s">
        <v>328</v>
      </c>
      <c r="M2" s="45" t="s">
        <v>329</v>
      </c>
      <c r="N2" s="45" t="s">
        <v>334</v>
      </c>
      <c r="O2" s="48" t="s">
        <v>335</v>
      </c>
      <c r="P2" s="48" t="s">
        <v>333</v>
      </c>
      <c r="Q2" s="48" t="s">
        <v>336</v>
      </c>
      <c r="R2" s="48" t="s">
        <v>333</v>
      </c>
      <c r="S2" s="48" t="s">
        <v>337</v>
      </c>
      <c r="T2" s="48" t="s">
        <v>333</v>
      </c>
      <c r="U2" s="48" t="s">
        <v>338</v>
      </c>
      <c r="V2" s="48" t="s">
        <v>333</v>
      </c>
    </row>
    <row r="3" spans="1:26" ht="14.25" customHeight="1" x14ac:dyDescent="0.25">
      <c r="A3" s="49"/>
      <c r="B3" s="50" t="s">
        <v>339</v>
      </c>
      <c r="C3" s="51">
        <v>1</v>
      </c>
      <c r="D3" s="32"/>
      <c r="E3" s="32">
        <v>40</v>
      </c>
      <c r="F3" s="32" t="str">
        <f>+VLOOKUP(E3,Participants!$A$1:$F$798,2,FALSE)</f>
        <v>Theodore Schoedel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6</v>
      </c>
      <c r="J3" s="32" t="str">
        <f>+VLOOKUP(E3,Participants!$A$1:$G$798,7,FALSE)</f>
        <v>JV BOYS</v>
      </c>
      <c r="K3" s="52" t="s">
        <v>483</v>
      </c>
      <c r="L3" s="53">
        <v>1</v>
      </c>
      <c r="M3" s="32">
        <v>5</v>
      </c>
      <c r="N3" s="49" t="str">
        <f>+J3</f>
        <v>JV BOYS</v>
      </c>
      <c r="O3" s="54"/>
      <c r="P3" s="54" t="e">
        <f>+VLOOKUP(O3,Participants!$A$1:$F$651,2,FALSE)</f>
        <v>#N/A</v>
      </c>
      <c r="Q3" s="54"/>
      <c r="R3" s="54" t="e">
        <f>+VLOOKUP(Q3,Participants!$A$1:$F$651,2,FALSE)</f>
        <v>#N/A</v>
      </c>
      <c r="S3" s="54"/>
      <c r="T3" s="54" t="e">
        <f>+VLOOKUP(S3,Participants!$A$1:$F$651,2,FALSE)</f>
        <v>#N/A</v>
      </c>
      <c r="U3" s="54"/>
      <c r="V3" s="54" t="e">
        <f>+VLOOKUP(U3,Participants!$A$1:$F$651,2,FALSE)</f>
        <v>#N/A</v>
      </c>
    </row>
    <row r="4" spans="1:26" ht="14.25" customHeight="1" x14ac:dyDescent="0.25">
      <c r="A4" s="118"/>
      <c r="B4" s="119"/>
      <c r="C4" s="51"/>
      <c r="D4" s="32"/>
      <c r="E4" s="32"/>
      <c r="F4" s="32"/>
      <c r="G4" s="32"/>
      <c r="H4" s="32"/>
      <c r="I4" s="32"/>
      <c r="J4" s="32"/>
      <c r="K4" s="120"/>
      <c r="L4" s="53"/>
      <c r="M4" s="32"/>
      <c r="N4" s="118"/>
      <c r="O4" s="54"/>
      <c r="P4" s="54"/>
      <c r="Q4" s="54"/>
      <c r="R4" s="54"/>
      <c r="S4" s="54"/>
      <c r="T4" s="54"/>
      <c r="U4" s="54"/>
      <c r="V4" s="54"/>
    </row>
    <row r="5" spans="1:26" ht="14.25" customHeight="1" x14ac:dyDescent="0.25">
      <c r="A5" s="49"/>
      <c r="B5" s="50" t="s">
        <v>339</v>
      </c>
      <c r="C5" s="51">
        <v>1</v>
      </c>
      <c r="D5" s="32"/>
      <c r="E5" s="32">
        <v>241</v>
      </c>
      <c r="F5" s="32" t="str">
        <f>+VLOOKUP(E5,Participants!$A$1:$F$798,2,FALSE)</f>
        <v>David Hricisak III</v>
      </c>
      <c r="G5" s="32" t="str">
        <f>+VLOOKUP(E5,Participants!$A$1:$F$798,4,FALSE)</f>
        <v>STL</v>
      </c>
      <c r="H5" s="32" t="str">
        <f>+VLOOKUP(E5,Participants!$A$1:$F$798,5,FALSE)</f>
        <v>M</v>
      </c>
      <c r="I5" s="32">
        <f>+VLOOKUP(E5,Participants!$A$1:$F$798,3,FALSE)</f>
        <v>8</v>
      </c>
      <c r="J5" s="32" t="str">
        <f>+VLOOKUP(E5,Participants!$A$1:$G$798,7,FALSE)</f>
        <v>VARSITY BOYS</v>
      </c>
      <c r="K5" s="52" t="s">
        <v>480</v>
      </c>
      <c r="L5" s="53">
        <v>1</v>
      </c>
      <c r="M5" s="32">
        <v>5</v>
      </c>
      <c r="N5" s="49" t="str">
        <f>+J5</f>
        <v>VARSITY BOYS</v>
      </c>
      <c r="O5" s="54"/>
      <c r="P5" s="54" t="e">
        <f>+VLOOKUP(O5,Participants!$A$1:$F$651,2,FALSE)</f>
        <v>#N/A</v>
      </c>
      <c r="Q5" s="54"/>
      <c r="R5" s="54" t="e">
        <f>+VLOOKUP(Q5,Participants!$A$1:$F$651,2,FALSE)</f>
        <v>#N/A</v>
      </c>
      <c r="S5" s="54"/>
      <c r="T5" s="54" t="e">
        <f>+VLOOKUP(S5,Participants!$A$1:$F$651,2,FALSE)</f>
        <v>#N/A</v>
      </c>
      <c r="U5" s="54"/>
      <c r="V5" s="54" t="e">
        <f>+VLOOKUP(U5,Participants!$A$1:$F$651,2,FALSE)</f>
        <v>#N/A</v>
      </c>
    </row>
    <row r="6" spans="1:26" ht="14.25" customHeight="1" x14ac:dyDescent="0.25">
      <c r="A6" s="118"/>
      <c r="B6" s="119"/>
      <c r="C6" s="51"/>
      <c r="D6" s="32"/>
      <c r="E6" s="32"/>
      <c r="F6" s="32"/>
      <c r="G6" s="32"/>
      <c r="H6" s="32"/>
      <c r="I6" s="32"/>
      <c r="J6" s="32"/>
      <c r="K6" s="120"/>
      <c r="L6" s="53"/>
      <c r="M6" s="32"/>
      <c r="N6" s="118"/>
      <c r="O6" s="54"/>
      <c r="P6" s="54"/>
      <c r="Q6" s="54"/>
      <c r="R6" s="54"/>
      <c r="S6" s="54"/>
      <c r="T6" s="54"/>
      <c r="U6" s="54"/>
      <c r="V6" s="54"/>
    </row>
    <row r="7" spans="1:26" ht="14.25" customHeight="1" x14ac:dyDescent="0.25">
      <c r="A7" s="49"/>
      <c r="B7" s="50" t="s">
        <v>339</v>
      </c>
      <c r="C7" s="51">
        <v>1</v>
      </c>
      <c r="D7" s="32"/>
      <c r="E7" s="32">
        <v>83</v>
      </c>
      <c r="F7" s="32" t="str">
        <f>+VLOOKUP(E7,Participants!$A$1:$F$798,2,FALSE)</f>
        <v>Kate Mulzet</v>
      </c>
      <c r="G7" s="32" t="str">
        <f>+VLOOKUP(E7,Participants!$A$1:$F$798,4,FALSE)</f>
        <v>BFS</v>
      </c>
      <c r="H7" s="32" t="str">
        <f>+VLOOKUP(E7,Participants!$A$1:$F$798,5,FALSE)</f>
        <v>F</v>
      </c>
      <c r="I7" s="32">
        <f>+VLOOKUP(E7,Participants!$A$1:$F$798,3,FALSE)</f>
        <v>8</v>
      </c>
      <c r="J7" s="32" t="str">
        <f>+VLOOKUP(E7,Participants!$A$1:$G$798,7,FALSE)</f>
        <v>VARSITY GIRLS</v>
      </c>
      <c r="K7" s="52" t="s">
        <v>481</v>
      </c>
      <c r="L7" s="53">
        <v>1</v>
      </c>
      <c r="M7" s="32">
        <v>5</v>
      </c>
      <c r="N7" s="49" t="str">
        <f>+J7</f>
        <v>VARSITY GIRLS</v>
      </c>
      <c r="O7" s="54"/>
      <c r="P7" s="54" t="e">
        <f>+VLOOKUP(O7,Participants!$A$1:$F$651,2,FALSE)</f>
        <v>#N/A</v>
      </c>
      <c r="Q7" s="54"/>
      <c r="R7" s="54" t="e">
        <f>+VLOOKUP(Q7,Participants!$A$1:$F$651,2,FALSE)</f>
        <v>#N/A</v>
      </c>
      <c r="S7" s="54"/>
      <c r="T7" s="54" t="e">
        <f>+VLOOKUP(S7,Participants!$A$1:$F$651,2,FALSE)</f>
        <v>#N/A</v>
      </c>
      <c r="U7" s="54"/>
      <c r="V7" s="54" t="e">
        <f>+VLOOKUP(U7,Participants!$A$1:$F$651,2,FALSE)</f>
        <v>#N/A</v>
      </c>
    </row>
    <row r="8" spans="1:26" ht="14.25" customHeight="1" x14ac:dyDescent="0.25">
      <c r="A8" s="49"/>
      <c r="B8" s="50" t="s">
        <v>339</v>
      </c>
      <c r="C8" s="51">
        <v>1</v>
      </c>
      <c r="D8" s="32"/>
      <c r="E8" s="32">
        <v>256</v>
      </c>
      <c r="F8" s="32" t="str">
        <f>+VLOOKUP(E8,Participants!$A$1:$F$798,2,FALSE)</f>
        <v>Rachel Friday</v>
      </c>
      <c r="G8" s="32" t="str">
        <f>+VLOOKUP(E8,Participants!$A$1:$F$798,4,FALSE)</f>
        <v>STL</v>
      </c>
      <c r="H8" s="32" t="str">
        <f>+VLOOKUP(E8,Participants!$A$1:$F$798,5,FALSE)</f>
        <v>F</v>
      </c>
      <c r="I8" s="32">
        <f>+VLOOKUP(E8,Participants!$A$1:$F$798,3,FALSE)</f>
        <v>8</v>
      </c>
      <c r="J8" s="32" t="str">
        <f>+VLOOKUP(E8,Participants!$A$1:$G$798,7,FALSE)</f>
        <v>VARSITY GIRLS</v>
      </c>
      <c r="K8" s="52" t="s">
        <v>482</v>
      </c>
      <c r="L8" s="53">
        <v>2</v>
      </c>
      <c r="M8" s="32">
        <v>3</v>
      </c>
      <c r="N8" s="49" t="str">
        <f>+J8</f>
        <v>VARSITY GIRLS</v>
      </c>
      <c r="O8" s="54"/>
      <c r="P8" s="54" t="e">
        <f>+VLOOKUP(O8,Participants!$A$1:$F$651,2,FALSE)</f>
        <v>#N/A</v>
      </c>
      <c r="Q8" s="54"/>
      <c r="R8" s="54" t="e">
        <f>+VLOOKUP(Q8,Participants!$A$1:$F$651,2,FALSE)</f>
        <v>#N/A</v>
      </c>
      <c r="S8" s="54"/>
      <c r="T8" s="54" t="e">
        <f>+VLOOKUP(S8,Participants!$A$1:$F$651,2,FALSE)</f>
        <v>#N/A</v>
      </c>
      <c r="U8" s="54"/>
      <c r="V8" s="54" t="e">
        <f>+VLOOKUP(U8,Participants!$A$1:$F$651,2,FALSE)</f>
        <v>#N/A</v>
      </c>
    </row>
    <row r="9" spans="1:26" ht="14.25" customHeight="1" x14ac:dyDescent="0.25">
      <c r="C9" s="26"/>
      <c r="K9" s="35"/>
      <c r="L9" s="35"/>
    </row>
    <row r="10" spans="1:26" ht="14.25" customHeight="1" x14ac:dyDescent="0.25">
      <c r="C10" s="26"/>
      <c r="K10" s="35"/>
      <c r="L10" s="35"/>
    </row>
    <row r="11" spans="1:26" ht="14.25" customHeight="1" x14ac:dyDescent="0.25">
      <c r="C11" s="26"/>
      <c r="K11" s="35"/>
      <c r="L11" s="35"/>
    </row>
    <row r="12" spans="1:26" ht="14.25" customHeight="1" x14ac:dyDescent="0.25">
      <c r="B12" s="38" t="s">
        <v>8</v>
      </c>
      <c r="C12" s="38" t="s">
        <v>15</v>
      </c>
      <c r="D12" s="38" t="s">
        <v>18</v>
      </c>
      <c r="E12" s="38" t="s">
        <v>21</v>
      </c>
      <c r="F12" s="38" t="s">
        <v>10</v>
      </c>
      <c r="G12" s="38" t="s">
        <v>26</v>
      </c>
      <c r="H12" s="38" t="s">
        <v>29</v>
      </c>
      <c r="I12" s="38" t="s">
        <v>32</v>
      </c>
      <c r="J12" s="38" t="s">
        <v>35</v>
      </c>
      <c r="K12" s="38" t="s">
        <v>39</v>
      </c>
      <c r="L12" s="38" t="s">
        <v>42</v>
      </c>
      <c r="M12" s="38" t="s">
        <v>45</v>
      </c>
      <c r="N12" s="38" t="s">
        <v>48</v>
      </c>
      <c r="O12" s="38" t="s">
        <v>51</v>
      </c>
      <c r="P12" s="38" t="s">
        <v>54</v>
      </c>
      <c r="Q12" s="38" t="s">
        <v>57</v>
      </c>
      <c r="R12" s="38" t="s">
        <v>60</v>
      </c>
      <c r="S12" s="38" t="s">
        <v>63</v>
      </c>
      <c r="T12" s="38" t="s">
        <v>66</v>
      </c>
      <c r="U12" s="38" t="s">
        <v>71</v>
      </c>
      <c r="V12" s="38" t="s">
        <v>74</v>
      </c>
      <c r="W12" s="38" t="s">
        <v>77</v>
      </c>
      <c r="X12" s="38" t="s">
        <v>80</v>
      </c>
      <c r="Y12" s="38" t="s">
        <v>83</v>
      </c>
      <c r="Z12" s="39" t="s">
        <v>330</v>
      </c>
    </row>
    <row r="13" spans="1:26" ht="14.25" customHeight="1" x14ac:dyDescent="0.25">
      <c r="A13" s="7" t="s">
        <v>107</v>
      </c>
      <c r="B13" s="7">
        <f t="shared" ref="B13:K16" si="0">+SUMIFS($M$2:$M$8,$J$2:$J$8,$A13,$G$2:$G$8,B$12)</f>
        <v>0</v>
      </c>
      <c r="C13" s="7">
        <f t="shared" si="0"/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ref="L13:Y16" si="1">+SUMIFS($M$2:$M$8,$J$2:$J$8,$A13,$G$2:$G$8,L$12)</f>
        <v>0</v>
      </c>
      <c r="M13" s="7">
        <f t="shared" si="1"/>
        <v>0</v>
      </c>
      <c r="N13" s="7">
        <f t="shared" si="1"/>
        <v>0</v>
      </c>
      <c r="O13" s="7">
        <f t="shared" si="1"/>
        <v>0</v>
      </c>
      <c r="P13" s="7">
        <f t="shared" si="1"/>
        <v>0</v>
      </c>
      <c r="Q13" s="7">
        <f t="shared" si="1"/>
        <v>0</v>
      </c>
      <c r="R13" s="7">
        <f t="shared" si="1"/>
        <v>0</v>
      </c>
      <c r="S13" s="7">
        <f t="shared" si="1"/>
        <v>0</v>
      </c>
      <c r="T13" s="7">
        <f t="shared" si="1"/>
        <v>0</v>
      </c>
      <c r="U13" s="7">
        <f t="shared" si="1"/>
        <v>0</v>
      </c>
      <c r="V13" s="7">
        <f t="shared" si="1"/>
        <v>0</v>
      </c>
      <c r="W13" s="7">
        <f t="shared" si="1"/>
        <v>0</v>
      </c>
      <c r="X13" s="7">
        <f t="shared" si="1"/>
        <v>0</v>
      </c>
      <c r="Y13" s="7">
        <f t="shared" si="1"/>
        <v>0</v>
      </c>
      <c r="Z13" s="7">
        <f t="shared" ref="Z13:Z16" si="2">SUM(B13:Y13)</f>
        <v>0</v>
      </c>
    </row>
    <row r="14" spans="1:26" ht="14.25" customHeight="1" x14ac:dyDescent="0.25">
      <c r="A14" s="7" t="s">
        <v>93</v>
      </c>
      <c r="B14" s="7">
        <f t="shared" si="0"/>
        <v>0</v>
      </c>
      <c r="C14" s="7">
        <f t="shared" si="0"/>
        <v>0</v>
      </c>
      <c r="D14" s="7">
        <f t="shared" si="0"/>
        <v>0</v>
      </c>
      <c r="E14" s="7">
        <f t="shared" si="0"/>
        <v>0</v>
      </c>
      <c r="F14" s="7">
        <f t="shared" si="0"/>
        <v>5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2"/>
        <v>5</v>
      </c>
    </row>
    <row r="15" spans="1:26" ht="14.25" customHeight="1" x14ac:dyDescent="0.25">
      <c r="A15" s="7" t="s">
        <v>132</v>
      </c>
      <c r="B15" s="7">
        <f t="shared" si="0"/>
        <v>0</v>
      </c>
      <c r="C15" s="7">
        <f t="shared" si="0"/>
        <v>0</v>
      </c>
      <c r="D15" s="7">
        <f t="shared" si="0"/>
        <v>0</v>
      </c>
      <c r="E15" s="7">
        <f t="shared" si="0"/>
        <v>0</v>
      </c>
      <c r="F15" s="7">
        <f t="shared" si="0"/>
        <v>5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3</v>
      </c>
      <c r="Y15" s="7">
        <f t="shared" si="1"/>
        <v>0</v>
      </c>
      <c r="Z15" s="7">
        <f t="shared" si="2"/>
        <v>8</v>
      </c>
    </row>
    <row r="16" spans="1:26" ht="14.25" customHeight="1" x14ac:dyDescent="0.25">
      <c r="A16" s="7" t="s">
        <v>119</v>
      </c>
      <c r="B16" s="7">
        <f t="shared" si="0"/>
        <v>0</v>
      </c>
      <c r="C16" s="7">
        <f t="shared" si="0"/>
        <v>0</v>
      </c>
      <c r="D16" s="7">
        <f t="shared" si="0"/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1"/>
        <v>0</v>
      </c>
      <c r="R16" s="7">
        <f t="shared" si="1"/>
        <v>0</v>
      </c>
      <c r="S16" s="7">
        <f t="shared" si="1"/>
        <v>0</v>
      </c>
      <c r="T16" s="7">
        <f t="shared" si="1"/>
        <v>0</v>
      </c>
      <c r="U16" s="7">
        <f t="shared" si="1"/>
        <v>0</v>
      </c>
      <c r="V16" s="7">
        <f t="shared" si="1"/>
        <v>0</v>
      </c>
      <c r="W16" s="7">
        <f t="shared" si="1"/>
        <v>0</v>
      </c>
      <c r="X16" s="7">
        <f t="shared" si="1"/>
        <v>5</v>
      </c>
      <c r="Y16" s="7">
        <f t="shared" si="1"/>
        <v>0</v>
      </c>
      <c r="Z16" s="7">
        <f t="shared" si="2"/>
        <v>5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</sheetData>
  <sortState xmlns:xlrd2="http://schemas.microsoft.com/office/spreadsheetml/2017/richdata2" ref="B3:N8">
    <sortCondition ref="J3:J8"/>
    <sortCondition ref="K3:K8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Z739"/>
  <sheetViews>
    <sheetView workbookViewId="0">
      <pane ySplit="1" topLeftCell="A11" activePane="bottomLeft" state="frozen"/>
      <selection pane="bottomLeft" activeCell="F44" sqref="F44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style="124" customWidth="1"/>
    <col min="4" max="4" width="7" customWidth="1"/>
    <col min="5" max="5" width="9.7109375" style="124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style="124" customWidth="1"/>
  </cols>
  <sheetData>
    <row r="1" spans="1:12" ht="14.25" customHeight="1" x14ac:dyDescent="0.3">
      <c r="A1" s="27" t="s">
        <v>340</v>
      </c>
      <c r="B1" s="28" t="s">
        <v>323</v>
      </c>
      <c r="C1" s="121" t="s">
        <v>324</v>
      </c>
      <c r="D1" s="27" t="s">
        <v>325</v>
      </c>
      <c r="E1" s="117" t="s">
        <v>326</v>
      </c>
      <c r="F1" s="27" t="s">
        <v>1</v>
      </c>
      <c r="G1" s="27" t="s">
        <v>3</v>
      </c>
      <c r="H1" s="27" t="s">
        <v>327</v>
      </c>
      <c r="I1" s="27" t="s">
        <v>2</v>
      </c>
      <c r="J1" s="27" t="s">
        <v>5</v>
      </c>
      <c r="K1" s="117" t="s">
        <v>328</v>
      </c>
      <c r="L1" s="117" t="s">
        <v>329</v>
      </c>
    </row>
    <row r="2" spans="1:12" ht="14.25" customHeight="1" x14ac:dyDescent="0.3">
      <c r="A2" s="30" t="s">
        <v>340</v>
      </c>
      <c r="B2" s="33">
        <v>4</v>
      </c>
      <c r="C2" s="55">
        <v>16.28</v>
      </c>
      <c r="D2" s="33">
        <v>5</v>
      </c>
      <c r="E2" s="55">
        <v>130</v>
      </c>
      <c r="F2" s="14" t="str">
        <f>+VLOOKUP(E2,Participants!$A$1:$F$798,2,FALSE)</f>
        <v>Angelo Rosato</v>
      </c>
      <c r="G2" s="14" t="str">
        <f>+VLOOKUP(E2,Participants!$A$1:$F$798,4,FALSE)</f>
        <v>STL</v>
      </c>
      <c r="H2" s="14" t="str">
        <f>+VLOOKUP(E2,Participants!$A$1:$F$798,5,FALSE)</f>
        <v>M</v>
      </c>
      <c r="I2" s="14">
        <f>+VLOOKUP(E2,Participants!$A$1:$F$798,3,FALSE)</f>
        <v>4</v>
      </c>
      <c r="J2" s="14" t="str">
        <f>+VLOOKUP(E2,Participants!$A$1:$G$798,7,FALSE)</f>
        <v>DEV BOYS</v>
      </c>
      <c r="K2" s="55">
        <v>1</v>
      </c>
      <c r="L2" s="55">
        <v>5</v>
      </c>
    </row>
    <row r="3" spans="1:12" ht="14.25" customHeight="1" x14ac:dyDescent="0.3">
      <c r="A3" s="30" t="s">
        <v>340</v>
      </c>
      <c r="B3" s="33">
        <v>4</v>
      </c>
      <c r="C3" s="55">
        <v>16.38</v>
      </c>
      <c r="D3" s="33">
        <v>2</v>
      </c>
      <c r="E3" s="55">
        <v>18</v>
      </c>
      <c r="F3" s="14" t="str">
        <f>+VLOOKUP(E3,Participants!$A$1:$F$798,2,FALSE)</f>
        <v>Isaac White</v>
      </c>
      <c r="G3" s="14" t="str">
        <f>+VLOOKUP(E3,Participants!$A$1:$F$798,4,FALSE)</f>
        <v>BFS</v>
      </c>
      <c r="H3" s="14" t="str">
        <f>+VLOOKUP(E3,Participants!$A$1:$F$798,5,FALSE)</f>
        <v>M</v>
      </c>
      <c r="I3" s="14">
        <f>+VLOOKUP(E3,Participants!$A$1:$F$798,3,FALSE)</f>
        <v>4</v>
      </c>
      <c r="J3" s="14" t="str">
        <f>+VLOOKUP(E3,Participants!$A$1:$G$798,7,FALSE)</f>
        <v>DEV BOYS</v>
      </c>
      <c r="K3" s="55">
        <f>K2+1</f>
        <v>2</v>
      </c>
      <c r="L3" s="55">
        <v>3</v>
      </c>
    </row>
    <row r="4" spans="1:12" ht="14.25" customHeight="1" x14ac:dyDescent="0.3">
      <c r="A4" s="30" t="s">
        <v>340</v>
      </c>
      <c r="B4" s="33">
        <v>4</v>
      </c>
      <c r="C4" s="55">
        <v>16.47</v>
      </c>
      <c r="D4" s="33">
        <v>4</v>
      </c>
      <c r="E4" s="55">
        <v>128</v>
      </c>
      <c r="F4" s="14" t="str">
        <f>+VLOOKUP(E4,Participants!$A$1:$F$798,2,FALSE)</f>
        <v>Mick Rice</v>
      </c>
      <c r="G4" s="14" t="str">
        <f>+VLOOKUP(E4,Participants!$A$1:$F$798,4,FALSE)</f>
        <v>STL</v>
      </c>
      <c r="H4" s="14" t="str">
        <f>+VLOOKUP(E4,Participants!$A$1:$F$798,5,FALSE)</f>
        <v>M</v>
      </c>
      <c r="I4" s="14">
        <f>+VLOOKUP(E4,Participants!$A$1:$F$798,3,FALSE)</f>
        <v>3</v>
      </c>
      <c r="J4" s="14" t="str">
        <f>+VLOOKUP(E4,Participants!$A$1:$G$798,7,FALSE)</f>
        <v>DEV BOYS</v>
      </c>
      <c r="K4" s="55">
        <f t="shared" ref="K4:K11" si="0">K3+1</f>
        <v>3</v>
      </c>
      <c r="L4" s="55">
        <v>1</v>
      </c>
    </row>
    <row r="5" spans="1:12" ht="14.25" customHeight="1" x14ac:dyDescent="0.3">
      <c r="A5" s="30" t="s">
        <v>340</v>
      </c>
      <c r="B5" s="31">
        <v>3</v>
      </c>
      <c r="C5" s="51">
        <v>17.72</v>
      </c>
      <c r="D5" s="31">
        <v>4</v>
      </c>
      <c r="E5" s="51">
        <v>7</v>
      </c>
      <c r="F5" s="32" t="str">
        <f>+VLOOKUP(E5,Participants!$A$1:$F$798,2,FALSE)</f>
        <v>Salvatore Holloway</v>
      </c>
      <c r="G5" s="32" t="str">
        <f>+VLOOKUP(E5,Participants!$A$1:$F$798,4,FALSE)</f>
        <v>BFS</v>
      </c>
      <c r="H5" s="32" t="str">
        <f>+VLOOKUP(E5,Participants!$A$1:$F$798,5,FALSE)</f>
        <v>M</v>
      </c>
      <c r="I5" s="32">
        <f>+VLOOKUP(E5,Participants!$A$1:$F$798,3,FALSE)</f>
        <v>4</v>
      </c>
      <c r="J5" s="32" t="str">
        <f>+VLOOKUP(E5,Participants!$A$1:$G$798,7,FALSE)</f>
        <v>DEV BOYS</v>
      </c>
      <c r="K5" s="55">
        <f t="shared" si="0"/>
        <v>4</v>
      </c>
      <c r="L5" s="51"/>
    </row>
    <row r="6" spans="1:12" ht="14.25" customHeight="1" x14ac:dyDescent="0.3">
      <c r="A6" s="30" t="s">
        <v>340</v>
      </c>
      <c r="B6" s="31">
        <v>3</v>
      </c>
      <c r="C6" s="51">
        <v>18.64</v>
      </c>
      <c r="D6" s="31">
        <v>5</v>
      </c>
      <c r="E6" s="51">
        <v>102</v>
      </c>
      <c r="F6" s="32" t="str">
        <f>+VLOOKUP(E6,Participants!$A$1:$F$798,2,FALSE)</f>
        <v>James Buehler</v>
      </c>
      <c r="G6" s="32" t="str">
        <f>+VLOOKUP(E6,Participants!$A$1:$F$798,4,FALSE)</f>
        <v>STL</v>
      </c>
      <c r="H6" s="32" t="str">
        <f>+VLOOKUP(E6,Participants!$A$1:$F$798,5,FALSE)</f>
        <v>M</v>
      </c>
      <c r="I6" s="32">
        <f>+VLOOKUP(E6,Participants!$A$1:$F$798,3,FALSE)</f>
        <v>3</v>
      </c>
      <c r="J6" s="32" t="str">
        <f>+VLOOKUP(E6,Participants!$A$1:$G$798,7,FALSE)</f>
        <v>DEV BOYS</v>
      </c>
      <c r="K6" s="55">
        <f t="shared" si="0"/>
        <v>5</v>
      </c>
      <c r="L6" s="51"/>
    </row>
    <row r="7" spans="1:12" ht="14.25" customHeight="1" x14ac:dyDescent="0.3">
      <c r="A7" s="30" t="s">
        <v>340</v>
      </c>
      <c r="B7" s="31">
        <v>3</v>
      </c>
      <c r="C7" s="51">
        <v>19.03</v>
      </c>
      <c r="D7" s="31">
        <v>2</v>
      </c>
      <c r="E7" s="51">
        <v>12</v>
      </c>
      <c r="F7" s="32" t="str">
        <f>+VLOOKUP(E7,Participants!$A$1:$F$798,2,FALSE)</f>
        <v>Reid Patterson</v>
      </c>
      <c r="G7" s="32" t="str">
        <f>+VLOOKUP(E7,Participants!$A$1:$F$798,4,FALSE)</f>
        <v>BFS</v>
      </c>
      <c r="H7" s="32" t="str">
        <f>+VLOOKUP(E7,Participants!$A$1:$F$798,5,FALSE)</f>
        <v>M</v>
      </c>
      <c r="I7" s="32">
        <f>+VLOOKUP(E7,Participants!$A$1:$F$798,3,FALSE)</f>
        <v>4</v>
      </c>
      <c r="J7" s="32" t="str">
        <f>+VLOOKUP(E7,Participants!$A$1:$G$798,7,FALSE)</f>
        <v>DEV BOYS</v>
      </c>
      <c r="K7" s="55">
        <f t="shared" si="0"/>
        <v>6</v>
      </c>
      <c r="L7" s="51"/>
    </row>
    <row r="8" spans="1:12" ht="14.25" customHeight="1" x14ac:dyDescent="0.3">
      <c r="A8" s="30" t="s">
        <v>340</v>
      </c>
      <c r="B8" s="33">
        <v>4</v>
      </c>
      <c r="C8" s="55">
        <v>19.149999999999999</v>
      </c>
      <c r="D8" s="33">
        <v>3</v>
      </c>
      <c r="E8" s="55">
        <v>112</v>
      </c>
      <c r="F8" s="14" t="str">
        <f>+VLOOKUP(E8,Participants!$A$1:$F$798,2,FALSE)</f>
        <v>Ian Heller</v>
      </c>
      <c r="G8" s="14" t="str">
        <f>+VLOOKUP(E8,Participants!$A$1:$F$798,4,FALSE)</f>
        <v>STL</v>
      </c>
      <c r="H8" s="14" t="str">
        <f>+VLOOKUP(E8,Participants!$A$1:$F$798,5,FALSE)</f>
        <v>M</v>
      </c>
      <c r="I8" s="14">
        <f>+VLOOKUP(E8,Participants!$A$1:$F$798,3,FALSE)</f>
        <v>3</v>
      </c>
      <c r="J8" s="14" t="str">
        <f>+VLOOKUP(E8,Participants!$A$1:$G$798,7,FALSE)</f>
        <v>DEV BOYS</v>
      </c>
      <c r="K8" s="55">
        <f t="shared" si="0"/>
        <v>7</v>
      </c>
      <c r="L8" s="55"/>
    </row>
    <row r="9" spans="1:12" ht="14.25" customHeight="1" x14ac:dyDescent="0.3">
      <c r="A9" s="30" t="s">
        <v>340</v>
      </c>
      <c r="B9" s="33">
        <v>4</v>
      </c>
      <c r="C9" s="55">
        <v>20.49</v>
      </c>
      <c r="D9" s="33">
        <v>1</v>
      </c>
      <c r="E9" s="55">
        <v>105</v>
      </c>
      <c r="F9" s="14" t="str">
        <f>+VLOOKUP(E9,Participants!$A$1:$F$798,2,FALSE)</f>
        <v>Charlie Cimorelli</v>
      </c>
      <c r="G9" s="14" t="str">
        <f>+VLOOKUP(E9,Participants!$A$1:$F$798,4,FALSE)</f>
        <v>STL</v>
      </c>
      <c r="H9" s="14" t="str">
        <f>+VLOOKUP(E9,Participants!$A$1:$F$798,5,FALSE)</f>
        <v>M</v>
      </c>
      <c r="I9" s="14">
        <f>+VLOOKUP(E9,Participants!$A$1:$F$798,3,FALSE)</f>
        <v>3</v>
      </c>
      <c r="J9" s="14" t="str">
        <f>+VLOOKUP(E9,Participants!$A$1:$G$798,7,FALSE)</f>
        <v>DEV BOYS</v>
      </c>
      <c r="K9" s="55">
        <f t="shared" si="0"/>
        <v>8</v>
      </c>
      <c r="L9" s="55"/>
    </row>
    <row r="10" spans="1:12" ht="14.25" customHeight="1" x14ac:dyDescent="0.3">
      <c r="A10" s="30" t="s">
        <v>340</v>
      </c>
      <c r="B10" s="31">
        <v>3</v>
      </c>
      <c r="C10" s="51">
        <v>20.72</v>
      </c>
      <c r="D10" s="31">
        <v>1</v>
      </c>
      <c r="E10" s="51">
        <v>114</v>
      </c>
      <c r="F10" s="32" t="str">
        <f>+VLOOKUP(E10,Participants!$A$1:$F$798,2,FALSE)</f>
        <v>Aiden Jakiel</v>
      </c>
      <c r="G10" s="32" t="str">
        <f>+VLOOKUP(E10,Participants!$A$1:$F$798,4,FALSE)</f>
        <v>STL</v>
      </c>
      <c r="H10" s="32" t="str">
        <f>+VLOOKUP(E10,Participants!$A$1:$F$798,5,FALSE)</f>
        <v>M</v>
      </c>
      <c r="I10" s="32">
        <f>+VLOOKUP(E10,Participants!$A$1:$F$798,3,FALSE)</f>
        <v>3</v>
      </c>
      <c r="J10" s="32" t="str">
        <f>+VLOOKUP(E10,Participants!$A$1:$G$798,7,FALSE)</f>
        <v>DEV BOYS</v>
      </c>
      <c r="K10" s="55">
        <f t="shared" si="0"/>
        <v>9</v>
      </c>
      <c r="L10" s="51"/>
    </row>
    <row r="11" spans="1:12" ht="14.25" customHeight="1" x14ac:dyDescent="0.3">
      <c r="A11" s="30" t="s">
        <v>340</v>
      </c>
      <c r="B11" s="31">
        <v>3</v>
      </c>
      <c r="C11" s="51">
        <v>22.08</v>
      </c>
      <c r="D11" s="31">
        <v>3</v>
      </c>
      <c r="E11" s="51">
        <v>144</v>
      </c>
      <c r="F11" s="32" t="str">
        <f>+VLOOKUP(E11,Participants!$A$1:$F$798,2,FALSE)</f>
        <v>Bennett Willman</v>
      </c>
      <c r="G11" s="32" t="str">
        <f>+VLOOKUP(E11,Participants!$A$1:$F$798,4,FALSE)</f>
        <v>STL</v>
      </c>
      <c r="H11" s="32" t="str">
        <f>+VLOOKUP(E11,Participants!$A$1:$F$798,5,FALSE)</f>
        <v>M</v>
      </c>
      <c r="I11" s="32">
        <f>+VLOOKUP(E11,Participants!$A$1:$F$798,3,FALSE)</f>
        <v>3</v>
      </c>
      <c r="J11" s="32" t="str">
        <f>+VLOOKUP(E11,Participants!$A$1:$G$798,7,FALSE)</f>
        <v>DEV BOYS</v>
      </c>
      <c r="K11" s="55">
        <f t="shared" si="0"/>
        <v>10</v>
      </c>
      <c r="L11" s="51"/>
    </row>
    <row r="12" spans="1:12" ht="14.25" customHeight="1" x14ac:dyDescent="0.3">
      <c r="A12" s="30"/>
      <c r="B12" s="31"/>
      <c r="C12" s="51"/>
      <c r="D12" s="31"/>
      <c r="E12" s="51"/>
      <c r="F12" s="32"/>
      <c r="G12" s="32"/>
      <c r="H12" s="32"/>
      <c r="I12" s="32"/>
      <c r="J12" s="32"/>
      <c r="K12" s="51"/>
      <c r="L12" s="51"/>
    </row>
    <row r="13" spans="1:12" ht="14.25" customHeight="1" x14ac:dyDescent="0.3">
      <c r="A13" s="30" t="s">
        <v>340</v>
      </c>
      <c r="B13" s="33">
        <v>2</v>
      </c>
      <c r="C13" s="55">
        <v>17.239999999999998</v>
      </c>
      <c r="D13" s="33">
        <v>4</v>
      </c>
      <c r="E13" s="55">
        <v>193</v>
      </c>
      <c r="F13" s="14" t="str">
        <f>+VLOOKUP(E13,Participants!$A$1:$F$798,2,FALSE)</f>
        <v>Jeana Schulte</v>
      </c>
      <c r="G13" s="14" t="str">
        <f>+VLOOKUP(E13,Participants!$A$1:$F$798,4,FALSE)</f>
        <v>STL</v>
      </c>
      <c r="H13" s="14" t="str">
        <f>+VLOOKUP(E13,Participants!$A$1:$F$798,5,FALSE)</f>
        <v>F</v>
      </c>
      <c r="I13" s="14">
        <f>+VLOOKUP(E13,Participants!$A$1:$F$798,3,FALSE)</f>
        <v>4</v>
      </c>
      <c r="J13" s="14" t="str">
        <f>+VLOOKUP(E13,Participants!$A$1:$G$798,7,FALSE)</f>
        <v>DEV GIRLS</v>
      </c>
      <c r="K13" s="55">
        <v>1</v>
      </c>
      <c r="L13" s="55">
        <v>5</v>
      </c>
    </row>
    <row r="14" spans="1:12" ht="14.25" customHeight="1" x14ac:dyDescent="0.3">
      <c r="A14" s="30" t="s">
        <v>340</v>
      </c>
      <c r="B14" s="31">
        <v>1</v>
      </c>
      <c r="C14" s="51">
        <v>17.29</v>
      </c>
      <c r="D14" s="31">
        <v>3</v>
      </c>
      <c r="E14" s="51">
        <v>29</v>
      </c>
      <c r="F14" s="32" t="str">
        <f>+VLOOKUP(E14,Participants!$A$1:$F$798,2,FALSE)</f>
        <v>jadyn risdon</v>
      </c>
      <c r="G14" s="32" t="str">
        <f>+VLOOKUP(E14,Participants!$A$1:$F$798,4,FALSE)</f>
        <v>BFS</v>
      </c>
      <c r="H14" s="32" t="str">
        <f>+VLOOKUP(E14,Participants!$A$1:$F$798,5,FALSE)</f>
        <v>F</v>
      </c>
      <c r="I14" s="32">
        <f>+VLOOKUP(E14,Participants!$A$1:$F$798,3,FALSE)</f>
        <v>4</v>
      </c>
      <c r="J14" s="32" t="str">
        <f>+VLOOKUP(E14,Participants!$A$1:$G$798,7,FALSE)</f>
        <v>DEV GIRLS</v>
      </c>
      <c r="K14" s="51">
        <v>2</v>
      </c>
      <c r="L14" s="51">
        <v>3</v>
      </c>
    </row>
    <row r="15" spans="1:12" ht="14.25" customHeight="1" x14ac:dyDescent="0.3">
      <c r="A15" s="30" t="s">
        <v>340</v>
      </c>
      <c r="B15" s="33">
        <v>2</v>
      </c>
      <c r="C15" s="55">
        <v>17.88</v>
      </c>
      <c r="D15" s="33">
        <v>1</v>
      </c>
      <c r="E15" s="55">
        <v>21</v>
      </c>
      <c r="F15" s="14" t="str">
        <f>+VLOOKUP(E15,Participants!$A$1:$F$798,2,FALSE)</f>
        <v>Claire Feczko</v>
      </c>
      <c r="G15" s="14" t="str">
        <f>+VLOOKUP(E15,Participants!$A$1:$F$798,4,FALSE)</f>
        <v>BFS</v>
      </c>
      <c r="H15" s="14" t="str">
        <f>+VLOOKUP(E15,Participants!$A$1:$F$798,5,FALSE)</f>
        <v>F</v>
      </c>
      <c r="I15" s="14">
        <f>+VLOOKUP(E15,Participants!$A$1:$F$798,3,FALSE)</f>
        <v>4</v>
      </c>
      <c r="J15" s="14" t="str">
        <f>+VLOOKUP(E15,Participants!$A$1:$G$798,7,FALSE)</f>
        <v>DEV GIRLS</v>
      </c>
      <c r="K15" s="55">
        <v>3</v>
      </c>
      <c r="L15" s="55">
        <v>1</v>
      </c>
    </row>
    <row r="16" spans="1:12" ht="14.25" customHeight="1" x14ac:dyDescent="0.3">
      <c r="A16" s="30" t="s">
        <v>340</v>
      </c>
      <c r="B16" s="31">
        <v>1</v>
      </c>
      <c r="C16" s="51">
        <v>18.36</v>
      </c>
      <c r="D16" s="31">
        <v>4</v>
      </c>
      <c r="E16" s="51">
        <v>194</v>
      </c>
      <c r="F16" s="32" t="str">
        <f>+VLOOKUP(E16,Participants!$A$1:$F$798,2,FALSE)</f>
        <v>Zoraya Siewe</v>
      </c>
      <c r="G16" s="32" t="str">
        <f>+VLOOKUP(E16,Participants!$A$1:$F$798,4,FALSE)</f>
        <v>STL</v>
      </c>
      <c r="H16" s="32" t="str">
        <f>+VLOOKUP(E16,Participants!$A$1:$F$798,5,FALSE)</f>
        <v>F</v>
      </c>
      <c r="I16" s="32">
        <f>+VLOOKUP(E16,Participants!$A$1:$F$798,3,FALSE)</f>
        <v>2</v>
      </c>
      <c r="J16" s="32" t="str">
        <f>+VLOOKUP(E16,Participants!$A$1:$G$798,7,FALSE)</f>
        <v>DEV GIRLS</v>
      </c>
      <c r="K16" s="51">
        <v>4</v>
      </c>
      <c r="L16" s="51"/>
    </row>
    <row r="17" spans="1:12" ht="14.25" customHeight="1" x14ac:dyDescent="0.3">
      <c r="A17" s="30" t="s">
        <v>340</v>
      </c>
      <c r="B17" s="33">
        <v>2</v>
      </c>
      <c r="C17" s="55">
        <v>19.09</v>
      </c>
      <c r="D17" s="33">
        <v>2</v>
      </c>
      <c r="E17" s="55">
        <v>183</v>
      </c>
      <c r="F17" s="14" t="str">
        <f>+VLOOKUP(E17,Participants!$A$1:$F$798,2,FALSE)</f>
        <v>Hayley Pajer</v>
      </c>
      <c r="G17" s="14" t="str">
        <f>+VLOOKUP(E17,Participants!$A$1:$F$798,4,FALSE)</f>
        <v>STL</v>
      </c>
      <c r="H17" s="14" t="str">
        <f>+VLOOKUP(E17,Participants!$A$1:$F$798,5,FALSE)</f>
        <v>F</v>
      </c>
      <c r="I17" s="14">
        <f>+VLOOKUP(E17,Participants!$A$1:$F$798,3,FALSE)</f>
        <v>3</v>
      </c>
      <c r="J17" s="14" t="str">
        <f>+VLOOKUP(E17,Participants!$A$1:$G$798,7,FALSE)</f>
        <v>DEV GIRLS</v>
      </c>
      <c r="K17" s="55">
        <v>5</v>
      </c>
      <c r="L17" s="55"/>
    </row>
    <row r="18" spans="1:12" ht="14.25" customHeight="1" x14ac:dyDescent="0.3">
      <c r="A18" s="30" t="s">
        <v>340</v>
      </c>
      <c r="B18" s="33">
        <v>2</v>
      </c>
      <c r="C18" s="55">
        <v>19.170000000000002</v>
      </c>
      <c r="D18" s="33">
        <v>3</v>
      </c>
      <c r="E18" s="55">
        <v>25</v>
      </c>
      <c r="F18" s="14" t="str">
        <f>+VLOOKUP(E18,Participants!$A$1:$F$798,2,FALSE)</f>
        <v>Monica Isacco</v>
      </c>
      <c r="G18" s="14" t="str">
        <f>+VLOOKUP(E18,Participants!$A$1:$F$798,4,FALSE)</f>
        <v>BFS</v>
      </c>
      <c r="H18" s="14" t="str">
        <f>+VLOOKUP(E18,Participants!$A$1:$F$798,5,FALSE)</f>
        <v>F</v>
      </c>
      <c r="I18" s="14">
        <f>+VLOOKUP(E18,Participants!$A$1:$F$798,3,FALSE)</f>
        <v>4</v>
      </c>
      <c r="J18" s="14" t="str">
        <f>+VLOOKUP(E18,Participants!$A$1:$G$798,7,FALSE)</f>
        <v>DEV GIRLS</v>
      </c>
      <c r="K18" s="55">
        <v>6</v>
      </c>
      <c r="L18" s="55"/>
    </row>
    <row r="19" spans="1:12" ht="14.25" customHeight="1" x14ac:dyDescent="0.3">
      <c r="A19" s="30" t="s">
        <v>340</v>
      </c>
      <c r="B19" s="31">
        <v>1</v>
      </c>
      <c r="C19" s="51">
        <v>19.239999999999998</v>
      </c>
      <c r="D19" s="31">
        <v>1</v>
      </c>
      <c r="E19" s="51">
        <v>89</v>
      </c>
      <c r="F19" s="32" t="str">
        <f>+VLOOKUP(E19,Participants!$A$1:$F$798,2,FALSE)</f>
        <v>Ava Feigel</v>
      </c>
      <c r="G19" s="32" t="str">
        <f>+VLOOKUP(E19,Participants!$A$1:$F$798,4,FALSE)</f>
        <v>BFS</v>
      </c>
      <c r="H19" s="32" t="str">
        <f>+VLOOKUP(E19,Participants!$A$1:$F$798,5,FALSE)</f>
        <v>F</v>
      </c>
      <c r="I19" s="32">
        <f>+VLOOKUP(E19,Participants!$A$1:$F$798,3,FALSE)</f>
        <v>2</v>
      </c>
      <c r="J19" s="32" t="str">
        <f>+VLOOKUP(E19,Participants!$A$1:$G$798,7,FALSE)</f>
        <v>DEV GIRLS</v>
      </c>
      <c r="K19" s="51">
        <v>7</v>
      </c>
      <c r="L19" s="51"/>
    </row>
    <row r="20" spans="1:12" ht="14.25" customHeight="1" x14ac:dyDescent="0.3">
      <c r="A20" s="30" t="s">
        <v>340</v>
      </c>
      <c r="B20" s="31">
        <v>1</v>
      </c>
      <c r="C20" s="51">
        <v>19.25</v>
      </c>
      <c r="D20" s="31">
        <v>5</v>
      </c>
      <c r="E20" s="51">
        <v>23</v>
      </c>
      <c r="F20" s="32" t="str">
        <f>+VLOOKUP(E20,Participants!$A$1:$F$798,2,FALSE)</f>
        <v>Scarlet Gallagher</v>
      </c>
      <c r="G20" s="32" t="str">
        <f>+VLOOKUP(E20,Participants!$A$1:$F$798,4,FALSE)</f>
        <v>BFS</v>
      </c>
      <c r="H20" s="32" t="str">
        <f>+VLOOKUP(E20,Participants!$A$1:$F$798,5,FALSE)</f>
        <v>F</v>
      </c>
      <c r="I20" s="32">
        <f>+VLOOKUP(E20,Participants!$A$1:$F$798,3,FALSE)</f>
        <v>4</v>
      </c>
      <c r="J20" s="32" t="str">
        <f>+VLOOKUP(E20,Participants!$A$1:$G$798,7,FALSE)</f>
        <v>DEV GIRLS</v>
      </c>
      <c r="K20" s="51">
        <v>8</v>
      </c>
      <c r="L20" s="51"/>
    </row>
    <row r="21" spans="1:12" ht="14.25" customHeight="1" x14ac:dyDescent="0.3">
      <c r="A21" s="30" t="s">
        <v>340</v>
      </c>
      <c r="B21" s="31">
        <v>1</v>
      </c>
      <c r="C21" s="51">
        <v>22.57</v>
      </c>
      <c r="D21" s="31">
        <v>2</v>
      </c>
      <c r="E21" s="51">
        <v>190</v>
      </c>
      <c r="F21" s="32" t="str">
        <f>+VLOOKUP(E21,Participants!$A$1:$F$798,2,FALSE)</f>
        <v>Gracelyn Sampson</v>
      </c>
      <c r="G21" s="32" t="str">
        <f>+VLOOKUP(E21,Participants!$A$1:$F$798,4,FALSE)</f>
        <v>STL</v>
      </c>
      <c r="H21" s="32" t="str">
        <f>+VLOOKUP(E21,Participants!$A$1:$F$798,5,FALSE)</f>
        <v>F</v>
      </c>
      <c r="I21" s="32">
        <f>+VLOOKUP(E21,Participants!$A$1:$F$798,3,FALSE)</f>
        <v>4</v>
      </c>
      <c r="J21" s="32" t="str">
        <f>+VLOOKUP(E21,Participants!$A$1:$G$798,7,FALSE)</f>
        <v>DEV GIRLS</v>
      </c>
      <c r="K21" s="51">
        <v>9</v>
      </c>
      <c r="L21" s="51"/>
    </row>
    <row r="22" spans="1:12" ht="14.25" customHeight="1" x14ac:dyDescent="0.3">
      <c r="A22" s="30"/>
      <c r="B22" s="31"/>
      <c r="C22" s="51"/>
      <c r="D22" s="31"/>
      <c r="E22" s="51"/>
      <c r="F22" s="32"/>
      <c r="G22" s="32"/>
      <c r="H22" s="32"/>
      <c r="I22" s="32"/>
      <c r="J22" s="32"/>
      <c r="K22" s="51"/>
      <c r="L22" s="51"/>
    </row>
    <row r="23" spans="1:12" ht="14.25" customHeight="1" x14ac:dyDescent="0.3">
      <c r="A23" s="30" t="s">
        <v>340</v>
      </c>
      <c r="B23" s="31">
        <v>7</v>
      </c>
      <c r="C23" s="51">
        <v>13.84</v>
      </c>
      <c r="D23" s="31">
        <v>5</v>
      </c>
      <c r="E23" s="51">
        <v>215</v>
      </c>
      <c r="F23" s="32" t="str">
        <f>+VLOOKUP(E23,Participants!$A$1:$F$798,2,FALSE)</f>
        <v>Gunnar Selden</v>
      </c>
      <c r="G23" s="32" t="str">
        <f>+VLOOKUP(E23,Participants!$A$1:$F$798,4,FALSE)</f>
        <v>STL</v>
      </c>
      <c r="H23" s="32" t="str">
        <f>+VLOOKUP(E23,Participants!$A$1:$F$798,5,FALSE)</f>
        <v>M</v>
      </c>
      <c r="I23" s="32">
        <f>+VLOOKUP(E23,Participants!$A$1:$F$798,3,FALSE)</f>
        <v>6</v>
      </c>
      <c r="J23" s="32" t="str">
        <f>+VLOOKUP(E23,Participants!$A$1:$G$798,7,FALSE)</f>
        <v>JV BOYS</v>
      </c>
      <c r="K23" s="51">
        <v>1</v>
      </c>
      <c r="L23" s="51">
        <v>5</v>
      </c>
    </row>
    <row r="24" spans="1:12" ht="14.25" customHeight="1" x14ac:dyDescent="0.3">
      <c r="A24" s="30" t="s">
        <v>340</v>
      </c>
      <c r="B24" s="31">
        <v>7</v>
      </c>
      <c r="C24" s="51">
        <v>14.18</v>
      </c>
      <c r="D24" s="31">
        <v>2</v>
      </c>
      <c r="E24" s="51">
        <v>214</v>
      </c>
      <c r="F24" s="32" t="str">
        <f>+VLOOKUP(E24,Participants!$A$1:$F$798,2,FALSE)</f>
        <v>Jaxon Ray</v>
      </c>
      <c r="G24" s="32" t="str">
        <f>+VLOOKUP(E24,Participants!$A$1:$F$798,4,FALSE)</f>
        <v>STL</v>
      </c>
      <c r="H24" s="32" t="str">
        <f>+VLOOKUP(E24,Participants!$A$1:$F$798,5,FALSE)</f>
        <v>M</v>
      </c>
      <c r="I24" s="32">
        <f>+VLOOKUP(E24,Participants!$A$1:$F$798,3,FALSE)</f>
        <v>6</v>
      </c>
      <c r="J24" s="32" t="str">
        <f>+VLOOKUP(E24,Participants!$A$1:$G$798,7,FALSE)</f>
        <v>JV BOYS</v>
      </c>
      <c r="K24" s="51">
        <v>2</v>
      </c>
      <c r="L24" s="51">
        <v>3</v>
      </c>
    </row>
    <row r="25" spans="1:12" ht="14.25" customHeight="1" x14ac:dyDescent="0.3">
      <c r="A25" s="30" t="s">
        <v>340</v>
      </c>
      <c r="B25" s="31">
        <v>7</v>
      </c>
      <c r="C25" s="51">
        <v>16.45</v>
      </c>
      <c r="D25" s="31">
        <v>3</v>
      </c>
      <c r="E25" s="51">
        <v>36</v>
      </c>
      <c r="F25" s="32" t="str">
        <f>+VLOOKUP(E25,Participants!$A$1:$F$798,2,FALSE)</f>
        <v>Leo Nasiadka</v>
      </c>
      <c r="G25" s="32" t="str">
        <f>+VLOOKUP(E25,Participants!$A$1:$F$798,4,FALSE)</f>
        <v>BFS</v>
      </c>
      <c r="H25" s="32" t="str">
        <f>+VLOOKUP(E25,Participants!$A$1:$F$798,5,FALSE)</f>
        <v>M</v>
      </c>
      <c r="I25" s="32">
        <f>+VLOOKUP(E25,Participants!$A$1:$F$798,3,FALSE)</f>
        <v>6</v>
      </c>
      <c r="J25" s="32" t="str">
        <f>+VLOOKUP(E25,Participants!$A$1:$G$798,7,FALSE)</f>
        <v>JV BOYS</v>
      </c>
      <c r="K25" s="51">
        <v>3</v>
      </c>
      <c r="L25" s="51">
        <v>1</v>
      </c>
    </row>
    <row r="26" spans="1:12" ht="14.25" customHeight="1" x14ac:dyDescent="0.3">
      <c r="A26" s="30" t="s">
        <v>340</v>
      </c>
      <c r="B26" s="31">
        <v>7</v>
      </c>
      <c r="C26" s="125">
        <v>16.7</v>
      </c>
      <c r="D26" s="31">
        <v>6</v>
      </c>
      <c r="E26" s="51">
        <v>213</v>
      </c>
      <c r="F26" s="32" t="str">
        <f>+VLOOKUP(E26,Participants!$A$1:$F$798,2,FALSE)</f>
        <v>Graham Piner</v>
      </c>
      <c r="G26" s="32" t="str">
        <f>+VLOOKUP(E26,Participants!$A$1:$F$798,4,FALSE)</f>
        <v>STL</v>
      </c>
      <c r="H26" s="32" t="str">
        <f>+VLOOKUP(E26,Participants!$A$1:$F$798,5,FALSE)</f>
        <v>M</v>
      </c>
      <c r="I26" s="32">
        <f>+VLOOKUP(E26,Participants!$A$1:$F$798,3,FALSE)</f>
        <v>5</v>
      </c>
      <c r="J26" s="32" t="str">
        <f>+VLOOKUP(E26,Participants!$A$1:$G$798,7,FALSE)</f>
        <v>JV BOYS</v>
      </c>
      <c r="K26" s="51">
        <v>4</v>
      </c>
      <c r="L26" s="51"/>
    </row>
    <row r="27" spans="1:12" ht="14.25" customHeight="1" x14ac:dyDescent="0.3">
      <c r="A27" s="30" t="s">
        <v>340</v>
      </c>
      <c r="B27" s="31">
        <v>7</v>
      </c>
      <c r="C27" s="51">
        <v>17.77</v>
      </c>
      <c r="D27" s="31">
        <v>4</v>
      </c>
      <c r="E27" s="51">
        <v>210</v>
      </c>
      <c r="F27" s="32" t="str">
        <f>+VLOOKUP(E27,Participants!$A$1:$F$798,2,FALSE)</f>
        <v>Monty Mering</v>
      </c>
      <c r="G27" s="32" t="str">
        <f>+VLOOKUP(E27,Participants!$A$1:$F$798,4,FALSE)</f>
        <v>STL</v>
      </c>
      <c r="H27" s="32" t="str">
        <f>+VLOOKUP(E27,Participants!$A$1:$F$798,5,FALSE)</f>
        <v>M</v>
      </c>
      <c r="I27" s="32">
        <f>+VLOOKUP(E27,Participants!$A$1:$F$798,3,FALSE)</f>
        <v>5</v>
      </c>
      <c r="J27" s="32" t="str">
        <f>+VLOOKUP(E27,Participants!$A$1:$G$798,7,FALSE)</f>
        <v>JV BOYS</v>
      </c>
      <c r="K27" s="51">
        <v>5</v>
      </c>
      <c r="L27" s="51"/>
    </row>
    <row r="28" spans="1:12" ht="14.25" customHeight="1" x14ac:dyDescent="0.3">
      <c r="A28" s="30" t="s">
        <v>340</v>
      </c>
      <c r="B28" s="31">
        <v>7</v>
      </c>
      <c r="C28" s="51">
        <v>20.059999999999999</v>
      </c>
      <c r="D28" s="31">
        <v>1</v>
      </c>
      <c r="E28" s="51">
        <v>38</v>
      </c>
      <c r="F28" s="32" t="str">
        <f>+VLOOKUP(E28,Participants!$A$1:$F$798,2,FALSE)</f>
        <v>Michael Ramaley</v>
      </c>
      <c r="G28" s="32" t="str">
        <f>+VLOOKUP(E28,Participants!$A$1:$F$798,4,FALSE)</f>
        <v>BFS</v>
      </c>
      <c r="H28" s="32" t="str">
        <f>+VLOOKUP(E28,Participants!$A$1:$F$798,5,FALSE)</f>
        <v>M</v>
      </c>
      <c r="I28" s="32">
        <f>+VLOOKUP(E28,Participants!$A$1:$F$798,3,FALSE)</f>
        <v>5</v>
      </c>
      <c r="J28" s="32" t="str">
        <f>+VLOOKUP(E28,Participants!$A$1:$G$798,7,FALSE)</f>
        <v>JV BOYS</v>
      </c>
      <c r="K28" s="51">
        <v>6</v>
      </c>
      <c r="L28" s="51"/>
    </row>
    <row r="29" spans="1:12" ht="14.25" customHeight="1" x14ac:dyDescent="0.3">
      <c r="A29" s="30"/>
      <c r="B29" s="31"/>
      <c r="C29" s="51"/>
      <c r="D29" s="31"/>
      <c r="E29" s="51"/>
      <c r="F29" s="32"/>
      <c r="G29" s="32"/>
      <c r="H29" s="32"/>
      <c r="I29" s="32"/>
      <c r="J29" s="32"/>
      <c r="K29" s="51"/>
      <c r="L29" s="51"/>
    </row>
    <row r="30" spans="1:12" ht="14.25" customHeight="1" x14ac:dyDescent="0.3">
      <c r="A30" s="30" t="s">
        <v>340</v>
      </c>
      <c r="B30" s="33">
        <v>6</v>
      </c>
      <c r="C30" s="55">
        <v>14.86</v>
      </c>
      <c r="D30" s="33">
        <v>3</v>
      </c>
      <c r="E30" s="55">
        <v>49</v>
      </c>
      <c r="F30" s="14" t="str">
        <f>+VLOOKUP(E30,Participants!$A$1:$F$798,2,FALSE)</f>
        <v>Arianna Lheureau</v>
      </c>
      <c r="G30" s="14" t="str">
        <f>+VLOOKUP(E30,Participants!$A$1:$F$798,4,FALSE)</f>
        <v>BFS</v>
      </c>
      <c r="H30" s="14" t="str">
        <f>+VLOOKUP(E30,Participants!$A$1:$F$798,5,FALSE)</f>
        <v>F</v>
      </c>
      <c r="I30" s="14">
        <f>+VLOOKUP(E30,Participants!$A$1:$F$798,3,FALSE)</f>
        <v>6</v>
      </c>
      <c r="J30" s="14" t="str">
        <f>+VLOOKUP(E30,Participants!$A$1:$G$798,7,FALSE)</f>
        <v>JV GIRLS</v>
      </c>
      <c r="K30" s="55">
        <v>1</v>
      </c>
      <c r="L30" s="55">
        <v>5</v>
      </c>
    </row>
    <row r="31" spans="1:12" ht="14.25" customHeight="1" x14ac:dyDescent="0.3">
      <c r="A31" s="30" t="s">
        <v>340</v>
      </c>
      <c r="B31" s="33">
        <v>6</v>
      </c>
      <c r="C31" s="55">
        <v>15.33</v>
      </c>
      <c r="D31" s="33">
        <v>1</v>
      </c>
      <c r="E31" s="55">
        <v>52</v>
      </c>
      <c r="F31" s="14" t="str">
        <f>+VLOOKUP(E31,Participants!$A$1:$F$798,2,FALSE)</f>
        <v>Bridie Straub</v>
      </c>
      <c r="G31" s="14" t="str">
        <f>+VLOOKUP(E31,Participants!$A$1:$F$798,4,FALSE)</f>
        <v>BFS</v>
      </c>
      <c r="H31" s="14" t="str">
        <f>+VLOOKUP(E31,Participants!$A$1:$F$798,5,FALSE)</f>
        <v>F</v>
      </c>
      <c r="I31" s="14">
        <f>+VLOOKUP(E31,Participants!$A$1:$F$798,3,FALSE)</f>
        <v>6</v>
      </c>
      <c r="J31" s="14" t="str">
        <f>+VLOOKUP(E31,Participants!$A$1:$G$798,7,FALSE)</f>
        <v>JV GIRLS</v>
      </c>
      <c r="K31" s="55">
        <v>2</v>
      </c>
      <c r="L31" s="55">
        <v>3</v>
      </c>
    </row>
    <row r="32" spans="1:12" ht="14.25" customHeight="1" x14ac:dyDescent="0.3">
      <c r="A32" s="30" t="s">
        <v>340</v>
      </c>
      <c r="B32" s="31">
        <v>5</v>
      </c>
      <c r="C32" s="51">
        <v>16.05</v>
      </c>
      <c r="D32" s="31">
        <v>2</v>
      </c>
      <c r="E32" s="51">
        <v>227</v>
      </c>
      <c r="F32" s="32" t="str">
        <f>+VLOOKUP(E32,Participants!$A$1:$F$798,2,FALSE)</f>
        <v>Olivia Naguit</v>
      </c>
      <c r="G32" s="32" t="str">
        <f>+VLOOKUP(E32,Participants!$A$1:$F$798,4,FALSE)</f>
        <v>STL</v>
      </c>
      <c r="H32" s="32" t="str">
        <f>+VLOOKUP(E32,Participants!$A$1:$F$798,5,FALSE)</f>
        <v>F</v>
      </c>
      <c r="I32" s="32">
        <f>+VLOOKUP(E32,Participants!$A$1:$F$798,3,FALSE)</f>
        <v>6</v>
      </c>
      <c r="J32" s="32" t="str">
        <f>+VLOOKUP(E32,Participants!$A$1:$G$798,7,FALSE)</f>
        <v>JV GIRLS</v>
      </c>
      <c r="K32" s="51">
        <v>3</v>
      </c>
      <c r="L32" s="51">
        <v>1</v>
      </c>
    </row>
    <row r="33" spans="1:12" ht="14.25" customHeight="1" x14ac:dyDescent="0.3">
      <c r="A33" s="30" t="s">
        <v>340</v>
      </c>
      <c r="B33" s="31">
        <v>5</v>
      </c>
      <c r="C33" s="51">
        <v>16.41</v>
      </c>
      <c r="D33" s="31">
        <v>4</v>
      </c>
      <c r="E33" s="51">
        <v>47</v>
      </c>
      <c r="F33" s="32" t="str">
        <f>+VLOOKUP(E33,Participants!$A$1:$F$798,2,FALSE)</f>
        <v>Charlie Kane</v>
      </c>
      <c r="G33" s="32" t="str">
        <f>+VLOOKUP(E33,Participants!$A$1:$F$798,4,FALSE)</f>
        <v>BFS</v>
      </c>
      <c r="H33" s="32" t="str">
        <f>+VLOOKUP(E33,Participants!$A$1:$F$798,5,FALSE)</f>
        <v>F</v>
      </c>
      <c r="I33" s="32">
        <f>+VLOOKUP(E33,Participants!$A$1:$F$798,3,FALSE)</f>
        <v>5</v>
      </c>
      <c r="J33" s="32" t="str">
        <f>+VLOOKUP(E33,Participants!$A$1:$G$798,7,FALSE)</f>
        <v>JV GIRLS</v>
      </c>
      <c r="K33" s="51">
        <v>4</v>
      </c>
      <c r="L33" s="51"/>
    </row>
    <row r="34" spans="1:12" ht="14.25" customHeight="1" x14ac:dyDescent="0.3">
      <c r="A34" s="30" t="s">
        <v>340</v>
      </c>
      <c r="B34" s="31">
        <v>5</v>
      </c>
      <c r="C34" s="51">
        <v>17.309999999999999</v>
      </c>
      <c r="D34" s="31">
        <v>1</v>
      </c>
      <c r="E34" s="51">
        <v>46</v>
      </c>
      <c r="F34" s="32" t="str">
        <f>+VLOOKUP(E34,Participants!$A$1:$F$798,2,FALSE)</f>
        <v>Autumn Jaras</v>
      </c>
      <c r="G34" s="32" t="str">
        <f>+VLOOKUP(E34,Participants!$A$1:$F$798,4,FALSE)</f>
        <v>BFS</v>
      </c>
      <c r="H34" s="32" t="str">
        <f>+VLOOKUP(E34,Participants!$A$1:$F$798,5,FALSE)</f>
        <v>F</v>
      </c>
      <c r="I34" s="32">
        <f>+VLOOKUP(E34,Participants!$A$1:$F$798,3,FALSE)</f>
        <v>5</v>
      </c>
      <c r="J34" s="32" t="str">
        <f>+VLOOKUP(E34,Participants!$A$1:$G$798,7,FALSE)</f>
        <v>JV GIRLS</v>
      </c>
      <c r="K34" s="51">
        <v>5</v>
      </c>
      <c r="L34" s="51"/>
    </row>
    <row r="35" spans="1:12" ht="14.25" customHeight="1" x14ac:dyDescent="0.3">
      <c r="A35" s="30" t="s">
        <v>340</v>
      </c>
      <c r="B35" s="31">
        <v>5</v>
      </c>
      <c r="C35" s="51">
        <v>18.149999999999999</v>
      </c>
      <c r="D35" s="31">
        <v>3</v>
      </c>
      <c r="E35" s="51">
        <v>45</v>
      </c>
      <c r="F35" s="32" t="str">
        <f>+VLOOKUP(E35,Participants!$A$1:$F$798,2,FALSE)</f>
        <v>Paulina Hornug</v>
      </c>
      <c r="G35" s="32" t="str">
        <f>+VLOOKUP(E35,Participants!$A$1:$F$798,4,FALSE)</f>
        <v>BFS</v>
      </c>
      <c r="H35" s="32" t="str">
        <f>+VLOOKUP(E35,Participants!$A$1:$F$798,5,FALSE)</f>
        <v>F</v>
      </c>
      <c r="I35" s="32">
        <f>+VLOOKUP(E35,Participants!$A$1:$F$798,3,FALSE)</f>
        <v>5</v>
      </c>
      <c r="J35" s="32" t="str">
        <f>+VLOOKUP(E35,Participants!$A$1:$G$798,7,FALSE)</f>
        <v>JV GIRLS</v>
      </c>
      <c r="K35" s="51">
        <v>6</v>
      </c>
      <c r="L35" s="51"/>
    </row>
    <row r="36" spans="1:12" ht="14.25" customHeight="1" x14ac:dyDescent="0.3">
      <c r="A36" s="30" t="s">
        <v>340</v>
      </c>
      <c r="B36" s="33">
        <v>6</v>
      </c>
      <c r="C36" s="55">
        <v>18.29</v>
      </c>
      <c r="D36" s="33">
        <v>2</v>
      </c>
      <c r="E36" s="55">
        <v>48</v>
      </c>
      <c r="F36" s="14" t="str">
        <f>+VLOOKUP(E36,Participants!$A$1:$F$798,2,FALSE)</f>
        <v>Alaina Kelly</v>
      </c>
      <c r="G36" s="14" t="str">
        <f>+VLOOKUP(E36,Participants!$A$1:$F$798,4,FALSE)</f>
        <v>BFS</v>
      </c>
      <c r="H36" s="14" t="str">
        <f>+VLOOKUP(E36,Participants!$A$1:$F$798,5,FALSE)</f>
        <v>F</v>
      </c>
      <c r="I36" s="14">
        <f>+VLOOKUP(E36,Participants!$A$1:$F$798,3,FALSE)</f>
        <v>6</v>
      </c>
      <c r="J36" s="14" t="str">
        <f>+VLOOKUP(E36,Participants!$A$1:$G$798,7,FALSE)</f>
        <v>JV GIRLS</v>
      </c>
      <c r="K36" s="55">
        <v>7</v>
      </c>
      <c r="L36" s="55"/>
    </row>
    <row r="37" spans="1:12" ht="14.25" customHeight="1" x14ac:dyDescent="0.3">
      <c r="A37" s="30"/>
      <c r="B37" s="33"/>
      <c r="C37" s="55"/>
      <c r="D37" s="33"/>
      <c r="E37" s="55"/>
      <c r="F37" s="14"/>
      <c r="G37" s="14"/>
      <c r="H37" s="14"/>
      <c r="I37" s="14"/>
      <c r="J37" s="14"/>
      <c r="K37" s="55"/>
      <c r="L37" s="55"/>
    </row>
    <row r="38" spans="1:12" ht="14.25" customHeight="1" x14ac:dyDescent="0.3">
      <c r="A38" s="30" t="s">
        <v>340</v>
      </c>
      <c r="B38" s="31">
        <v>11</v>
      </c>
      <c r="C38" s="51">
        <v>12.18</v>
      </c>
      <c r="D38" s="31">
        <v>4</v>
      </c>
      <c r="E38" s="51">
        <v>251</v>
      </c>
      <c r="F38" s="32" t="str">
        <f>+VLOOKUP(E38,Participants!$A$1:$F$798,2,FALSE)</f>
        <v>Jacob Sutfin</v>
      </c>
      <c r="G38" s="32" t="str">
        <f>+VLOOKUP(E38,Participants!$A$1:$F$798,4,FALSE)</f>
        <v>STL</v>
      </c>
      <c r="H38" s="32" t="str">
        <f>+VLOOKUP(E38,Participants!$A$1:$F$798,5,FALSE)</f>
        <v>M</v>
      </c>
      <c r="I38" s="32">
        <f>+VLOOKUP(E38,Participants!$A$1:$F$798,3,FALSE)</f>
        <v>8</v>
      </c>
      <c r="J38" s="32" t="str">
        <f>+VLOOKUP(E38,Participants!$A$1:$G$798,7,FALSE)</f>
        <v>VARSITY BOYS</v>
      </c>
      <c r="K38" s="51">
        <v>1</v>
      </c>
      <c r="L38" s="51">
        <v>5</v>
      </c>
    </row>
    <row r="39" spans="1:12" ht="14.25" customHeight="1" x14ac:dyDescent="0.3">
      <c r="A39" s="30" t="s">
        <v>340</v>
      </c>
      <c r="B39" s="31">
        <v>11</v>
      </c>
      <c r="C39" s="51">
        <v>14.01</v>
      </c>
      <c r="D39" s="31">
        <v>3</v>
      </c>
      <c r="E39" s="51">
        <v>60</v>
      </c>
      <c r="F39" s="32" t="str">
        <f>+VLOOKUP(E39,Participants!$A$1:$F$798,2,FALSE)</f>
        <v>Enzo Pecoraro</v>
      </c>
      <c r="G39" s="32" t="str">
        <f>+VLOOKUP(E39,Participants!$A$1:$F$798,4,FALSE)</f>
        <v>BFS</v>
      </c>
      <c r="H39" s="32" t="str">
        <f>+VLOOKUP(E39,Participants!$A$1:$F$798,5,FALSE)</f>
        <v>M</v>
      </c>
      <c r="I39" s="32">
        <f>+VLOOKUP(E39,Participants!$A$1:$F$798,3,FALSE)</f>
        <v>8</v>
      </c>
      <c r="J39" s="32" t="str">
        <f>+VLOOKUP(E39,Participants!$A$1:$G$798,7,FALSE)</f>
        <v>VARSITY BOYS</v>
      </c>
      <c r="K39" s="51">
        <v>2</v>
      </c>
      <c r="L39" s="51">
        <v>3</v>
      </c>
    </row>
    <row r="40" spans="1:12" ht="14.25" customHeight="1" x14ac:dyDescent="0.3">
      <c r="A40" s="30" t="s">
        <v>340</v>
      </c>
      <c r="B40" s="31">
        <v>11</v>
      </c>
      <c r="C40" s="51">
        <v>14.02</v>
      </c>
      <c r="D40" s="31">
        <v>2</v>
      </c>
      <c r="E40" s="51">
        <v>252</v>
      </c>
      <c r="F40" s="32" t="str">
        <f>+VLOOKUP(E40,Participants!$A$1:$F$798,2,FALSE)</f>
        <v>Liam Timney</v>
      </c>
      <c r="G40" s="32" t="str">
        <f>+VLOOKUP(E40,Participants!$A$1:$F$798,4,FALSE)</f>
        <v>STL</v>
      </c>
      <c r="H40" s="32" t="str">
        <f>+VLOOKUP(E40,Participants!$A$1:$F$798,5,FALSE)</f>
        <v>M</v>
      </c>
      <c r="I40" s="32">
        <f>+VLOOKUP(E40,Participants!$A$1:$F$798,3,FALSE)</f>
        <v>7</v>
      </c>
      <c r="J40" s="32" t="str">
        <f>+VLOOKUP(E40,Participants!$A$1:$G$798,7,FALSE)</f>
        <v>VARSITY BOYS</v>
      </c>
      <c r="K40" s="51">
        <v>3</v>
      </c>
      <c r="L40" s="51">
        <v>1</v>
      </c>
    </row>
    <row r="41" spans="1:12" ht="14.25" customHeight="1" x14ac:dyDescent="0.3">
      <c r="A41" s="30" t="s">
        <v>340</v>
      </c>
      <c r="B41" s="31">
        <v>11</v>
      </c>
      <c r="C41" s="51">
        <v>14.37</v>
      </c>
      <c r="D41" s="31">
        <v>1</v>
      </c>
      <c r="E41" s="51">
        <v>64</v>
      </c>
      <c r="F41" s="32" t="str">
        <f>+VLOOKUP(E41,Participants!$A$1:$F$798,2,FALSE)</f>
        <v>Eric Wheeler</v>
      </c>
      <c r="G41" s="32" t="str">
        <f>+VLOOKUP(E41,Participants!$A$1:$F$798,4,FALSE)</f>
        <v>BFS</v>
      </c>
      <c r="H41" s="32" t="str">
        <f>+VLOOKUP(E41,Participants!$A$1:$F$798,5,FALSE)</f>
        <v>M</v>
      </c>
      <c r="I41" s="32">
        <f>+VLOOKUP(E41,Participants!$A$1:$F$798,3,FALSE)</f>
        <v>8</v>
      </c>
      <c r="J41" s="32" t="str">
        <f>+VLOOKUP(E41,Participants!$A$1:$G$798,7,FALSE)</f>
        <v>VARSITY BOYS</v>
      </c>
      <c r="K41" s="51">
        <v>4</v>
      </c>
      <c r="L41" s="51"/>
    </row>
    <row r="42" spans="1:12" ht="14.25" customHeight="1" x14ac:dyDescent="0.3">
      <c r="A42" s="30" t="s">
        <v>340</v>
      </c>
      <c r="B42" s="31">
        <v>11</v>
      </c>
      <c r="C42" s="51">
        <v>17.43</v>
      </c>
      <c r="D42" s="31">
        <v>5</v>
      </c>
      <c r="E42" s="51">
        <v>55</v>
      </c>
      <c r="F42" s="32" t="str">
        <f>+VLOOKUP(E42,Participants!$A$1:$F$798,2,FALSE)</f>
        <v>Hudson Feeney</v>
      </c>
      <c r="G42" s="32" t="str">
        <f>+VLOOKUP(E42,Participants!$A$1:$F$798,4,FALSE)</f>
        <v>BFS</v>
      </c>
      <c r="H42" s="32" t="str">
        <f>+VLOOKUP(E42,Participants!$A$1:$F$798,5,FALSE)</f>
        <v>M</v>
      </c>
      <c r="I42" s="32">
        <f>+VLOOKUP(E42,Participants!$A$1:$F$798,3,FALSE)</f>
        <v>7</v>
      </c>
      <c r="J42" s="32" t="str">
        <f>+VLOOKUP(E42,Participants!$A$1:$G$798,7,FALSE)</f>
        <v>VARSITY BOYS</v>
      </c>
      <c r="K42" s="51">
        <v>5</v>
      </c>
      <c r="L42" s="51"/>
    </row>
    <row r="43" spans="1:12" ht="14.25" customHeight="1" x14ac:dyDescent="0.3">
      <c r="A43" s="30"/>
      <c r="B43" s="31"/>
      <c r="C43" s="51"/>
      <c r="D43" s="31"/>
      <c r="E43" s="51"/>
      <c r="F43" s="32"/>
      <c r="G43" s="32"/>
      <c r="H43" s="32"/>
      <c r="I43" s="32"/>
      <c r="J43" s="32"/>
      <c r="K43" s="51"/>
      <c r="L43" s="51"/>
    </row>
    <row r="44" spans="1:12" ht="14.25" customHeight="1" x14ac:dyDescent="0.3">
      <c r="A44" s="30" t="s">
        <v>340</v>
      </c>
      <c r="B44" s="31">
        <v>9</v>
      </c>
      <c r="C44" s="51">
        <v>13.46</v>
      </c>
      <c r="D44" s="31">
        <v>4</v>
      </c>
      <c r="E44" s="51">
        <v>75</v>
      </c>
      <c r="F44" s="32" t="str">
        <f>+VLOOKUP(E44,Participants!$A$1:$F$798,2,FALSE)</f>
        <v>Claire Karsman</v>
      </c>
      <c r="G44" s="32" t="str">
        <f>+VLOOKUP(E44,Participants!$A$1:$F$798,4,FALSE)</f>
        <v>BFS</v>
      </c>
      <c r="H44" s="32" t="str">
        <f>+VLOOKUP(E44,Participants!$A$1:$F$798,5,FALSE)</f>
        <v>F</v>
      </c>
      <c r="I44" s="32">
        <f>+VLOOKUP(E44,Participants!$A$1:$F$798,3,FALSE)</f>
        <v>8</v>
      </c>
      <c r="J44" s="32" t="str">
        <f>+VLOOKUP(E44,Participants!$A$1:$G$798,7,FALSE)</f>
        <v>VARSITY GIRLS</v>
      </c>
      <c r="K44" s="51">
        <v>1</v>
      </c>
      <c r="L44" s="51">
        <v>5</v>
      </c>
    </row>
    <row r="45" spans="1:12" ht="14.25" customHeight="1" x14ac:dyDescent="0.3">
      <c r="A45" s="30" t="s">
        <v>340</v>
      </c>
      <c r="B45" s="33">
        <v>10</v>
      </c>
      <c r="C45" s="55">
        <v>13.73</v>
      </c>
      <c r="D45" s="33">
        <v>3</v>
      </c>
      <c r="E45" s="55">
        <v>77</v>
      </c>
      <c r="F45" s="14" t="str">
        <f>+VLOOKUP(E45,Participants!$A$1:$F$798,2,FALSE)</f>
        <v>Tessa Liberati</v>
      </c>
      <c r="G45" s="14" t="str">
        <f>+VLOOKUP(E45,Participants!$A$1:$F$798,4,FALSE)</f>
        <v>BFS</v>
      </c>
      <c r="H45" s="14" t="str">
        <f>+VLOOKUP(E45,Participants!$A$1:$F$798,5,FALSE)</f>
        <v>F</v>
      </c>
      <c r="I45" s="14">
        <f>+VLOOKUP(E45,Participants!$A$1:$F$798,3,FALSE)</f>
        <v>8</v>
      </c>
      <c r="J45" s="14" t="str">
        <f>+VLOOKUP(E45,Participants!$A$1:$G$798,7,FALSE)</f>
        <v>VARSITY GIRLS</v>
      </c>
      <c r="K45" s="55">
        <v>2</v>
      </c>
      <c r="L45" s="55">
        <v>3</v>
      </c>
    </row>
    <row r="46" spans="1:12" ht="14.25" customHeight="1" x14ac:dyDescent="0.3">
      <c r="A46" s="30" t="s">
        <v>340</v>
      </c>
      <c r="B46" s="33">
        <v>10</v>
      </c>
      <c r="C46" s="55">
        <v>13.93</v>
      </c>
      <c r="D46" s="33">
        <v>6</v>
      </c>
      <c r="E46" s="55">
        <v>261</v>
      </c>
      <c r="F46" s="14" t="str">
        <f>+VLOOKUP(E46,Participants!$A$1:$F$798,2,FALSE)</f>
        <v>Jayla Kendall</v>
      </c>
      <c r="G46" s="14" t="str">
        <f>+VLOOKUP(E46,Participants!$A$1:$F$798,4,FALSE)</f>
        <v>STL</v>
      </c>
      <c r="H46" s="14" t="str">
        <f>+VLOOKUP(E46,Participants!$A$1:$F$798,5,FALSE)</f>
        <v>F</v>
      </c>
      <c r="I46" s="14">
        <f>+VLOOKUP(E46,Participants!$A$1:$F$798,3,FALSE)</f>
        <v>8</v>
      </c>
      <c r="J46" s="14" t="str">
        <f>+VLOOKUP(E46,Participants!$A$1:$G$798,7,FALSE)</f>
        <v>VARSITY GIRLS</v>
      </c>
      <c r="K46" s="55">
        <v>3</v>
      </c>
      <c r="L46" s="55">
        <v>1</v>
      </c>
    </row>
    <row r="47" spans="1:12" ht="14.25" customHeight="1" x14ac:dyDescent="0.3">
      <c r="A47" s="30" t="s">
        <v>340</v>
      </c>
      <c r="B47" s="33">
        <v>10</v>
      </c>
      <c r="C47" s="55">
        <v>13.99</v>
      </c>
      <c r="D47" s="33">
        <v>5</v>
      </c>
      <c r="E47" s="55">
        <v>78</v>
      </c>
      <c r="F47" s="14" t="str">
        <f>+VLOOKUP(E47,Participants!$A$1:$F$798,2,FALSE)</f>
        <v>Kaitlyn Lindenfelser</v>
      </c>
      <c r="G47" s="14" t="str">
        <f>+VLOOKUP(E47,Participants!$A$1:$F$798,4,FALSE)</f>
        <v>BFS</v>
      </c>
      <c r="H47" s="14" t="str">
        <f>+VLOOKUP(E47,Participants!$A$1:$F$798,5,FALSE)</f>
        <v>F</v>
      </c>
      <c r="I47" s="14">
        <f>+VLOOKUP(E47,Participants!$A$1:$F$798,3,FALSE)</f>
        <v>7</v>
      </c>
      <c r="J47" s="14" t="str">
        <f>+VLOOKUP(E47,Participants!$A$1:$G$798,7,FALSE)</f>
        <v>VARSITY GIRLS</v>
      </c>
      <c r="K47" s="55">
        <v>4</v>
      </c>
      <c r="L47" s="55"/>
    </row>
    <row r="48" spans="1:12" ht="14.25" customHeight="1" x14ac:dyDescent="0.3">
      <c r="A48" s="30" t="s">
        <v>340</v>
      </c>
      <c r="B48" s="33">
        <v>10</v>
      </c>
      <c r="C48" s="55">
        <v>14.19</v>
      </c>
      <c r="D48" s="33">
        <v>2</v>
      </c>
      <c r="E48" s="55">
        <v>88</v>
      </c>
      <c r="F48" s="14" t="str">
        <f>+VLOOKUP(E48,Participants!$A$1:$F$798,2,FALSE)</f>
        <v>Alexandra Wagner</v>
      </c>
      <c r="G48" s="14" t="str">
        <f>+VLOOKUP(E48,Participants!$A$1:$F$798,4,FALSE)</f>
        <v>BFS</v>
      </c>
      <c r="H48" s="14" t="str">
        <f>+VLOOKUP(E48,Participants!$A$1:$F$798,5,FALSE)</f>
        <v>F</v>
      </c>
      <c r="I48" s="14">
        <f>+VLOOKUP(E48,Participants!$A$1:$F$798,3,FALSE)</f>
        <v>8</v>
      </c>
      <c r="J48" s="14" t="str">
        <f>+VLOOKUP(E48,Participants!$A$1:$G$798,7,FALSE)</f>
        <v>VARSITY GIRLS</v>
      </c>
      <c r="K48" s="55">
        <v>5</v>
      </c>
      <c r="L48" s="55"/>
    </row>
    <row r="49" spans="1:26" ht="14.25" customHeight="1" x14ac:dyDescent="0.3">
      <c r="A49" s="30" t="s">
        <v>340</v>
      </c>
      <c r="B49" s="33">
        <v>10</v>
      </c>
      <c r="C49" s="55">
        <v>14.51</v>
      </c>
      <c r="D49" s="33">
        <v>1</v>
      </c>
      <c r="E49" s="55">
        <v>71</v>
      </c>
      <c r="F49" s="14" t="str">
        <f>+VLOOKUP(E49,Participants!$A$1:$F$798,2,FALSE)</f>
        <v>Elena Farrah</v>
      </c>
      <c r="G49" s="14" t="str">
        <f>+VLOOKUP(E49,Participants!$A$1:$F$798,4,FALSE)</f>
        <v>BFS</v>
      </c>
      <c r="H49" s="14" t="str">
        <f>+VLOOKUP(E49,Participants!$A$1:$F$798,5,FALSE)</f>
        <v>F</v>
      </c>
      <c r="I49" s="14">
        <f>+VLOOKUP(E49,Participants!$A$1:$F$798,3,FALSE)</f>
        <v>8</v>
      </c>
      <c r="J49" s="14" t="str">
        <f>+VLOOKUP(E49,Participants!$A$1:$G$798,7,FALSE)</f>
        <v>VARSITY GIRLS</v>
      </c>
      <c r="K49" s="55">
        <v>6</v>
      </c>
      <c r="L49" s="55"/>
    </row>
    <row r="50" spans="1:26" ht="14.25" customHeight="1" x14ac:dyDescent="0.3">
      <c r="A50" s="30" t="s">
        <v>340</v>
      </c>
      <c r="B50" s="33">
        <v>8</v>
      </c>
      <c r="C50" s="55">
        <v>14.71</v>
      </c>
      <c r="D50" s="33">
        <v>3</v>
      </c>
      <c r="E50" s="55">
        <v>67</v>
      </c>
      <c r="F50" s="14" t="str">
        <f>+VLOOKUP(E50,Participants!$A$1:$F$798,2,FALSE)</f>
        <v>Olivia Chimenti</v>
      </c>
      <c r="G50" s="14" t="str">
        <f>+VLOOKUP(E50,Participants!$A$1:$F$798,4,FALSE)</f>
        <v>BFS</v>
      </c>
      <c r="H50" s="14" t="str">
        <f>+VLOOKUP(E50,Participants!$A$1:$F$798,5,FALSE)</f>
        <v>F</v>
      </c>
      <c r="I50" s="14">
        <f>+VLOOKUP(E50,Participants!$A$1:$F$798,3,FALSE)</f>
        <v>8</v>
      </c>
      <c r="J50" s="14" t="str">
        <f>+VLOOKUP(E50,Participants!$A$1:$G$798,7,FALSE)</f>
        <v>VARSITY GIRLS</v>
      </c>
      <c r="K50" s="55">
        <v>7</v>
      </c>
      <c r="L50" s="55"/>
    </row>
    <row r="51" spans="1:26" ht="14.25" customHeight="1" x14ac:dyDescent="0.3">
      <c r="A51" s="30" t="s">
        <v>340</v>
      </c>
      <c r="B51" s="33">
        <v>8</v>
      </c>
      <c r="C51" s="55">
        <v>14.73</v>
      </c>
      <c r="D51" s="33">
        <v>2</v>
      </c>
      <c r="E51" s="55">
        <v>257</v>
      </c>
      <c r="F51" s="14" t="str">
        <f>+VLOOKUP(E51,Participants!$A$1:$F$798,2,FALSE)</f>
        <v>Greta Gompers</v>
      </c>
      <c r="G51" s="14" t="str">
        <f>+VLOOKUP(E51,Participants!$A$1:$F$798,4,FALSE)</f>
        <v>STL</v>
      </c>
      <c r="H51" s="14" t="str">
        <f>+VLOOKUP(E51,Participants!$A$1:$F$798,5,FALSE)</f>
        <v>F</v>
      </c>
      <c r="I51" s="14">
        <f>+VLOOKUP(E51,Participants!$A$1:$F$798,3,FALSE)</f>
        <v>8</v>
      </c>
      <c r="J51" s="14" t="str">
        <f>+VLOOKUP(E51,Participants!$A$1:$G$798,7,FALSE)</f>
        <v>VARSITY GIRLS</v>
      </c>
      <c r="K51" s="55">
        <v>8</v>
      </c>
      <c r="L51" s="55"/>
    </row>
    <row r="52" spans="1:26" ht="14.25" customHeight="1" x14ac:dyDescent="0.3">
      <c r="A52" s="30" t="s">
        <v>340</v>
      </c>
      <c r="B52" s="33">
        <v>8</v>
      </c>
      <c r="C52" s="55">
        <v>14.93</v>
      </c>
      <c r="D52" s="33">
        <v>4</v>
      </c>
      <c r="E52" s="55">
        <v>253</v>
      </c>
      <c r="F52" s="14" t="str">
        <f>+VLOOKUP(E52,Participants!$A$1:$F$798,2,FALSE)</f>
        <v>Olivia Barnett</v>
      </c>
      <c r="G52" s="14" t="str">
        <f>+VLOOKUP(E52,Participants!$A$1:$F$798,4,FALSE)</f>
        <v>STL</v>
      </c>
      <c r="H52" s="14" t="str">
        <f>+VLOOKUP(E52,Participants!$A$1:$F$798,5,FALSE)</f>
        <v>F</v>
      </c>
      <c r="I52" s="14">
        <f>+VLOOKUP(E52,Participants!$A$1:$F$798,3,FALSE)</f>
        <v>7</v>
      </c>
      <c r="J52" s="14" t="str">
        <f>+VLOOKUP(E52,Participants!$A$1:$G$798,7,FALSE)</f>
        <v>VARSITY GIRLS</v>
      </c>
      <c r="K52" s="55">
        <v>9</v>
      </c>
      <c r="L52" s="55"/>
    </row>
    <row r="53" spans="1:26" ht="14.25" customHeight="1" x14ac:dyDescent="0.3">
      <c r="A53" s="30" t="s">
        <v>340</v>
      </c>
      <c r="B53" s="33">
        <v>10</v>
      </c>
      <c r="C53" s="55">
        <v>15.14</v>
      </c>
      <c r="D53" s="33">
        <v>4</v>
      </c>
      <c r="E53" s="55">
        <v>79</v>
      </c>
      <c r="F53" s="14" t="str">
        <f>+VLOOKUP(E53,Participants!$A$1:$F$798,2,FALSE)</f>
        <v>Jocelyn Miller</v>
      </c>
      <c r="G53" s="14" t="str">
        <f>+VLOOKUP(E53,Participants!$A$1:$F$798,4,FALSE)</f>
        <v>BFS</v>
      </c>
      <c r="H53" s="14" t="str">
        <f>+VLOOKUP(E53,Participants!$A$1:$F$798,5,FALSE)</f>
        <v>F</v>
      </c>
      <c r="I53" s="14">
        <f>+VLOOKUP(E53,Participants!$A$1:$F$798,3,FALSE)</f>
        <v>7</v>
      </c>
      <c r="J53" s="14" t="str">
        <f>+VLOOKUP(E53,Participants!$A$1:$G$798,7,FALSE)</f>
        <v>VARSITY GIRLS</v>
      </c>
      <c r="K53" s="55">
        <v>10</v>
      </c>
      <c r="L53" s="55"/>
    </row>
    <row r="54" spans="1:26" ht="15" customHeight="1" x14ac:dyDescent="0.3">
      <c r="A54" s="30" t="s">
        <v>340</v>
      </c>
      <c r="B54" s="31">
        <v>9</v>
      </c>
      <c r="C54" s="51">
        <v>15.21</v>
      </c>
      <c r="D54" s="31">
        <v>1</v>
      </c>
      <c r="E54" s="51">
        <v>66</v>
      </c>
      <c r="F54" s="32" t="str">
        <f>+VLOOKUP(E54,Participants!$A$1:$F$798,2,FALSE)</f>
        <v>Magdalene Carroll</v>
      </c>
      <c r="G54" s="32" t="str">
        <f>+VLOOKUP(E54,Participants!$A$1:$F$798,4,FALSE)</f>
        <v>BFS</v>
      </c>
      <c r="H54" s="32" t="str">
        <f>+VLOOKUP(E54,Participants!$A$1:$F$798,5,FALSE)</f>
        <v>F</v>
      </c>
      <c r="I54" s="32">
        <f>+VLOOKUP(E54,Participants!$A$1:$F$798,3,FALSE)</f>
        <v>8</v>
      </c>
      <c r="J54" s="32" t="str">
        <f>+VLOOKUP(E54,Participants!$A$1:$G$798,7,FALSE)</f>
        <v>VARSITY GIRLS</v>
      </c>
      <c r="K54" s="51">
        <v>11</v>
      </c>
      <c r="L54" s="51"/>
    </row>
    <row r="55" spans="1:26" ht="14.25" customHeight="1" x14ac:dyDescent="0.3">
      <c r="A55" s="30" t="s">
        <v>340</v>
      </c>
      <c r="B55" s="31">
        <v>9</v>
      </c>
      <c r="C55" s="51">
        <v>15.7</v>
      </c>
      <c r="D55" s="31">
        <v>2</v>
      </c>
      <c r="E55" s="51">
        <v>265</v>
      </c>
      <c r="F55" s="32" t="str">
        <f>+VLOOKUP(E55,Participants!$A$1:$F$798,2,FALSE)</f>
        <v>Angelina Petraglia</v>
      </c>
      <c r="G55" s="32" t="str">
        <f>+VLOOKUP(E55,Participants!$A$1:$F$798,4,FALSE)</f>
        <v>STL</v>
      </c>
      <c r="H55" s="32" t="str">
        <f>+VLOOKUP(E55,Participants!$A$1:$F$798,5,FALSE)</f>
        <v>F</v>
      </c>
      <c r="I55" s="32">
        <f>+VLOOKUP(E55,Participants!$A$1:$F$798,3,FALSE)</f>
        <v>8</v>
      </c>
      <c r="J55" s="32" t="str">
        <f>+VLOOKUP(E55,Participants!$A$1:$G$798,7,FALSE)</f>
        <v>VARSITY GIRLS</v>
      </c>
      <c r="K55" s="51">
        <v>12</v>
      </c>
      <c r="L55" s="51"/>
    </row>
    <row r="56" spans="1:26" ht="14.25" customHeight="1" x14ac:dyDescent="0.3">
      <c r="A56" s="30" t="s">
        <v>340</v>
      </c>
      <c r="B56" s="33">
        <v>8</v>
      </c>
      <c r="C56" s="55">
        <v>15.85</v>
      </c>
      <c r="D56" s="33">
        <v>1</v>
      </c>
      <c r="E56" s="55">
        <v>70</v>
      </c>
      <c r="F56" s="14" t="str">
        <f>+VLOOKUP(E56,Participants!$A$1:$F$798,2,FALSE)</f>
        <v>Avery Evancho</v>
      </c>
      <c r="G56" s="14" t="str">
        <f>+VLOOKUP(E56,Participants!$A$1:$F$798,4,FALSE)</f>
        <v>BFS</v>
      </c>
      <c r="H56" s="14" t="str">
        <f>+VLOOKUP(E56,Participants!$A$1:$F$798,5,FALSE)</f>
        <v>F</v>
      </c>
      <c r="I56" s="14">
        <f>+VLOOKUP(E56,Participants!$A$1:$F$798,3,FALSE)</f>
        <v>8</v>
      </c>
      <c r="J56" s="14" t="str">
        <f>+VLOOKUP(E56,Participants!$A$1:$G$798,7,FALSE)</f>
        <v>VARSITY GIRLS</v>
      </c>
      <c r="K56" s="55">
        <v>13</v>
      </c>
      <c r="L56" s="55"/>
    </row>
    <row r="57" spans="1:26" ht="14.25" customHeight="1" x14ac:dyDescent="0.3">
      <c r="A57" s="30" t="s">
        <v>340</v>
      </c>
      <c r="B57" s="31">
        <v>9</v>
      </c>
      <c r="C57" s="51">
        <v>16.03</v>
      </c>
      <c r="D57" s="31">
        <v>3</v>
      </c>
      <c r="E57" s="51">
        <v>84</v>
      </c>
      <c r="F57" s="32" t="str">
        <f>+VLOOKUP(E57,Participants!$A$1:$F$798,2,FALSE)</f>
        <v>Alexandria Polivka</v>
      </c>
      <c r="G57" s="32" t="str">
        <f>+VLOOKUP(E57,Participants!$A$1:$F$798,4,FALSE)</f>
        <v>BFS</v>
      </c>
      <c r="H57" s="32" t="str">
        <f>+VLOOKUP(E57,Participants!$A$1:$F$798,5,FALSE)</f>
        <v>F</v>
      </c>
      <c r="I57" s="32">
        <f>+VLOOKUP(E57,Participants!$A$1:$F$798,3,FALSE)</f>
        <v>7</v>
      </c>
      <c r="J57" s="32" t="str">
        <f>+VLOOKUP(E57,Participants!$A$1:$G$798,7,FALSE)</f>
        <v>VARSITY GIRLS</v>
      </c>
      <c r="K57" s="51">
        <v>14</v>
      </c>
      <c r="L57" s="51"/>
    </row>
    <row r="58" spans="1:26" ht="14.25" customHeight="1" x14ac:dyDescent="0.3">
      <c r="A58" s="30" t="s">
        <v>340</v>
      </c>
      <c r="B58" s="31">
        <v>9</v>
      </c>
      <c r="C58" s="51">
        <v>16.829999999999998</v>
      </c>
      <c r="D58" s="31">
        <v>6</v>
      </c>
      <c r="E58" s="51">
        <v>68</v>
      </c>
      <c r="F58" s="32" t="str">
        <f>+VLOOKUP(E58,Participants!$A$1:$F$798,2,FALSE)</f>
        <v>Elaina Davis</v>
      </c>
      <c r="G58" s="32" t="str">
        <f>+VLOOKUP(E58,Participants!$A$1:$F$798,4,FALSE)</f>
        <v>BFS</v>
      </c>
      <c r="H58" s="32" t="str">
        <f>+VLOOKUP(E58,Participants!$A$1:$F$798,5,FALSE)</f>
        <v>F</v>
      </c>
      <c r="I58" s="32">
        <f>+VLOOKUP(E58,Participants!$A$1:$F$798,3,FALSE)</f>
        <v>8</v>
      </c>
      <c r="J58" s="32" t="str">
        <f>+VLOOKUP(E58,Participants!$A$1:$G$798,7,FALSE)</f>
        <v>VARSITY GIRLS</v>
      </c>
      <c r="K58" s="51">
        <v>15</v>
      </c>
      <c r="L58" s="51"/>
    </row>
    <row r="59" spans="1:26" ht="14.25" customHeight="1" x14ac:dyDescent="0.3">
      <c r="A59" s="30" t="s">
        <v>340</v>
      </c>
      <c r="B59" s="31">
        <v>9</v>
      </c>
      <c r="C59" s="51">
        <v>17.97</v>
      </c>
      <c r="D59" s="31">
        <v>5</v>
      </c>
      <c r="E59" s="51">
        <v>73</v>
      </c>
      <c r="F59" s="32" t="str">
        <f>+VLOOKUP(E59,Participants!$A$1:$F$798,2,FALSE)</f>
        <v>Daniella Julian</v>
      </c>
      <c r="G59" s="32" t="str">
        <f>+VLOOKUP(E59,Participants!$A$1:$F$798,4,FALSE)</f>
        <v>BFS</v>
      </c>
      <c r="H59" s="32" t="str">
        <f>+VLOOKUP(E59,Participants!$A$1:$F$798,5,FALSE)</f>
        <v>F</v>
      </c>
      <c r="I59" s="32">
        <f>+VLOOKUP(E59,Participants!$A$1:$F$798,3,FALSE)</f>
        <v>7</v>
      </c>
      <c r="J59" s="32" t="str">
        <f>+VLOOKUP(E59,Participants!$A$1:$G$798,7,FALSE)</f>
        <v>VARSITY GIRLS</v>
      </c>
      <c r="K59" s="51">
        <v>16</v>
      </c>
      <c r="L59" s="51"/>
    </row>
    <row r="60" spans="1:26" ht="14.25" customHeight="1" x14ac:dyDescent="0.3">
      <c r="A60" s="30" t="s">
        <v>340</v>
      </c>
      <c r="B60" s="33">
        <v>8</v>
      </c>
      <c r="C60" s="55">
        <v>19.11</v>
      </c>
      <c r="D60" s="33">
        <v>5</v>
      </c>
      <c r="E60" s="55">
        <v>85</v>
      </c>
      <c r="F60" s="14" t="str">
        <f>+VLOOKUP(E60,Participants!$A$1:$F$798,2,FALSE)</f>
        <v>Evelyn Schoedel</v>
      </c>
      <c r="G60" s="14" t="str">
        <f>+VLOOKUP(E60,Participants!$A$1:$F$798,4,FALSE)</f>
        <v>BFS</v>
      </c>
      <c r="H60" s="14" t="str">
        <f>+VLOOKUP(E60,Participants!$A$1:$F$798,5,FALSE)</f>
        <v>F</v>
      </c>
      <c r="I60" s="14">
        <f>+VLOOKUP(E60,Participants!$A$1:$F$798,3,FALSE)</f>
        <v>8</v>
      </c>
      <c r="J60" s="14" t="str">
        <f>+VLOOKUP(E60,Participants!$A$1:$G$798,7,FALSE)</f>
        <v>VARSITY GIRLS</v>
      </c>
      <c r="K60" s="55">
        <v>17</v>
      </c>
      <c r="L60" s="55"/>
    </row>
    <row r="61" spans="1:26" ht="14.25" customHeight="1" x14ac:dyDescent="0.25">
      <c r="B61" s="35"/>
      <c r="C61" s="122"/>
      <c r="E61" s="26"/>
    </row>
    <row r="62" spans="1:26" ht="14.25" customHeight="1" x14ac:dyDescent="0.25">
      <c r="B62" s="35"/>
      <c r="C62" s="122"/>
      <c r="E62" s="26"/>
    </row>
    <row r="63" spans="1:26" ht="14.25" customHeight="1" x14ac:dyDescent="0.25">
      <c r="B63" s="38" t="s">
        <v>8</v>
      </c>
      <c r="C63" s="123" t="s">
        <v>15</v>
      </c>
      <c r="D63" s="38" t="s">
        <v>18</v>
      </c>
      <c r="E63" s="123" t="s">
        <v>21</v>
      </c>
      <c r="F63" s="38" t="s">
        <v>10</v>
      </c>
      <c r="G63" s="38" t="s">
        <v>26</v>
      </c>
      <c r="H63" s="38" t="s">
        <v>29</v>
      </c>
      <c r="I63" s="38" t="s">
        <v>32</v>
      </c>
      <c r="J63" s="38" t="s">
        <v>35</v>
      </c>
      <c r="K63" s="123" t="s">
        <v>39</v>
      </c>
      <c r="L63" s="123" t="s">
        <v>42</v>
      </c>
      <c r="M63" s="38" t="s">
        <v>45</v>
      </c>
      <c r="N63" s="38" t="s">
        <v>48</v>
      </c>
      <c r="O63" s="38" t="s">
        <v>51</v>
      </c>
      <c r="P63" s="38" t="s">
        <v>54</v>
      </c>
      <c r="Q63" s="38" t="s">
        <v>57</v>
      </c>
      <c r="R63" s="38" t="s">
        <v>60</v>
      </c>
      <c r="S63" s="38" t="s">
        <v>63</v>
      </c>
      <c r="T63" s="38" t="s">
        <v>66</v>
      </c>
      <c r="U63" s="38" t="s">
        <v>71</v>
      </c>
      <c r="V63" s="38" t="s">
        <v>74</v>
      </c>
      <c r="W63" s="38" t="s">
        <v>77</v>
      </c>
      <c r="X63" s="38" t="s">
        <v>80</v>
      </c>
      <c r="Y63" s="38" t="s">
        <v>83</v>
      </c>
      <c r="Z63" s="39" t="s">
        <v>330</v>
      </c>
    </row>
    <row r="64" spans="1:26" ht="14.25" customHeight="1" x14ac:dyDescent="0.25">
      <c r="A64" s="7" t="s">
        <v>107</v>
      </c>
      <c r="B64" s="7">
        <f t="shared" ref="B64:K69" si="1">+SUMIFS($L$2:$L$60,$J$2:$J$60,$A64,$G$2:$G$60,B$63)</f>
        <v>0</v>
      </c>
      <c r="C64" s="26">
        <f t="shared" si="1"/>
        <v>0</v>
      </c>
      <c r="D64" s="7">
        <f t="shared" si="1"/>
        <v>0</v>
      </c>
      <c r="E64" s="26">
        <f t="shared" si="1"/>
        <v>0</v>
      </c>
      <c r="F64" s="7">
        <f t="shared" si="1"/>
        <v>8</v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>
        <f t="shared" si="1"/>
        <v>0</v>
      </c>
      <c r="K64" s="26">
        <f t="shared" si="1"/>
        <v>0</v>
      </c>
      <c r="L64" s="26">
        <f t="shared" ref="L64:Y69" si="2">+SUMIFS($L$2:$L$60,$J$2:$J$60,$A64,$G$2:$G$60,L$63)</f>
        <v>0</v>
      </c>
      <c r="M64" s="7">
        <f t="shared" si="2"/>
        <v>0</v>
      </c>
      <c r="N64" s="7">
        <f t="shared" si="2"/>
        <v>0</v>
      </c>
      <c r="O64" s="7">
        <f t="shared" si="2"/>
        <v>0</v>
      </c>
      <c r="P64" s="7">
        <f t="shared" si="2"/>
        <v>0</v>
      </c>
      <c r="Q64" s="7">
        <f t="shared" si="2"/>
        <v>0</v>
      </c>
      <c r="R64" s="7">
        <f t="shared" si="2"/>
        <v>0</v>
      </c>
      <c r="S64" s="7">
        <f t="shared" si="2"/>
        <v>0</v>
      </c>
      <c r="T64" s="7">
        <f t="shared" si="2"/>
        <v>0</v>
      </c>
      <c r="U64" s="7">
        <f t="shared" si="2"/>
        <v>0</v>
      </c>
      <c r="V64" s="7">
        <f t="shared" si="2"/>
        <v>0</v>
      </c>
      <c r="W64" s="7">
        <f t="shared" si="2"/>
        <v>0</v>
      </c>
      <c r="X64" s="7">
        <f t="shared" si="2"/>
        <v>1</v>
      </c>
      <c r="Y64" s="7">
        <f t="shared" si="2"/>
        <v>0</v>
      </c>
      <c r="Z64" s="7">
        <f t="shared" ref="Z64:Z69" si="3">SUM(C64:Y64)</f>
        <v>9</v>
      </c>
    </row>
    <row r="65" spans="1:26" ht="14.25" customHeight="1" x14ac:dyDescent="0.25">
      <c r="A65" s="7" t="s">
        <v>93</v>
      </c>
      <c r="B65" s="7">
        <f t="shared" si="1"/>
        <v>0</v>
      </c>
      <c r="C65" s="26">
        <f t="shared" si="1"/>
        <v>0</v>
      </c>
      <c r="D65" s="7">
        <f t="shared" si="1"/>
        <v>0</v>
      </c>
      <c r="E65" s="26">
        <f t="shared" si="1"/>
        <v>0</v>
      </c>
      <c r="F65" s="7">
        <f t="shared" si="1"/>
        <v>1</v>
      </c>
      <c r="G65" s="7">
        <f t="shared" si="1"/>
        <v>0</v>
      </c>
      <c r="H65" s="7">
        <f t="shared" si="1"/>
        <v>0</v>
      </c>
      <c r="I65" s="7">
        <f t="shared" si="1"/>
        <v>0</v>
      </c>
      <c r="J65" s="7">
        <f t="shared" si="1"/>
        <v>0</v>
      </c>
      <c r="K65" s="26">
        <f t="shared" si="1"/>
        <v>0</v>
      </c>
      <c r="L65" s="26">
        <f t="shared" si="2"/>
        <v>0</v>
      </c>
      <c r="M65" s="7">
        <f t="shared" si="2"/>
        <v>0</v>
      </c>
      <c r="N65" s="7">
        <f t="shared" si="2"/>
        <v>0</v>
      </c>
      <c r="O65" s="7">
        <f t="shared" si="2"/>
        <v>0</v>
      </c>
      <c r="P65" s="7">
        <f t="shared" si="2"/>
        <v>0</v>
      </c>
      <c r="Q65" s="7">
        <f t="shared" si="2"/>
        <v>0</v>
      </c>
      <c r="R65" s="7">
        <f t="shared" si="2"/>
        <v>0</v>
      </c>
      <c r="S65" s="7">
        <f t="shared" si="2"/>
        <v>0</v>
      </c>
      <c r="T65" s="7">
        <f t="shared" si="2"/>
        <v>0</v>
      </c>
      <c r="U65" s="7">
        <f t="shared" si="2"/>
        <v>0</v>
      </c>
      <c r="V65" s="7">
        <f t="shared" si="2"/>
        <v>0</v>
      </c>
      <c r="W65" s="7">
        <f t="shared" si="2"/>
        <v>0</v>
      </c>
      <c r="X65" s="7">
        <f t="shared" si="2"/>
        <v>8</v>
      </c>
      <c r="Y65" s="7">
        <f t="shared" si="2"/>
        <v>0</v>
      </c>
      <c r="Z65" s="7">
        <f t="shared" si="3"/>
        <v>9</v>
      </c>
    </row>
    <row r="66" spans="1:26" ht="14.25" customHeight="1" x14ac:dyDescent="0.25">
      <c r="A66" s="7" t="s">
        <v>132</v>
      </c>
      <c r="B66" s="7">
        <f t="shared" si="1"/>
        <v>0</v>
      </c>
      <c r="C66" s="26">
        <f t="shared" si="1"/>
        <v>0</v>
      </c>
      <c r="D66" s="7">
        <f t="shared" si="1"/>
        <v>0</v>
      </c>
      <c r="E66" s="26">
        <f t="shared" si="1"/>
        <v>0</v>
      </c>
      <c r="F66" s="7">
        <f t="shared" si="1"/>
        <v>8</v>
      </c>
      <c r="G66" s="7">
        <f t="shared" si="1"/>
        <v>0</v>
      </c>
      <c r="H66" s="7">
        <f t="shared" si="1"/>
        <v>0</v>
      </c>
      <c r="I66" s="7">
        <f t="shared" si="1"/>
        <v>0</v>
      </c>
      <c r="J66" s="7">
        <f t="shared" si="1"/>
        <v>0</v>
      </c>
      <c r="K66" s="26">
        <f t="shared" si="1"/>
        <v>0</v>
      </c>
      <c r="L66" s="26">
        <f t="shared" si="2"/>
        <v>0</v>
      </c>
      <c r="M66" s="7">
        <f t="shared" si="2"/>
        <v>0</v>
      </c>
      <c r="N66" s="7">
        <f t="shared" si="2"/>
        <v>0</v>
      </c>
      <c r="O66" s="7">
        <f t="shared" si="2"/>
        <v>0</v>
      </c>
      <c r="P66" s="7">
        <f t="shared" si="2"/>
        <v>0</v>
      </c>
      <c r="Q66" s="7">
        <f t="shared" si="2"/>
        <v>0</v>
      </c>
      <c r="R66" s="7">
        <f t="shared" si="2"/>
        <v>0</v>
      </c>
      <c r="S66" s="7">
        <f t="shared" si="2"/>
        <v>0</v>
      </c>
      <c r="T66" s="7">
        <f t="shared" si="2"/>
        <v>0</v>
      </c>
      <c r="U66" s="7">
        <f t="shared" si="2"/>
        <v>0</v>
      </c>
      <c r="V66" s="7">
        <f t="shared" si="2"/>
        <v>0</v>
      </c>
      <c r="W66" s="7">
        <f t="shared" si="2"/>
        <v>0</v>
      </c>
      <c r="X66" s="7">
        <f t="shared" si="2"/>
        <v>1</v>
      </c>
      <c r="Y66" s="7">
        <f t="shared" si="2"/>
        <v>0</v>
      </c>
      <c r="Z66" s="7">
        <f t="shared" si="3"/>
        <v>9</v>
      </c>
    </row>
    <row r="67" spans="1:26" ht="14.25" customHeight="1" x14ac:dyDescent="0.25">
      <c r="A67" s="7" t="s">
        <v>119</v>
      </c>
      <c r="B67" s="7">
        <f t="shared" si="1"/>
        <v>0</v>
      </c>
      <c r="C67" s="26">
        <f t="shared" si="1"/>
        <v>0</v>
      </c>
      <c r="D67" s="7">
        <f t="shared" si="1"/>
        <v>0</v>
      </c>
      <c r="E67" s="26">
        <f t="shared" si="1"/>
        <v>0</v>
      </c>
      <c r="F67" s="7">
        <f t="shared" si="1"/>
        <v>3</v>
      </c>
      <c r="G67" s="7">
        <f t="shared" si="1"/>
        <v>0</v>
      </c>
      <c r="H67" s="7">
        <f t="shared" si="1"/>
        <v>0</v>
      </c>
      <c r="I67" s="7">
        <f t="shared" si="1"/>
        <v>0</v>
      </c>
      <c r="J67" s="7">
        <f t="shared" si="1"/>
        <v>0</v>
      </c>
      <c r="K67" s="26">
        <f t="shared" si="1"/>
        <v>0</v>
      </c>
      <c r="L67" s="26">
        <f t="shared" si="2"/>
        <v>0</v>
      </c>
      <c r="M67" s="7">
        <f t="shared" si="2"/>
        <v>0</v>
      </c>
      <c r="N67" s="7">
        <f t="shared" si="2"/>
        <v>0</v>
      </c>
      <c r="O67" s="7">
        <f t="shared" si="2"/>
        <v>0</v>
      </c>
      <c r="P67" s="7">
        <f t="shared" si="2"/>
        <v>0</v>
      </c>
      <c r="Q67" s="7">
        <f t="shared" si="2"/>
        <v>0</v>
      </c>
      <c r="R67" s="7">
        <f t="shared" si="2"/>
        <v>0</v>
      </c>
      <c r="S67" s="7">
        <f t="shared" si="2"/>
        <v>0</v>
      </c>
      <c r="T67" s="7">
        <f t="shared" si="2"/>
        <v>0</v>
      </c>
      <c r="U67" s="7">
        <f t="shared" si="2"/>
        <v>0</v>
      </c>
      <c r="V67" s="7">
        <f t="shared" si="2"/>
        <v>0</v>
      </c>
      <c r="W67" s="7">
        <f t="shared" si="2"/>
        <v>0</v>
      </c>
      <c r="X67" s="7">
        <f t="shared" si="2"/>
        <v>6</v>
      </c>
      <c r="Y67" s="7">
        <f t="shared" si="2"/>
        <v>0</v>
      </c>
      <c r="Z67" s="7">
        <f t="shared" si="3"/>
        <v>9</v>
      </c>
    </row>
    <row r="68" spans="1:26" ht="14.25" customHeight="1" x14ac:dyDescent="0.25">
      <c r="A68" s="7" t="s">
        <v>69</v>
      </c>
      <c r="B68" s="7">
        <f t="shared" si="1"/>
        <v>0</v>
      </c>
      <c r="C68" s="26">
        <f t="shared" si="1"/>
        <v>0</v>
      </c>
      <c r="D68" s="7">
        <f t="shared" si="1"/>
        <v>0</v>
      </c>
      <c r="E68" s="26">
        <f t="shared" si="1"/>
        <v>0</v>
      </c>
      <c r="F68" s="7">
        <f t="shared" si="1"/>
        <v>4</v>
      </c>
      <c r="G68" s="7">
        <f t="shared" si="1"/>
        <v>0</v>
      </c>
      <c r="H68" s="7">
        <f t="shared" si="1"/>
        <v>0</v>
      </c>
      <c r="I68" s="7">
        <f t="shared" si="1"/>
        <v>0</v>
      </c>
      <c r="J68" s="7">
        <f t="shared" si="1"/>
        <v>0</v>
      </c>
      <c r="K68" s="26">
        <f t="shared" si="1"/>
        <v>0</v>
      </c>
      <c r="L68" s="26">
        <f t="shared" si="2"/>
        <v>0</v>
      </c>
      <c r="M68" s="7">
        <f t="shared" si="2"/>
        <v>0</v>
      </c>
      <c r="N68" s="7">
        <f t="shared" si="2"/>
        <v>0</v>
      </c>
      <c r="O68" s="7">
        <f t="shared" si="2"/>
        <v>0</v>
      </c>
      <c r="P68" s="7">
        <f t="shared" si="2"/>
        <v>0</v>
      </c>
      <c r="Q68" s="7">
        <f t="shared" si="2"/>
        <v>0</v>
      </c>
      <c r="R68" s="7">
        <f t="shared" si="2"/>
        <v>0</v>
      </c>
      <c r="S68" s="7">
        <f t="shared" si="2"/>
        <v>0</v>
      </c>
      <c r="T68" s="7">
        <f t="shared" si="2"/>
        <v>0</v>
      </c>
      <c r="U68" s="7">
        <f t="shared" si="2"/>
        <v>0</v>
      </c>
      <c r="V68" s="7">
        <f t="shared" si="2"/>
        <v>0</v>
      </c>
      <c r="W68" s="7">
        <f t="shared" si="2"/>
        <v>0</v>
      </c>
      <c r="X68" s="7">
        <f t="shared" si="2"/>
        <v>5</v>
      </c>
      <c r="Y68" s="7">
        <f t="shared" si="2"/>
        <v>0</v>
      </c>
      <c r="Z68" s="7">
        <f t="shared" si="3"/>
        <v>9</v>
      </c>
    </row>
    <row r="69" spans="1:26" ht="14.25" customHeight="1" x14ac:dyDescent="0.25">
      <c r="A69" s="7" t="s">
        <v>13</v>
      </c>
      <c r="B69" s="7">
        <f t="shared" si="1"/>
        <v>0</v>
      </c>
      <c r="C69" s="26">
        <f t="shared" si="1"/>
        <v>0</v>
      </c>
      <c r="D69" s="7">
        <f t="shared" si="1"/>
        <v>0</v>
      </c>
      <c r="E69" s="26">
        <f t="shared" si="1"/>
        <v>0</v>
      </c>
      <c r="F69" s="7">
        <f t="shared" si="1"/>
        <v>3</v>
      </c>
      <c r="G69" s="7">
        <f t="shared" si="1"/>
        <v>0</v>
      </c>
      <c r="H69" s="7">
        <f t="shared" si="1"/>
        <v>0</v>
      </c>
      <c r="I69" s="7">
        <f t="shared" si="1"/>
        <v>0</v>
      </c>
      <c r="J69" s="7">
        <f t="shared" si="1"/>
        <v>0</v>
      </c>
      <c r="K69" s="26">
        <f t="shared" si="1"/>
        <v>0</v>
      </c>
      <c r="L69" s="26">
        <f t="shared" si="2"/>
        <v>0</v>
      </c>
      <c r="M69" s="7">
        <f t="shared" si="2"/>
        <v>0</v>
      </c>
      <c r="N69" s="7">
        <f t="shared" si="2"/>
        <v>0</v>
      </c>
      <c r="O69" s="7">
        <f t="shared" si="2"/>
        <v>0</v>
      </c>
      <c r="P69" s="7">
        <f t="shared" si="2"/>
        <v>0</v>
      </c>
      <c r="Q69" s="7">
        <f t="shared" si="2"/>
        <v>0</v>
      </c>
      <c r="R69" s="7">
        <f t="shared" si="2"/>
        <v>0</v>
      </c>
      <c r="S69" s="7">
        <f t="shared" si="2"/>
        <v>0</v>
      </c>
      <c r="T69" s="7">
        <f t="shared" si="2"/>
        <v>0</v>
      </c>
      <c r="U69" s="7">
        <f t="shared" si="2"/>
        <v>0</v>
      </c>
      <c r="V69" s="7">
        <f t="shared" si="2"/>
        <v>0</v>
      </c>
      <c r="W69" s="7">
        <f t="shared" si="2"/>
        <v>0</v>
      </c>
      <c r="X69" s="7">
        <f t="shared" si="2"/>
        <v>6</v>
      </c>
      <c r="Y69" s="7">
        <f t="shared" si="2"/>
        <v>0</v>
      </c>
      <c r="Z69" s="7">
        <f t="shared" si="3"/>
        <v>9</v>
      </c>
    </row>
    <row r="70" spans="1:26" ht="15.75" customHeight="1" x14ac:dyDescent="0.25"/>
    <row r="71" spans="1:26" ht="15.75" customHeight="1" x14ac:dyDescent="0.25"/>
    <row r="72" spans="1:26" ht="15.75" customHeight="1" x14ac:dyDescent="0.25"/>
    <row r="73" spans="1:26" ht="15.75" customHeight="1" x14ac:dyDescent="0.25"/>
    <row r="74" spans="1:26" ht="15.75" customHeight="1" x14ac:dyDescent="0.25"/>
    <row r="75" spans="1:26" ht="15.75" customHeight="1" x14ac:dyDescent="0.25"/>
    <row r="76" spans="1:26" ht="15.75" customHeight="1" x14ac:dyDescent="0.25"/>
    <row r="77" spans="1:26" ht="15.75" customHeight="1" x14ac:dyDescent="0.25"/>
    <row r="78" spans="1:26" ht="15.75" customHeight="1" x14ac:dyDescent="0.25"/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</sheetData>
  <sortState xmlns:xlrd2="http://schemas.microsoft.com/office/spreadsheetml/2017/richdata2" ref="B2:L60">
    <sortCondition ref="J2:J60"/>
    <sortCondition ref="C2:C60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Z927"/>
  <sheetViews>
    <sheetView workbookViewId="0">
      <pane ySplit="1" topLeftCell="A2" activePane="bottomLeft" state="frozen"/>
      <selection pane="bottomLeft" activeCell="L28" sqref="L28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24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124" customWidth="1"/>
    <col min="13" max="26" width="8.42578125" customWidth="1"/>
  </cols>
  <sheetData>
    <row r="1" spans="1:12" ht="14.25" customHeight="1" x14ac:dyDescent="0.35">
      <c r="A1" s="60" t="s">
        <v>341</v>
      </c>
      <c r="B1" s="60" t="s">
        <v>323</v>
      </c>
      <c r="C1" s="60" t="s">
        <v>324</v>
      </c>
      <c r="D1" s="61" t="s">
        <v>325</v>
      </c>
      <c r="E1" s="126" t="s">
        <v>326</v>
      </c>
      <c r="F1" s="60" t="s">
        <v>1</v>
      </c>
      <c r="G1" s="60" t="s">
        <v>3</v>
      </c>
      <c r="H1" s="60" t="s">
        <v>327</v>
      </c>
      <c r="I1" s="60" t="s">
        <v>2</v>
      </c>
      <c r="J1" s="60" t="s">
        <v>5</v>
      </c>
      <c r="K1" s="126" t="s">
        <v>328</v>
      </c>
      <c r="L1" s="126" t="s">
        <v>329</v>
      </c>
    </row>
    <row r="2" spans="1:12" ht="14.25" customHeight="1" x14ac:dyDescent="0.35">
      <c r="A2" s="62" t="s">
        <v>341</v>
      </c>
      <c r="B2" s="31">
        <v>2</v>
      </c>
      <c r="C2" s="31" t="s">
        <v>502</v>
      </c>
      <c r="D2" s="53"/>
      <c r="E2" s="51">
        <v>14</v>
      </c>
      <c r="F2" s="32" t="str">
        <f>+VLOOKUP(E2,Participants!$A$1:$F$798,2,FALSE)</f>
        <v>Declan Ries</v>
      </c>
      <c r="G2" s="32" t="str">
        <f>+VLOOKUP(E2,Participants!$A$1:$F$798,4,FALSE)</f>
        <v>BFS</v>
      </c>
      <c r="H2" s="32" t="str">
        <f>+VLOOKUP(E2,Participants!$A$1:$F$798,5,FALSE)</f>
        <v>M</v>
      </c>
      <c r="I2" s="32">
        <f>+VLOOKUP(E2,Participants!$A$1:$F$798,3,FALSE)</f>
        <v>4</v>
      </c>
      <c r="J2" s="32" t="str">
        <f>+VLOOKUP(E2,Participants!$A$1:$G$798,7,FALSE)</f>
        <v>DEV BOYS</v>
      </c>
      <c r="K2" s="51">
        <v>1</v>
      </c>
      <c r="L2" s="51">
        <v>5</v>
      </c>
    </row>
    <row r="3" spans="1:12" ht="14.25" customHeight="1" x14ac:dyDescent="0.35">
      <c r="A3" s="62" t="s">
        <v>341</v>
      </c>
      <c r="B3" s="31">
        <v>2</v>
      </c>
      <c r="C3" s="31" t="s">
        <v>506</v>
      </c>
      <c r="D3" s="53"/>
      <c r="E3" s="51">
        <v>15</v>
      </c>
      <c r="F3" s="32" t="str">
        <f>+VLOOKUP(E3,Participants!$A$1:$F$798,2,FALSE)</f>
        <v>Bennett Solarczyk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4</v>
      </c>
      <c r="J3" s="32" t="str">
        <f>+VLOOKUP(E3,Participants!$A$1:$G$798,7,FALSE)</f>
        <v>DEV BOYS</v>
      </c>
      <c r="K3" s="51">
        <v>2</v>
      </c>
      <c r="L3" s="51">
        <v>3</v>
      </c>
    </row>
    <row r="4" spans="1:12" ht="14.25" customHeight="1" x14ac:dyDescent="0.35">
      <c r="A4" s="62"/>
      <c r="B4" s="31"/>
      <c r="C4" s="31"/>
      <c r="D4" s="53"/>
      <c r="E4" s="51"/>
      <c r="F4" s="32"/>
      <c r="G4" s="32"/>
      <c r="H4" s="32"/>
      <c r="I4" s="32"/>
      <c r="J4" s="32"/>
      <c r="K4" s="51"/>
      <c r="L4" s="51"/>
    </row>
    <row r="5" spans="1:12" ht="14.25" customHeight="1" x14ac:dyDescent="0.35">
      <c r="A5" s="60" t="s">
        <v>341</v>
      </c>
      <c r="B5" s="33">
        <v>1</v>
      </c>
      <c r="C5" s="33" t="s">
        <v>487</v>
      </c>
      <c r="D5" s="57"/>
      <c r="E5" s="55">
        <v>28</v>
      </c>
      <c r="F5" s="14" t="str">
        <f>+VLOOKUP(E5,Participants!$A$1:$F$798,2,FALSE)</f>
        <v>Maggie Miller</v>
      </c>
      <c r="G5" s="14" t="str">
        <f>+VLOOKUP(E5,Participants!$A$1:$F$798,4,FALSE)</f>
        <v>BFS</v>
      </c>
      <c r="H5" s="14" t="str">
        <f>+VLOOKUP(E5,Participants!$A$1:$F$798,5,FALSE)</f>
        <v>F</v>
      </c>
      <c r="I5" s="14">
        <f>+VLOOKUP(E5,Participants!$A$1:$F$798,3,FALSE)</f>
        <v>4</v>
      </c>
      <c r="J5" s="14" t="str">
        <f>+VLOOKUP(E5,Participants!$A$1:$G$798,7,FALSE)</f>
        <v>DEV GIRLS</v>
      </c>
      <c r="K5" s="55">
        <v>1</v>
      </c>
      <c r="L5" s="55">
        <v>5</v>
      </c>
    </row>
    <row r="6" spans="1:12" ht="14.25" customHeight="1" x14ac:dyDescent="0.35">
      <c r="A6" s="60" t="s">
        <v>341</v>
      </c>
      <c r="B6" s="33">
        <v>1</v>
      </c>
      <c r="C6" s="33" t="s">
        <v>489</v>
      </c>
      <c r="D6" s="57"/>
      <c r="E6" s="55">
        <v>22</v>
      </c>
      <c r="F6" s="14" t="str">
        <f>+VLOOKUP(E6,Participants!$A$1:$F$798,2,FALSE)</f>
        <v>Madelyn Feigel</v>
      </c>
      <c r="G6" s="14" t="str">
        <f>+VLOOKUP(E6,Participants!$A$1:$F$798,4,FALSE)</f>
        <v>BFS</v>
      </c>
      <c r="H6" s="14" t="str">
        <f>+VLOOKUP(E6,Participants!$A$1:$F$798,5,FALSE)</f>
        <v>F</v>
      </c>
      <c r="I6" s="14">
        <f>+VLOOKUP(E6,Participants!$A$1:$F$798,3,FALSE)</f>
        <v>3</v>
      </c>
      <c r="J6" s="14" t="str">
        <f>+VLOOKUP(E6,Participants!$A$1:$G$798,7,FALSE)</f>
        <v>DEV GIRLS</v>
      </c>
      <c r="K6" s="55">
        <v>2</v>
      </c>
      <c r="L6" s="55">
        <v>3</v>
      </c>
    </row>
    <row r="7" spans="1:12" ht="14.25" customHeight="1" x14ac:dyDescent="0.35">
      <c r="A7" s="60" t="s">
        <v>341</v>
      </c>
      <c r="B7" s="33">
        <v>1</v>
      </c>
      <c r="C7" s="33" t="s">
        <v>490</v>
      </c>
      <c r="D7" s="57"/>
      <c r="E7" s="51">
        <v>158</v>
      </c>
      <c r="F7" s="14" t="str">
        <f>+VLOOKUP(E7,Participants!$A$1:$F$798,2,FALSE)</f>
        <v>Violet Eckenrode</v>
      </c>
      <c r="G7" s="14" t="str">
        <f>+VLOOKUP(E7,Participants!$A$1:$F$798,4,FALSE)</f>
        <v>STL</v>
      </c>
      <c r="H7" s="14" t="str">
        <f>+VLOOKUP(E7,Participants!$A$1:$F$798,5,FALSE)</f>
        <v>F</v>
      </c>
      <c r="I7" s="14">
        <f>+VLOOKUP(E7,Participants!$A$1:$F$798,3,FALSE)</f>
        <v>3</v>
      </c>
      <c r="J7" s="14" t="str">
        <f>+VLOOKUP(E7,Participants!$A$1:$G$798,7,FALSE)</f>
        <v>DEV GIRLS</v>
      </c>
      <c r="K7" s="55">
        <v>3</v>
      </c>
      <c r="L7" s="55">
        <v>1</v>
      </c>
    </row>
    <row r="8" spans="1:12" ht="14.25" customHeight="1" x14ac:dyDescent="0.35">
      <c r="A8" s="60" t="s">
        <v>341</v>
      </c>
      <c r="B8" s="33">
        <v>1</v>
      </c>
      <c r="C8" s="33" t="s">
        <v>491</v>
      </c>
      <c r="D8" s="57"/>
      <c r="E8" s="51">
        <v>147</v>
      </c>
      <c r="F8" s="14" t="str">
        <f>+VLOOKUP(E8,Participants!$A$1:$F$798,2,FALSE)</f>
        <v>Verena Belldina</v>
      </c>
      <c r="G8" s="14" t="str">
        <f>+VLOOKUP(E8,Participants!$A$1:$F$798,4,FALSE)</f>
        <v>STL</v>
      </c>
      <c r="H8" s="14" t="str">
        <f>+VLOOKUP(E8,Participants!$A$1:$F$798,5,FALSE)</f>
        <v>F</v>
      </c>
      <c r="I8" s="14">
        <f>+VLOOKUP(E8,Participants!$A$1:$F$798,3,FALSE)</f>
        <v>4</v>
      </c>
      <c r="J8" s="14" t="str">
        <f>+VLOOKUP(E8,Participants!$A$1:$G$798,7,FALSE)</f>
        <v>DEV GIRLS</v>
      </c>
      <c r="K8" s="55">
        <v>4</v>
      </c>
      <c r="L8" s="55"/>
    </row>
    <row r="9" spans="1:12" ht="14.25" customHeight="1" x14ac:dyDescent="0.35">
      <c r="A9" s="60" t="s">
        <v>341</v>
      </c>
      <c r="B9" s="33">
        <v>1</v>
      </c>
      <c r="C9" s="33" t="s">
        <v>493</v>
      </c>
      <c r="D9" s="57"/>
      <c r="E9" s="51">
        <v>159</v>
      </c>
      <c r="F9" s="14" t="str">
        <f>+VLOOKUP(E9,Participants!$A$1:$F$798,2,FALSE)</f>
        <v>Hannah Friday</v>
      </c>
      <c r="G9" s="14" t="str">
        <f>+VLOOKUP(E9,Participants!$A$1:$F$798,4,FALSE)</f>
        <v>STL</v>
      </c>
      <c r="H9" s="14" t="str">
        <f>+VLOOKUP(E9,Participants!$A$1:$F$798,5,FALSE)</f>
        <v>F</v>
      </c>
      <c r="I9" s="14">
        <f>+VLOOKUP(E9,Participants!$A$1:$F$798,3,FALSE)</f>
        <v>4</v>
      </c>
      <c r="J9" s="14" t="str">
        <f>+VLOOKUP(E9,Participants!$A$1:$G$798,7,FALSE)</f>
        <v>DEV GIRLS</v>
      </c>
      <c r="K9" s="55">
        <v>5</v>
      </c>
      <c r="L9" s="55"/>
    </row>
    <row r="10" spans="1:12" ht="14.25" customHeight="1" x14ac:dyDescent="0.35">
      <c r="A10" s="60"/>
      <c r="B10" s="33"/>
      <c r="C10" s="33"/>
      <c r="D10" s="57"/>
      <c r="E10" s="51"/>
      <c r="F10" s="14"/>
      <c r="G10" s="14"/>
      <c r="H10" s="14"/>
      <c r="I10" s="14"/>
      <c r="J10" s="14"/>
      <c r="K10" s="55"/>
      <c r="L10" s="55"/>
    </row>
    <row r="11" spans="1:12" ht="14.25" customHeight="1" x14ac:dyDescent="0.35">
      <c r="A11" s="62" t="s">
        <v>341</v>
      </c>
      <c r="B11" s="31">
        <v>2</v>
      </c>
      <c r="C11" s="31" t="s">
        <v>495</v>
      </c>
      <c r="D11" s="53"/>
      <c r="E11" s="51">
        <v>207</v>
      </c>
      <c r="F11" s="32" t="str">
        <f>+VLOOKUP(E11,Participants!$A$1:$F$798,2,FALSE)</f>
        <v>Liam Ginsburg</v>
      </c>
      <c r="G11" s="32" t="str">
        <f>+VLOOKUP(E11,Participants!$A$1:$F$798,4,FALSE)</f>
        <v>STL</v>
      </c>
      <c r="H11" s="32" t="str">
        <f>+VLOOKUP(E11,Participants!$A$1:$F$798,5,FALSE)</f>
        <v>M</v>
      </c>
      <c r="I11" s="32">
        <f>+VLOOKUP(E11,Participants!$A$1:$F$798,3,FALSE)</f>
        <v>6</v>
      </c>
      <c r="J11" s="32" t="str">
        <f>+VLOOKUP(E11,Participants!$A$1:$G$798,7,FALSE)</f>
        <v>JV BOYS</v>
      </c>
      <c r="K11" s="51">
        <v>1</v>
      </c>
      <c r="L11" s="51">
        <v>5</v>
      </c>
    </row>
    <row r="12" spans="1:12" ht="14.25" customHeight="1" x14ac:dyDescent="0.35">
      <c r="A12" s="62" t="s">
        <v>341</v>
      </c>
      <c r="B12" s="31">
        <v>2</v>
      </c>
      <c r="C12" s="31" t="s">
        <v>496</v>
      </c>
      <c r="D12" s="53"/>
      <c r="E12" s="51">
        <v>31</v>
      </c>
      <c r="F12" s="32" t="str">
        <f>+VLOOKUP(E12,Participants!$A$1:$F$798,2,FALSE)</f>
        <v>Jacob Feigel</v>
      </c>
      <c r="G12" s="32" t="str">
        <f>+VLOOKUP(E12,Participants!$A$1:$F$798,4,FALSE)</f>
        <v>BFS</v>
      </c>
      <c r="H12" s="32" t="str">
        <f>+VLOOKUP(E12,Participants!$A$1:$F$798,5,FALSE)</f>
        <v>M</v>
      </c>
      <c r="I12" s="32">
        <f>+VLOOKUP(E12,Participants!$A$1:$F$798,3,FALSE)</f>
        <v>6</v>
      </c>
      <c r="J12" s="32" t="str">
        <f>+VLOOKUP(E12,Participants!$A$1:$G$798,7,FALSE)</f>
        <v>JV BOYS</v>
      </c>
      <c r="K12" s="51">
        <v>2</v>
      </c>
      <c r="L12" s="51">
        <v>3</v>
      </c>
    </row>
    <row r="13" spans="1:12" ht="14.25" customHeight="1" x14ac:dyDescent="0.35">
      <c r="A13" s="62" t="s">
        <v>341</v>
      </c>
      <c r="B13" s="31">
        <v>2</v>
      </c>
      <c r="C13" s="31" t="s">
        <v>498</v>
      </c>
      <c r="D13" s="53"/>
      <c r="E13" s="51">
        <v>217</v>
      </c>
      <c r="F13" s="32" t="str">
        <f>+VLOOKUP(E13,Participants!$A$1:$F$798,2,FALSE)</f>
        <v>Andrew Toth</v>
      </c>
      <c r="G13" s="32" t="str">
        <f>+VLOOKUP(E13,Participants!$A$1:$F$798,4,FALSE)</f>
        <v>STL</v>
      </c>
      <c r="H13" s="32" t="str">
        <f>+VLOOKUP(E13,Participants!$A$1:$F$798,5,FALSE)</f>
        <v>M</v>
      </c>
      <c r="I13" s="32">
        <f>+VLOOKUP(E13,Participants!$A$1:$F$798,3,FALSE)</f>
        <v>5</v>
      </c>
      <c r="J13" s="32" t="str">
        <f>+VLOOKUP(E13,Participants!$A$1:$G$798,7,FALSE)</f>
        <v>JV BOYS</v>
      </c>
      <c r="K13" s="51">
        <v>3</v>
      </c>
      <c r="L13" s="51">
        <v>1</v>
      </c>
    </row>
    <row r="14" spans="1:12" ht="14.25" customHeight="1" x14ac:dyDescent="0.35">
      <c r="A14" s="62" t="s">
        <v>341</v>
      </c>
      <c r="B14" s="31">
        <v>2</v>
      </c>
      <c r="C14" s="31" t="s">
        <v>499</v>
      </c>
      <c r="D14" s="53"/>
      <c r="E14" s="51">
        <v>35</v>
      </c>
      <c r="F14" s="32" t="str">
        <f>+VLOOKUP(E14,Participants!$A$1:$F$798,2,FALSE)</f>
        <v>Cole Miller</v>
      </c>
      <c r="G14" s="32" t="str">
        <f>+VLOOKUP(E14,Participants!$A$1:$F$798,4,FALSE)</f>
        <v>BFS</v>
      </c>
      <c r="H14" s="32" t="str">
        <f>+VLOOKUP(E14,Participants!$A$1:$F$798,5,FALSE)</f>
        <v>M</v>
      </c>
      <c r="I14" s="32">
        <f>+VLOOKUP(E14,Participants!$A$1:$F$798,3,FALSE)</f>
        <v>6</v>
      </c>
      <c r="J14" s="32" t="str">
        <f>+VLOOKUP(E14,Participants!$A$1:$G$798,7,FALSE)</f>
        <v>JV BOYS</v>
      </c>
      <c r="K14" s="51">
        <v>4</v>
      </c>
      <c r="L14" s="51"/>
    </row>
    <row r="15" spans="1:12" ht="14.25" customHeight="1" x14ac:dyDescent="0.35">
      <c r="A15" s="62" t="s">
        <v>341</v>
      </c>
      <c r="B15" s="31">
        <v>2</v>
      </c>
      <c r="C15" s="31" t="s">
        <v>503</v>
      </c>
      <c r="D15" s="53"/>
      <c r="E15" s="51">
        <v>34</v>
      </c>
      <c r="F15" s="32" t="str">
        <f>+VLOOKUP(E15,Participants!$A$1:$F$798,2,FALSE)</f>
        <v>Liam Greene</v>
      </c>
      <c r="G15" s="32" t="str">
        <f>+VLOOKUP(E15,Participants!$A$1:$F$798,4,FALSE)</f>
        <v>BFS</v>
      </c>
      <c r="H15" s="32" t="str">
        <f>+VLOOKUP(E15,Participants!$A$1:$F$798,5,FALSE)</f>
        <v>M</v>
      </c>
      <c r="I15" s="32">
        <f>+VLOOKUP(E15,Participants!$A$1:$F$798,3,FALSE)</f>
        <v>6</v>
      </c>
      <c r="J15" s="32" t="str">
        <f>+VLOOKUP(E15,Participants!$A$1:$G$798,7,FALSE)</f>
        <v>JV BOYS</v>
      </c>
      <c r="K15" s="51">
        <v>5</v>
      </c>
      <c r="L15" s="51"/>
    </row>
    <row r="16" spans="1:12" ht="14.25" customHeight="1" x14ac:dyDescent="0.35">
      <c r="A16" s="62" t="s">
        <v>341</v>
      </c>
      <c r="B16" s="31">
        <v>2</v>
      </c>
      <c r="C16" s="31" t="s">
        <v>504</v>
      </c>
      <c r="D16" s="53"/>
      <c r="E16" s="51">
        <v>212</v>
      </c>
      <c r="F16" s="32" t="str">
        <f>+VLOOKUP(E16,Participants!$A$1:$F$798,2,FALSE)</f>
        <v>Camden Morgan</v>
      </c>
      <c r="G16" s="32" t="str">
        <f>+VLOOKUP(E16,Participants!$A$1:$F$798,4,FALSE)</f>
        <v>STL</v>
      </c>
      <c r="H16" s="32" t="str">
        <f>+VLOOKUP(E16,Participants!$A$1:$F$798,5,FALSE)</f>
        <v>M</v>
      </c>
      <c r="I16" s="32">
        <f>+VLOOKUP(E16,Participants!$A$1:$F$798,3,FALSE)</f>
        <v>5</v>
      </c>
      <c r="J16" s="32" t="str">
        <f>+VLOOKUP(E16,Participants!$A$1:$G$798,7,FALSE)</f>
        <v>JV BOYS</v>
      </c>
      <c r="K16" s="51">
        <v>6</v>
      </c>
      <c r="L16" s="51"/>
    </row>
    <row r="17" spans="1:26" ht="14.25" customHeight="1" x14ac:dyDescent="0.35">
      <c r="A17" s="62" t="s">
        <v>341</v>
      </c>
      <c r="B17" s="31">
        <v>2</v>
      </c>
      <c r="C17" s="31" t="s">
        <v>505</v>
      </c>
      <c r="D17" s="53"/>
      <c r="E17" s="51">
        <v>32</v>
      </c>
      <c r="F17" s="32" t="str">
        <f>+VLOOKUP(E17,Participants!$A$1:$F$798,2,FALSE)</f>
        <v>Declan Flynn</v>
      </c>
      <c r="G17" s="32" t="str">
        <f>+VLOOKUP(E17,Participants!$A$1:$F$798,4,FALSE)</f>
        <v>BFS</v>
      </c>
      <c r="H17" s="32" t="str">
        <f>+VLOOKUP(E17,Participants!$A$1:$F$798,5,FALSE)</f>
        <v>M</v>
      </c>
      <c r="I17" s="32">
        <f>+VLOOKUP(E17,Participants!$A$1:$F$798,3,FALSE)</f>
        <v>5</v>
      </c>
      <c r="J17" s="32" t="str">
        <f>+VLOOKUP(E17,Participants!$A$1:$G$798,7,FALSE)</f>
        <v>JV BOYS</v>
      </c>
      <c r="K17" s="51">
        <v>7</v>
      </c>
      <c r="L17" s="51"/>
    </row>
    <row r="18" spans="1:26" ht="14.25" customHeight="1" x14ac:dyDescent="0.35">
      <c r="A18" s="62"/>
      <c r="B18" s="31"/>
      <c r="C18" s="31"/>
      <c r="D18" s="53"/>
      <c r="E18" s="51"/>
      <c r="F18" s="32"/>
      <c r="G18" s="32"/>
      <c r="H18" s="32"/>
      <c r="I18" s="32"/>
      <c r="J18" s="32"/>
      <c r="K18" s="51"/>
      <c r="L18" s="51"/>
    </row>
    <row r="19" spans="1:26" ht="14.25" customHeight="1" x14ac:dyDescent="0.35">
      <c r="A19" s="60" t="s">
        <v>341</v>
      </c>
      <c r="B19" s="33">
        <v>1</v>
      </c>
      <c r="C19" s="33" t="s">
        <v>486</v>
      </c>
      <c r="D19" s="57"/>
      <c r="E19" s="55">
        <v>44</v>
      </c>
      <c r="F19" s="14" t="str">
        <f>+VLOOKUP(E19,Participants!$A$1:$F$798,2,FALSE)</f>
        <v>Mirabella Davison</v>
      </c>
      <c r="G19" s="14" t="str">
        <f>+VLOOKUP(E19,Participants!$A$1:$F$798,4,FALSE)</f>
        <v>BFS</v>
      </c>
      <c r="H19" s="14" t="str">
        <f>+VLOOKUP(E19,Participants!$A$1:$F$798,5,FALSE)</f>
        <v>F</v>
      </c>
      <c r="I19" s="14">
        <f>+VLOOKUP(E19,Participants!$A$1:$F$798,3,FALSE)</f>
        <v>5</v>
      </c>
      <c r="J19" s="14" t="str">
        <f>+VLOOKUP(E19,Participants!$A$1:$G$798,7,FALSE)</f>
        <v>JV GIRLS</v>
      </c>
      <c r="K19" s="55"/>
      <c r="L19" s="55">
        <v>5</v>
      </c>
    </row>
    <row r="20" spans="1:26" ht="14.25" customHeight="1" x14ac:dyDescent="0.35">
      <c r="A20" s="60"/>
      <c r="B20" s="33"/>
      <c r="C20" s="33"/>
      <c r="D20" s="57"/>
      <c r="E20" s="55"/>
      <c r="F20" s="14"/>
      <c r="G20" s="14"/>
      <c r="H20" s="14"/>
      <c r="I20" s="14"/>
      <c r="J20" s="14"/>
      <c r="K20" s="55"/>
      <c r="L20" s="55"/>
    </row>
    <row r="21" spans="1:26" ht="14.25" customHeight="1" x14ac:dyDescent="0.35">
      <c r="A21" s="62" t="s">
        <v>341</v>
      </c>
      <c r="B21" s="31">
        <v>2</v>
      </c>
      <c r="C21" s="31" t="s">
        <v>497</v>
      </c>
      <c r="D21" s="53"/>
      <c r="E21" s="51">
        <v>235</v>
      </c>
      <c r="F21" s="32" t="str">
        <f>+VLOOKUP(E21,Participants!$A$1:$F$798,2,FALSE)</f>
        <v>Ilya Belldina</v>
      </c>
      <c r="G21" s="32" t="str">
        <f>+VLOOKUP(E21,Participants!$A$1:$F$798,4,FALSE)</f>
        <v>STL</v>
      </c>
      <c r="H21" s="32" t="str">
        <f>+VLOOKUP(E21,Participants!$A$1:$F$798,5,FALSE)</f>
        <v>M</v>
      </c>
      <c r="I21" s="32">
        <f>+VLOOKUP(E21,Participants!$A$1:$F$798,3,FALSE)</f>
        <v>7</v>
      </c>
      <c r="J21" s="32" t="str">
        <f>+VLOOKUP(E21,Participants!$A$1:$G$798,7,FALSE)</f>
        <v>VARSITY BOYS</v>
      </c>
      <c r="K21" s="51"/>
      <c r="L21" s="51">
        <v>5</v>
      </c>
    </row>
    <row r="22" spans="1:26" ht="14.25" customHeight="1" x14ac:dyDescent="0.35">
      <c r="A22" s="62" t="s">
        <v>341</v>
      </c>
      <c r="B22" s="31">
        <v>2</v>
      </c>
      <c r="C22" s="31" t="s">
        <v>500</v>
      </c>
      <c r="D22" s="53"/>
      <c r="E22" s="51">
        <v>241</v>
      </c>
      <c r="F22" s="32" t="str">
        <f>+VLOOKUP(E22,Participants!$A$1:$F$798,2,FALSE)</f>
        <v>David Hricisak III</v>
      </c>
      <c r="G22" s="32" t="str">
        <f>+VLOOKUP(E22,Participants!$A$1:$F$798,4,FALSE)</f>
        <v>STL</v>
      </c>
      <c r="H22" s="32" t="str">
        <f>+VLOOKUP(E22,Participants!$A$1:$F$798,5,FALSE)</f>
        <v>M</v>
      </c>
      <c r="I22" s="32">
        <f>+VLOOKUP(E22,Participants!$A$1:$F$798,3,FALSE)</f>
        <v>8</v>
      </c>
      <c r="J22" s="32" t="str">
        <f>+VLOOKUP(E22,Participants!$A$1:$G$798,7,FALSE)</f>
        <v>VARSITY BOYS</v>
      </c>
      <c r="K22" s="51"/>
      <c r="L22" s="51">
        <v>3</v>
      </c>
    </row>
    <row r="23" spans="1:26" ht="14.25" customHeight="1" x14ac:dyDescent="0.35">
      <c r="A23" s="62" t="s">
        <v>341</v>
      </c>
      <c r="B23" s="31">
        <v>2</v>
      </c>
      <c r="C23" s="31" t="s">
        <v>501</v>
      </c>
      <c r="D23" s="53"/>
      <c r="E23" s="51">
        <v>57</v>
      </c>
      <c r="F23" s="32" t="str">
        <f>+VLOOKUP(E23,Participants!$A$1:$F$798,2,FALSE)</f>
        <v>Charlie Martin</v>
      </c>
      <c r="G23" s="32" t="str">
        <f>+VLOOKUP(E23,Participants!$A$1:$F$798,4,FALSE)</f>
        <v>BFS</v>
      </c>
      <c r="H23" s="32" t="str">
        <f>+VLOOKUP(E23,Participants!$A$1:$F$798,5,FALSE)</f>
        <v>M</v>
      </c>
      <c r="I23" s="32">
        <f>+VLOOKUP(E23,Participants!$A$1:$F$798,3,FALSE)</f>
        <v>7</v>
      </c>
      <c r="J23" s="32" t="str">
        <f>+VLOOKUP(E23,Participants!$A$1:$G$798,7,FALSE)</f>
        <v>VARSITY BOYS</v>
      </c>
      <c r="K23" s="51"/>
      <c r="L23" s="51">
        <v>1</v>
      </c>
    </row>
    <row r="24" spans="1:26" ht="14.25" customHeight="1" x14ac:dyDescent="0.35">
      <c r="A24" s="62"/>
      <c r="B24" s="31"/>
      <c r="C24" s="31"/>
      <c r="D24" s="53"/>
      <c r="E24" s="51"/>
      <c r="F24" s="32"/>
      <c r="G24" s="32"/>
      <c r="H24" s="32"/>
      <c r="I24" s="32"/>
      <c r="J24" s="32"/>
      <c r="K24" s="51"/>
      <c r="L24" s="51"/>
    </row>
    <row r="25" spans="1:26" ht="14.25" customHeight="1" x14ac:dyDescent="0.35">
      <c r="A25" s="60" t="s">
        <v>341</v>
      </c>
      <c r="B25" s="33">
        <v>1</v>
      </c>
      <c r="C25" s="33" t="s">
        <v>484</v>
      </c>
      <c r="D25" s="57"/>
      <c r="E25" s="55">
        <v>86</v>
      </c>
      <c r="F25" s="14" t="str">
        <f>+VLOOKUP(E25,Participants!$A$1:$F$798,2,FALSE)</f>
        <v>Ella Schweikert</v>
      </c>
      <c r="G25" s="14" t="str">
        <f>+VLOOKUP(E25,Participants!$A$1:$F$798,4,FALSE)</f>
        <v>BFS</v>
      </c>
      <c r="H25" s="14" t="str">
        <f>+VLOOKUP(E25,Participants!$A$1:$F$798,5,FALSE)</f>
        <v>F</v>
      </c>
      <c r="I25" s="14">
        <f>+VLOOKUP(E25,Participants!$A$1:$F$798,3,FALSE)</f>
        <v>7</v>
      </c>
      <c r="J25" s="14" t="str">
        <f>+VLOOKUP(E25,Participants!$A$1:$G$798,7,FALSE)</f>
        <v>VARSITY GIRLS</v>
      </c>
      <c r="K25" s="55"/>
      <c r="L25" s="55">
        <v>5</v>
      </c>
    </row>
    <row r="26" spans="1:26" ht="14.25" customHeight="1" x14ac:dyDescent="0.35">
      <c r="A26" s="60" t="s">
        <v>341</v>
      </c>
      <c r="B26" s="33">
        <v>1</v>
      </c>
      <c r="C26" s="33" t="s">
        <v>485</v>
      </c>
      <c r="D26" s="57"/>
      <c r="E26" s="55">
        <v>81</v>
      </c>
      <c r="F26" s="14" t="str">
        <f>+VLOOKUP(E26,Participants!$A$1:$F$798,2,FALSE)</f>
        <v>Lexie Miller</v>
      </c>
      <c r="G26" s="14" t="str">
        <f>+VLOOKUP(E26,Participants!$A$1:$F$798,4,FALSE)</f>
        <v>BFS</v>
      </c>
      <c r="H26" s="14" t="str">
        <f>+VLOOKUP(E26,Participants!$A$1:$F$798,5,FALSE)</f>
        <v>F</v>
      </c>
      <c r="I26" s="14">
        <f>+VLOOKUP(E26,Participants!$A$1:$F$798,3,FALSE)</f>
        <v>7</v>
      </c>
      <c r="J26" s="14" t="str">
        <f>+VLOOKUP(E26,Participants!$A$1:$G$798,7,FALSE)</f>
        <v>VARSITY GIRLS</v>
      </c>
      <c r="K26" s="55"/>
      <c r="L26" s="55">
        <v>3</v>
      </c>
    </row>
    <row r="27" spans="1:26" ht="14.25" customHeight="1" x14ac:dyDescent="0.35">
      <c r="A27" s="60" t="s">
        <v>341</v>
      </c>
      <c r="B27" s="33">
        <v>1</v>
      </c>
      <c r="C27" s="33" t="s">
        <v>488</v>
      </c>
      <c r="D27" s="57"/>
      <c r="E27" s="55">
        <v>80</v>
      </c>
      <c r="F27" s="14" t="str">
        <f>+VLOOKUP(E27,Participants!$A$1:$F$798,2,FALSE)</f>
        <v>Katie Miller</v>
      </c>
      <c r="G27" s="14" t="str">
        <f>+VLOOKUP(E27,Participants!$A$1:$F$798,4,FALSE)</f>
        <v>BFS</v>
      </c>
      <c r="H27" s="14" t="str">
        <f>+VLOOKUP(E27,Participants!$A$1:$F$798,5,FALSE)</f>
        <v>F</v>
      </c>
      <c r="I27" s="14">
        <f>+VLOOKUP(E27,Participants!$A$1:$F$798,3,FALSE)</f>
        <v>8</v>
      </c>
      <c r="J27" s="14" t="str">
        <f>+VLOOKUP(E27,Participants!$A$1:$G$798,7,FALSE)</f>
        <v>VARSITY GIRLS</v>
      </c>
      <c r="K27" s="55"/>
      <c r="L27" s="55">
        <v>1</v>
      </c>
    </row>
    <row r="28" spans="1:26" ht="14.25" customHeight="1" x14ac:dyDescent="0.35">
      <c r="A28" s="60" t="s">
        <v>341</v>
      </c>
      <c r="B28" s="33">
        <v>1</v>
      </c>
      <c r="C28" s="33" t="s">
        <v>492</v>
      </c>
      <c r="D28" s="57"/>
      <c r="E28" s="51">
        <v>256</v>
      </c>
      <c r="F28" s="14" t="str">
        <f>+VLOOKUP(E28,Participants!$A$1:$F$798,2,FALSE)</f>
        <v>Rachel Friday</v>
      </c>
      <c r="G28" s="14" t="str">
        <f>+VLOOKUP(E28,Participants!$A$1:$F$798,4,FALSE)</f>
        <v>STL</v>
      </c>
      <c r="H28" s="14" t="str">
        <f>+VLOOKUP(E28,Participants!$A$1:$F$798,5,FALSE)</f>
        <v>F</v>
      </c>
      <c r="I28" s="14">
        <f>+VLOOKUP(E28,Participants!$A$1:$F$798,3,FALSE)</f>
        <v>8</v>
      </c>
      <c r="J28" s="14" t="str">
        <f>+VLOOKUP(E28,Participants!$A$1:$G$798,7,FALSE)</f>
        <v>VARSITY GIRLS</v>
      </c>
      <c r="K28" s="55"/>
      <c r="L28" s="55"/>
    </row>
    <row r="29" spans="1:26" ht="14.25" customHeight="1" x14ac:dyDescent="0.35">
      <c r="A29" s="60" t="s">
        <v>341</v>
      </c>
      <c r="B29" s="33">
        <v>1</v>
      </c>
      <c r="C29" s="33" t="s">
        <v>494</v>
      </c>
      <c r="D29" s="57"/>
      <c r="E29" s="55">
        <v>72</v>
      </c>
      <c r="F29" s="14" t="str">
        <f>+VLOOKUP(E29,Participants!$A$1:$F$798,2,FALSE)</f>
        <v>Katelyn Jacobs</v>
      </c>
      <c r="G29" s="14" t="str">
        <f>+VLOOKUP(E29,Participants!$A$1:$F$798,4,FALSE)</f>
        <v>BFS</v>
      </c>
      <c r="H29" s="14" t="str">
        <f>+VLOOKUP(E29,Participants!$A$1:$F$798,5,FALSE)</f>
        <v>F</v>
      </c>
      <c r="I29" s="14">
        <f>+VLOOKUP(E29,Participants!$A$1:$F$798,3,FALSE)</f>
        <v>7</v>
      </c>
      <c r="J29" s="14" t="str">
        <f>+VLOOKUP(E29,Participants!$A$1:$G$798,7,FALSE)</f>
        <v>VARSITY GIRLS</v>
      </c>
      <c r="K29" s="55"/>
      <c r="L29" s="55"/>
    </row>
    <row r="30" spans="1:26" ht="14.25" customHeight="1" x14ac:dyDescent="0.25">
      <c r="D30" s="35"/>
      <c r="E30" s="26"/>
    </row>
    <row r="31" spans="1:26" ht="14.25" customHeight="1" x14ac:dyDescent="0.25">
      <c r="D31" s="35"/>
      <c r="E31" s="26"/>
    </row>
    <row r="32" spans="1:26" ht="14.25" customHeight="1" x14ac:dyDescent="0.25">
      <c r="B32" s="38" t="s">
        <v>8</v>
      </c>
      <c r="C32" s="38" t="s">
        <v>15</v>
      </c>
      <c r="D32" s="38" t="s">
        <v>18</v>
      </c>
      <c r="E32" s="123" t="s">
        <v>21</v>
      </c>
      <c r="F32" s="38" t="s">
        <v>10</v>
      </c>
      <c r="G32" s="38" t="s">
        <v>26</v>
      </c>
      <c r="H32" s="38" t="s">
        <v>29</v>
      </c>
      <c r="I32" s="38" t="s">
        <v>32</v>
      </c>
      <c r="J32" s="38" t="s">
        <v>35</v>
      </c>
      <c r="K32" s="123" t="s">
        <v>39</v>
      </c>
      <c r="L32" s="123" t="s">
        <v>42</v>
      </c>
      <c r="M32" s="38" t="s">
        <v>45</v>
      </c>
      <c r="N32" s="38" t="s">
        <v>48</v>
      </c>
      <c r="O32" s="38" t="s">
        <v>51</v>
      </c>
      <c r="P32" s="38" t="s">
        <v>54</v>
      </c>
      <c r="Q32" s="38" t="s">
        <v>57</v>
      </c>
      <c r="R32" s="38" t="s">
        <v>60</v>
      </c>
      <c r="S32" s="38" t="s">
        <v>63</v>
      </c>
      <c r="T32" s="38" t="s">
        <v>66</v>
      </c>
      <c r="U32" s="38" t="s">
        <v>71</v>
      </c>
      <c r="V32" s="38" t="s">
        <v>74</v>
      </c>
      <c r="W32" s="38" t="s">
        <v>77</v>
      </c>
      <c r="X32" s="38" t="s">
        <v>80</v>
      </c>
      <c r="Y32" s="38" t="s">
        <v>83</v>
      </c>
      <c r="Z32" s="39" t="s">
        <v>330</v>
      </c>
    </row>
    <row r="33" spans="1:26" ht="14.25" customHeight="1" x14ac:dyDescent="0.25">
      <c r="A33" s="7" t="s">
        <v>107</v>
      </c>
      <c r="B33" s="7">
        <f t="shared" ref="B33:K38" si="0">+SUMIFS($L$2:$L$31,$J$2:$J$31,$A33,$G$2:$G$31,B$32)</f>
        <v>0</v>
      </c>
      <c r="C33" s="7">
        <f t="shared" si="0"/>
        <v>0</v>
      </c>
      <c r="D33" s="35">
        <f t="shared" si="0"/>
        <v>0</v>
      </c>
      <c r="E33" s="26">
        <f t="shared" si="0"/>
        <v>0</v>
      </c>
      <c r="F33" s="7">
        <f t="shared" si="0"/>
        <v>5</v>
      </c>
      <c r="G33" s="7">
        <f t="shared" si="0"/>
        <v>0</v>
      </c>
      <c r="H33" s="7">
        <f t="shared" si="0"/>
        <v>0</v>
      </c>
      <c r="I33" s="7">
        <f t="shared" si="0"/>
        <v>0</v>
      </c>
      <c r="J33" s="7">
        <f t="shared" si="0"/>
        <v>0</v>
      </c>
      <c r="K33" s="26">
        <f t="shared" si="0"/>
        <v>0</v>
      </c>
      <c r="L33" s="26">
        <f t="shared" ref="L33:Y38" si="1">+SUMIFS($L$2:$L$31,$J$2:$J$31,$A33,$G$2:$G$31,L$32)</f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1"/>
        <v>0</v>
      </c>
      <c r="R33" s="7">
        <f t="shared" si="1"/>
        <v>0</v>
      </c>
      <c r="S33" s="7">
        <f t="shared" si="1"/>
        <v>0</v>
      </c>
      <c r="T33" s="7">
        <f t="shared" si="1"/>
        <v>0</v>
      </c>
      <c r="U33" s="7">
        <f t="shared" si="1"/>
        <v>0</v>
      </c>
      <c r="V33" s="7">
        <f t="shared" si="1"/>
        <v>0</v>
      </c>
      <c r="W33" s="7">
        <f t="shared" si="1"/>
        <v>0</v>
      </c>
      <c r="X33" s="7">
        <f t="shared" si="1"/>
        <v>0</v>
      </c>
      <c r="Y33" s="7">
        <f t="shared" si="1"/>
        <v>0</v>
      </c>
      <c r="Z33" s="7">
        <f t="shared" ref="Z33:Z38" si="2">SUM(B33:Y33)</f>
        <v>5</v>
      </c>
    </row>
    <row r="34" spans="1:26" ht="14.25" customHeight="1" x14ac:dyDescent="0.25">
      <c r="A34" s="7" t="s">
        <v>93</v>
      </c>
      <c r="B34" s="7">
        <f t="shared" si="0"/>
        <v>0</v>
      </c>
      <c r="C34" s="7">
        <f t="shared" si="0"/>
        <v>0</v>
      </c>
      <c r="D34" s="35">
        <f t="shared" si="0"/>
        <v>0</v>
      </c>
      <c r="E34" s="26">
        <f t="shared" si="0"/>
        <v>0</v>
      </c>
      <c r="F34" s="7">
        <f t="shared" si="0"/>
        <v>3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26">
        <f t="shared" si="0"/>
        <v>0</v>
      </c>
      <c r="L34" s="26">
        <f t="shared" si="1"/>
        <v>0</v>
      </c>
      <c r="M34" s="7">
        <f t="shared" si="1"/>
        <v>0</v>
      </c>
      <c r="N34" s="7">
        <f t="shared" si="1"/>
        <v>0</v>
      </c>
      <c r="O34" s="7">
        <f t="shared" si="1"/>
        <v>0</v>
      </c>
      <c r="P34" s="7">
        <f t="shared" si="1"/>
        <v>0</v>
      </c>
      <c r="Q34" s="7">
        <f t="shared" si="1"/>
        <v>0</v>
      </c>
      <c r="R34" s="7">
        <f t="shared" si="1"/>
        <v>0</v>
      </c>
      <c r="S34" s="7">
        <f t="shared" si="1"/>
        <v>0</v>
      </c>
      <c r="T34" s="7">
        <f t="shared" si="1"/>
        <v>0</v>
      </c>
      <c r="U34" s="7">
        <f t="shared" si="1"/>
        <v>0</v>
      </c>
      <c r="V34" s="7">
        <f t="shared" si="1"/>
        <v>0</v>
      </c>
      <c r="W34" s="7">
        <f t="shared" si="1"/>
        <v>0</v>
      </c>
      <c r="X34" s="7">
        <f t="shared" si="1"/>
        <v>6</v>
      </c>
      <c r="Y34" s="7">
        <f t="shared" si="1"/>
        <v>0</v>
      </c>
      <c r="Z34" s="7">
        <f t="shared" si="2"/>
        <v>9</v>
      </c>
    </row>
    <row r="35" spans="1:26" ht="14.25" customHeight="1" x14ac:dyDescent="0.25">
      <c r="A35" s="7" t="s">
        <v>132</v>
      </c>
      <c r="B35" s="7">
        <f t="shared" si="0"/>
        <v>0</v>
      </c>
      <c r="C35" s="7">
        <f t="shared" si="0"/>
        <v>0</v>
      </c>
      <c r="D35" s="35">
        <f t="shared" si="0"/>
        <v>0</v>
      </c>
      <c r="E35" s="26">
        <f t="shared" si="0"/>
        <v>0</v>
      </c>
      <c r="F35" s="7">
        <f t="shared" si="0"/>
        <v>9</v>
      </c>
      <c r="G35" s="7">
        <f t="shared" si="0"/>
        <v>0</v>
      </c>
      <c r="H35" s="7">
        <f t="shared" si="0"/>
        <v>0</v>
      </c>
      <c r="I35" s="7">
        <f t="shared" si="0"/>
        <v>0</v>
      </c>
      <c r="J35" s="7">
        <f t="shared" si="0"/>
        <v>0</v>
      </c>
      <c r="K35" s="26">
        <f t="shared" si="0"/>
        <v>0</v>
      </c>
      <c r="L35" s="26">
        <f t="shared" si="1"/>
        <v>0</v>
      </c>
      <c r="M35" s="7">
        <f t="shared" si="1"/>
        <v>0</v>
      </c>
      <c r="N35" s="7">
        <f t="shared" si="1"/>
        <v>0</v>
      </c>
      <c r="O35" s="7">
        <f t="shared" si="1"/>
        <v>0</v>
      </c>
      <c r="P35" s="7">
        <f t="shared" si="1"/>
        <v>0</v>
      </c>
      <c r="Q35" s="7">
        <f t="shared" si="1"/>
        <v>0</v>
      </c>
      <c r="R35" s="7">
        <f t="shared" si="1"/>
        <v>0</v>
      </c>
      <c r="S35" s="7">
        <f t="shared" si="1"/>
        <v>0</v>
      </c>
      <c r="T35" s="7">
        <f t="shared" si="1"/>
        <v>0</v>
      </c>
      <c r="U35" s="7">
        <f t="shared" si="1"/>
        <v>0</v>
      </c>
      <c r="V35" s="7">
        <f t="shared" si="1"/>
        <v>0</v>
      </c>
      <c r="W35" s="7">
        <f t="shared" si="1"/>
        <v>0</v>
      </c>
      <c r="X35" s="7">
        <f t="shared" si="1"/>
        <v>0</v>
      </c>
      <c r="Y35" s="7">
        <f t="shared" si="1"/>
        <v>0</v>
      </c>
      <c r="Z35" s="7">
        <f t="shared" si="2"/>
        <v>9</v>
      </c>
    </row>
    <row r="36" spans="1:26" ht="14.25" customHeight="1" x14ac:dyDescent="0.25">
      <c r="A36" s="7" t="s">
        <v>119</v>
      </c>
      <c r="B36" s="7">
        <f t="shared" si="0"/>
        <v>0</v>
      </c>
      <c r="C36" s="7">
        <f t="shared" si="0"/>
        <v>0</v>
      </c>
      <c r="D36" s="35">
        <f t="shared" si="0"/>
        <v>0</v>
      </c>
      <c r="E36" s="26">
        <f t="shared" si="0"/>
        <v>0</v>
      </c>
      <c r="F36" s="7">
        <f t="shared" si="0"/>
        <v>1</v>
      </c>
      <c r="G36" s="7">
        <f t="shared" si="0"/>
        <v>0</v>
      </c>
      <c r="H36" s="7">
        <f t="shared" si="0"/>
        <v>0</v>
      </c>
      <c r="I36" s="7">
        <f t="shared" si="0"/>
        <v>0</v>
      </c>
      <c r="J36" s="7">
        <f t="shared" si="0"/>
        <v>0</v>
      </c>
      <c r="K36" s="26">
        <f t="shared" si="0"/>
        <v>0</v>
      </c>
      <c r="L36" s="26">
        <f t="shared" si="1"/>
        <v>0</v>
      </c>
      <c r="M36" s="7">
        <f t="shared" si="1"/>
        <v>0</v>
      </c>
      <c r="N36" s="7">
        <f t="shared" si="1"/>
        <v>0</v>
      </c>
      <c r="O36" s="7">
        <f t="shared" si="1"/>
        <v>0</v>
      </c>
      <c r="P36" s="7">
        <f t="shared" si="1"/>
        <v>0</v>
      </c>
      <c r="Q36" s="7">
        <f t="shared" si="1"/>
        <v>0</v>
      </c>
      <c r="R36" s="7">
        <f t="shared" si="1"/>
        <v>0</v>
      </c>
      <c r="S36" s="7">
        <f t="shared" si="1"/>
        <v>0</v>
      </c>
      <c r="T36" s="7">
        <f t="shared" si="1"/>
        <v>0</v>
      </c>
      <c r="U36" s="7">
        <f t="shared" si="1"/>
        <v>0</v>
      </c>
      <c r="V36" s="7">
        <f t="shared" si="1"/>
        <v>0</v>
      </c>
      <c r="W36" s="7">
        <f t="shared" si="1"/>
        <v>0</v>
      </c>
      <c r="X36" s="7">
        <f t="shared" si="1"/>
        <v>8</v>
      </c>
      <c r="Y36" s="7">
        <f t="shared" si="1"/>
        <v>0</v>
      </c>
      <c r="Z36" s="7">
        <f t="shared" si="2"/>
        <v>9</v>
      </c>
    </row>
    <row r="37" spans="1:26" ht="14.25" customHeight="1" x14ac:dyDescent="0.25">
      <c r="A37" s="7" t="s">
        <v>69</v>
      </c>
      <c r="B37" s="7">
        <f t="shared" si="0"/>
        <v>0</v>
      </c>
      <c r="C37" s="7">
        <f t="shared" si="0"/>
        <v>0</v>
      </c>
      <c r="D37" s="35">
        <f t="shared" si="0"/>
        <v>0</v>
      </c>
      <c r="E37" s="26">
        <f t="shared" si="0"/>
        <v>0</v>
      </c>
      <c r="F37" s="7">
        <f t="shared" si="0"/>
        <v>8</v>
      </c>
      <c r="G37" s="7">
        <f t="shared" si="0"/>
        <v>0</v>
      </c>
      <c r="H37" s="7">
        <f t="shared" si="0"/>
        <v>0</v>
      </c>
      <c r="I37" s="7">
        <f t="shared" si="0"/>
        <v>0</v>
      </c>
      <c r="J37" s="7">
        <f t="shared" si="0"/>
        <v>0</v>
      </c>
      <c r="K37" s="26">
        <f t="shared" si="0"/>
        <v>0</v>
      </c>
      <c r="L37" s="26">
        <f t="shared" si="1"/>
        <v>0</v>
      </c>
      <c r="M37" s="7">
        <f t="shared" si="1"/>
        <v>0</v>
      </c>
      <c r="N37" s="7">
        <f t="shared" si="1"/>
        <v>0</v>
      </c>
      <c r="O37" s="7">
        <f t="shared" si="1"/>
        <v>0</v>
      </c>
      <c r="P37" s="7">
        <f t="shared" si="1"/>
        <v>0</v>
      </c>
      <c r="Q37" s="7">
        <f t="shared" si="1"/>
        <v>0</v>
      </c>
      <c r="R37" s="7">
        <f t="shared" si="1"/>
        <v>0</v>
      </c>
      <c r="S37" s="7">
        <f t="shared" si="1"/>
        <v>0</v>
      </c>
      <c r="T37" s="7">
        <f t="shared" si="1"/>
        <v>0</v>
      </c>
      <c r="U37" s="7">
        <f t="shared" si="1"/>
        <v>0</v>
      </c>
      <c r="V37" s="7">
        <f t="shared" si="1"/>
        <v>0</v>
      </c>
      <c r="W37" s="7">
        <f t="shared" si="1"/>
        <v>0</v>
      </c>
      <c r="X37" s="7">
        <f t="shared" si="1"/>
        <v>1</v>
      </c>
      <c r="Y37" s="7">
        <f t="shared" si="1"/>
        <v>0</v>
      </c>
      <c r="Z37" s="7">
        <f t="shared" si="2"/>
        <v>9</v>
      </c>
    </row>
    <row r="38" spans="1:26" ht="14.25" customHeight="1" x14ac:dyDescent="0.25">
      <c r="A38" s="7" t="s">
        <v>13</v>
      </c>
      <c r="B38" s="7">
        <f t="shared" si="0"/>
        <v>0</v>
      </c>
      <c r="C38" s="7">
        <f t="shared" si="0"/>
        <v>0</v>
      </c>
      <c r="D38" s="35">
        <f t="shared" si="0"/>
        <v>0</v>
      </c>
      <c r="E38" s="26">
        <f t="shared" si="0"/>
        <v>0</v>
      </c>
      <c r="F38" s="7">
        <f t="shared" si="0"/>
        <v>8</v>
      </c>
      <c r="G38" s="7">
        <f t="shared" si="0"/>
        <v>0</v>
      </c>
      <c r="H38" s="7">
        <f t="shared" si="0"/>
        <v>0</v>
      </c>
      <c r="I38" s="7">
        <f t="shared" si="0"/>
        <v>0</v>
      </c>
      <c r="J38" s="7">
        <f t="shared" si="0"/>
        <v>0</v>
      </c>
      <c r="K38" s="26">
        <f t="shared" si="0"/>
        <v>0</v>
      </c>
      <c r="L38" s="26">
        <f t="shared" si="1"/>
        <v>0</v>
      </c>
      <c r="M38" s="7">
        <f t="shared" si="1"/>
        <v>0</v>
      </c>
      <c r="N38" s="7">
        <f t="shared" si="1"/>
        <v>0</v>
      </c>
      <c r="O38" s="7">
        <f t="shared" si="1"/>
        <v>0</v>
      </c>
      <c r="P38" s="7">
        <f t="shared" si="1"/>
        <v>0</v>
      </c>
      <c r="Q38" s="7">
        <f t="shared" si="1"/>
        <v>0</v>
      </c>
      <c r="R38" s="7">
        <f t="shared" si="1"/>
        <v>0</v>
      </c>
      <c r="S38" s="7">
        <f t="shared" si="1"/>
        <v>0</v>
      </c>
      <c r="T38" s="7">
        <f t="shared" si="1"/>
        <v>0</v>
      </c>
      <c r="U38" s="7">
        <f t="shared" si="1"/>
        <v>0</v>
      </c>
      <c r="V38" s="7">
        <f t="shared" si="1"/>
        <v>0</v>
      </c>
      <c r="W38" s="7">
        <f t="shared" si="1"/>
        <v>0</v>
      </c>
      <c r="X38" s="7">
        <f t="shared" si="1"/>
        <v>0</v>
      </c>
      <c r="Y38" s="7">
        <f t="shared" si="1"/>
        <v>0</v>
      </c>
      <c r="Z38" s="7">
        <f t="shared" si="2"/>
        <v>8</v>
      </c>
    </row>
    <row r="39" spans="1:26" ht="15.75" customHeight="1" x14ac:dyDescent="0.25"/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24" ht="15.75" customHeight="1" x14ac:dyDescent="0.25"/>
    <row r="178" spans="1:24" ht="15.75" customHeight="1" x14ac:dyDescent="0.25"/>
    <row r="179" spans="1:24" ht="15.75" customHeight="1" x14ac:dyDescent="0.25"/>
    <row r="180" spans="1:24" ht="15.75" customHeight="1" x14ac:dyDescent="0.25"/>
    <row r="181" spans="1:24" ht="15.75" customHeight="1" x14ac:dyDescent="0.25"/>
    <row r="182" spans="1:24" ht="15.75" customHeight="1" x14ac:dyDescent="0.25"/>
    <row r="183" spans="1:24" ht="15.75" customHeight="1" x14ac:dyDescent="0.25"/>
    <row r="184" spans="1:24" ht="15.75" customHeight="1" x14ac:dyDescent="0.25"/>
    <row r="185" spans="1:24" ht="15.75" customHeight="1" x14ac:dyDescent="0.25"/>
    <row r="186" spans="1:24" ht="14.25" customHeight="1" x14ac:dyDescent="0.25">
      <c r="B186" s="39" t="s">
        <v>8</v>
      </c>
      <c r="C186" s="39" t="s">
        <v>342</v>
      </c>
      <c r="D186" s="63" t="s">
        <v>48</v>
      </c>
      <c r="E186" s="127" t="s">
        <v>60</v>
      </c>
      <c r="F186" s="39" t="s">
        <v>343</v>
      </c>
      <c r="G186" s="39" t="s">
        <v>344</v>
      </c>
      <c r="H186" s="39" t="s">
        <v>345</v>
      </c>
      <c r="I186" s="39" t="s">
        <v>346</v>
      </c>
      <c r="J186" s="39" t="s">
        <v>347</v>
      </c>
      <c r="K186" s="128" t="s">
        <v>348</v>
      </c>
      <c r="L186" s="128" t="s">
        <v>349</v>
      </c>
      <c r="M186" s="39" t="s">
        <v>350</v>
      </c>
      <c r="N186" s="39" t="s">
        <v>351</v>
      </c>
      <c r="O186" s="39" t="s">
        <v>39</v>
      </c>
      <c r="P186" s="39" t="s">
        <v>352</v>
      </c>
      <c r="Q186" s="39" t="s">
        <v>51</v>
      </c>
      <c r="R186" s="39" t="s">
        <v>80</v>
      </c>
      <c r="S186" s="39" t="s">
        <v>353</v>
      </c>
      <c r="T186" s="39" t="s">
        <v>354</v>
      </c>
      <c r="U186" s="39" t="s">
        <v>355</v>
      </c>
      <c r="V186" s="39" t="s">
        <v>356</v>
      </c>
      <c r="W186" s="39"/>
      <c r="X186" s="39" t="s">
        <v>357</v>
      </c>
    </row>
    <row r="187" spans="1:24" ht="14.25" customHeight="1" x14ac:dyDescent="0.25">
      <c r="A187" s="7" t="s">
        <v>358</v>
      </c>
      <c r="B187" s="7" t="e">
        <f t="shared" ref="B187:V187" si="3">+SUMIF(#REF!,B$186,#REF!)</f>
        <v>#REF!</v>
      </c>
      <c r="C187" s="7" t="e">
        <f t="shared" si="3"/>
        <v>#REF!</v>
      </c>
      <c r="D187" s="35" t="e">
        <f t="shared" si="3"/>
        <v>#REF!</v>
      </c>
      <c r="E187" s="26" t="e">
        <f t="shared" si="3"/>
        <v>#REF!</v>
      </c>
      <c r="F187" s="7" t="e">
        <f t="shared" si="3"/>
        <v>#REF!</v>
      </c>
      <c r="G187" s="7" t="e">
        <f t="shared" si="3"/>
        <v>#REF!</v>
      </c>
      <c r="H187" s="7" t="e">
        <f t="shared" si="3"/>
        <v>#REF!</v>
      </c>
      <c r="I187" s="7" t="e">
        <f t="shared" si="3"/>
        <v>#REF!</v>
      </c>
      <c r="J187" s="7" t="e">
        <f t="shared" si="3"/>
        <v>#REF!</v>
      </c>
      <c r="K187" s="26" t="e">
        <f t="shared" si="3"/>
        <v>#REF!</v>
      </c>
      <c r="L187" s="26" t="e">
        <f t="shared" si="3"/>
        <v>#REF!</v>
      </c>
      <c r="M187" s="7" t="e">
        <f t="shared" si="3"/>
        <v>#REF!</v>
      </c>
      <c r="N187" s="7" t="e">
        <f t="shared" si="3"/>
        <v>#REF!</v>
      </c>
      <c r="O187" s="7" t="e">
        <f t="shared" si="3"/>
        <v>#REF!</v>
      </c>
      <c r="P187" s="7" t="e">
        <f t="shared" si="3"/>
        <v>#REF!</v>
      </c>
      <c r="Q187" s="7" t="e">
        <f t="shared" si="3"/>
        <v>#REF!</v>
      </c>
      <c r="R187" s="7" t="e">
        <f t="shared" si="3"/>
        <v>#REF!</v>
      </c>
      <c r="S187" s="7" t="e">
        <f t="shared" si="3"/>
        <v>#REF!</v>
      </c>
      <c r="T187" s="7" t="e">
        <f t="shared" si="3"/>
        <v>#REF!</v>
      </c>
      <c r="U187" s="7" t="e">
        <f t="shared" si="3"/>
        <v>#REF!</v>
      </c>
      <c r="V187" s="7" t="e">
        <f t="shared" si="3"/>
        <v>#REF!</v>
      </c>
      <c r="W187" s="7"/>
      <c r="X187" s="7" t="e">
        <f>+SUMIF(#REF!,X$186,#REF!)</f>
        <v>#REF!</v>
      </c>
    </row>
    <row r="188" spans="1:24" ht="14.25" customHeight="1" x14ac:dyDescent="0.25">
      <c r="A188" s="7" t="s">
        <v>359</v>
      </c>
      <c r="B188" s="7">
        <f t="shared" ref="B188:V188" si="4">+SUMIF($G$2:$G$8,B$186,$L$2:$L$8)</f>
        <v>0</v>
      </c>
      <c r="C188" s="7">
        <f t="shared" si="4"/>
        <v>0</v>
      </c>
      <c r="D188" s="35">
        <f t="shared" si="4"/>
        <v>0</v>
      </c>
      <c r="E188" s="26">
        <f t="shared" si="4"/>
        <v>0</v>
      </c>
      <c r="F188" s="7">
        <f t="shared" si="4"/>
        <v>0</v>
      </c>
      <c r="G188" s="7">
        <f t="shared" si="4"/>
        <v>0</v>
      </c>
      <c r="H188" s="7">
        <f t="shared" si="4"/>
        <v>0</v>
      </c>
      <c r="I188" s="7">
        <f t="shared" si="4"/>
        <v>0</v>
      </c>
      <c r="J188" s="7">
        <f t="shared" si="4"/>
        <v>0</v>
      </c>
      <c r="K188" s="26">
        <f t="shared" si="4"/>
        <v>0</v>
      </c>
      <c r="L188" s="26">
        <f t="shared" si="4"/>
        <v>0</v>
      </c>
      <c r="M188" s="7">
        <f t="shared" si="4"/>
        <v>0</v>
      </c>
      <c r="N188" s="7">
        <f t="shared" si="4"/>
        <v>0</v>
      </c>
      <c r="O188" s="7">
        <f t="shared" si="4"/>
        <v>0</v>
      </c>
      <c r="P188" s="7">
        <f t="shared" si="4"/>
        <v>0</v>
      </c>
      <c r="Q188" s="7">
        <f t="shared" si="4"/>
        <v>0</v>
      </c>
      <c r="R188" s="7">
        <f t="shared" si="4"/>
        <v>1</v>
      </c>
      <c r="S188" s="7">
        <f t="shared" si="4"/>
        <v>0</v>
      </c>
      <c r="T188" s="7">
        <f t="shared" si="4"/>
        <v>0</v>
      </c>
      <c r="U188" s="7">
        <f t="shared" si="4"/>
        <v>0</v>
      </c>
      <c r="V188" s="7">
        <f t="shared" si="4"/>
        <v>0</v>
      </c>
      <c r="W188" s="7"/>
      <c r="X188" s="7">
        <f>+SUMIF($G$2:$G$8,X$186,$L$2:$L$8)</f>
        <v>0</v>
      </c>
    </row>
    <row r="189" spans="1:24" ht="14.25" customHeight="1" x14ac:dyDescent="0.25">
      <c r="A189" s="7" t="s">
        <v>360</v>
      </c>
      <c r="B189" s="7" t="e">
        <f t="shared" ref="B189:V189" si="5">+SUMIF(#REF!,B$186,#REF!)</f>
        <v>#REF!</v>
      </c>
      <c r="C189" s="7" t="e">
        <f t="shared" si="5"/>
        <v>#REF!</v>
      </c>
      <c r="D189" s="35" t="e">
        <f t="shared" si="5"/>
        <v>#REF!</v>
      </c>
      <c r="E189" s="26" t="e">
        <f t="shared" si="5"/>
        <v>#REF!</v>
      </c>
      <c r="F189" s="7" t="e">
        <f t="shared" si="5"/>
        <v>#REF!</v>
      </c>
      <c r="G189" s="7" t="e">
        <f t="shared" si="5"/>
        <v>#REF!</v>
      </c>
      <c r="H189" s="7" t="e">
        <f t="shared" si="5"/>
        <v>#REF!</v>
      </c>
      <c r="I189" s="7" t="e">
        <f t="shared" si="5"/>
        <v>#REF!</v>
      </c>
      <c r="J189" s="7" t="e">
        <f t="shared" si="5"/>
        <v>#REF!</v>
      </c>
      <c r="K189" s="26" t="e">
        <f t="shared" si="5"/>
        <v>#REF!</v>
      </c>
      <c r="L189" s="26" t="e">
        <f t="shared" si="5"/>
        <v>#REF!</v>
      </c>
      <c r="M189" s="7" t="e">
        <f t="shared" si="5"/>
        <v>#REF!</v>
      </c>
      <c r="N189" s="7" t="e">
        <f t="shared" si="5"/>
        <v>#REF!</v>
      </c>
      <c r="O189" s="7" t="e">
        <f t="shared" si="5"/>
        <v>#REF!</v>
      </c>
      <c r="P189" s="7" t="e">
        <f t="shared" si="5"/>
        <v>#REF!</v>
      </c>
      <c r="Q189" s="7" t="e">
        <f t="shared" si="5"/>
        <v>#REF!</v>
      </c>
      <c r="R189" s="7" t="e">
        <f t="shared" si="5"/>
        <v>#REF!</v>
      </c>
      <c r="S189" s="7" t="e">
        <f t="shared" si="5"/>
        <v>#REF!</v>
      </c>
      <c r="T189" s="7" t="e">
        <f t="shared" si="5"/>
        <v>#REF!</v>
      </c>
      <c r="U189" s="7" t="e">
        <f t="shared" si="5"/>
        <v>#REF!</v>
      </c>
      <c r="V189" s="7" t="e">
        <f t="shared" si="5"/>
        <v>#REF!</v>
      </c>
      <c r="W189" s="7"/>
      <c r="X189" s="7" t="e">
        <f>+SUMIF(#REF!,X$186,#REF!)</f>
        <v>#REF!</v>
      </c>
    </row>
    <row r="190" spans="1:24" ht="14.25" customHeight="1" x14ac:dyDescent="0.25">
      <c r="A190" s="7" t="s">
        <v>361</v>
      </c>
      <c r="B190" s="7">
        <f t="shared" ref="B190:V190" si="6">+SUMIF($G$9:$G$29,B$186,$L$9:$L$29)</f>
        <v>0</v>
      </c>
      <c r="C190" s="7">
        <f t="shared" si="6"/>
        <v>0</v>
      </c>
      <c r="D190" s="35">
        <f t="shared" si="6"/>
        <v>0</v>
      </c>
      <c r="E190" s="26">
        <f t="shared" si="6"/>
        <v>0</v>
      </c>
      <c r="F190" s="7">
        <f t="shared" si="6"/>
        <v>0</v>
      </c>
      <c r="G190" s="7">
        <f t="shared" si="6"/>
        <v>0</v>
      </c>
      <c r="H190" s="7">
        <f t="shared" si="6"/>
        <v>0</v>
      </c>
      <c r="I190" s="7">
        <f t="shared" si="6"/>
        <v>0</v>
      </c>
      <c r="J190" s="7">
        <f t="shared" si="6"/>
        <v>0</v>
      </c>
      <c r="K190" s="26">
        <f t="shared" si="6"/>
        <v>0</v>
      </c>
      <c r="L190" s="26">
        <f t="shared" si="6"/>
        <v>0</v>
      </c>
      <c r="M190" s="7">
        <f t="shared" si="6"/>
        <v>0</v>
      </c>
      <c r="N190" s="7">
        <f t="shared" si="6"/>
        <v>0</v>
      </c>
      <c r="O190" s="7">
        <f t="shared" si="6"/>
        <v>0</v>
      </c>
      <c r="P190" s="7">
        <f t="shared" si="6"/>
        <v>0</v>
      </c>
      <c r="Q190" s="7">
        <f t="shared" si="6"/>
        <v>0</v>
      </c>
      <c r="R190" s="7">
        <f t="shared" si="6"/>
        <v>14</v>
      </c>
      <c r="S190" s="7">
        <f t="shared" si="6"/>
        <v>0</v>
      </c>
      <c r="T190" s="7">
        <f t="shared" si="6"/>
        <v>0</v>
      </c>
      <c r="U190" s="7">
        <f t="shared" si="6"/>
        <v>0</v>
      </c>
      <c r="V190" s="7">
        <f t="shared" si="6"/>
        <v>0</v>
      </c>
      <c r="W190" s="7"/>
      <c r="X190" s="7">
        <f>+SUMIF($G$9:$G$29,X$186,$L$9:$L$29)</f>
        <v>0</v>
      </c>
    </row>
    <row r="191" spans="1:24" ht="14.25" customHeight="1" x14ac:dyDescent="0.25">
      <c r="A191" s="7" t="s">
        <v>330</v>
      </c>
      <c r="B191" s="7" t="e">
        <f t="shared" ref="B191:V191" si="7">SUM(B187:B190)</f>
        <v>#REF!</v>
      </c>
      <c r="C191" s="7" t="e">
        <f t="shared" si="7"/>
        <v>#REF!</v>
      </c>
      <c r="D191" s="35" t="e">
        <f t="shared" si="7"/>
        <v>#REF!</v>
      </c>
      <c r="E191" s="26" t="e">
        <f t="shared" si="7"/>
        <v>#REF!</v>
      </c>
      <c r="F191" s="7" t="e">
        <f t="shared" si="7"/>
        <v>#REF!</v>
      </c>
      <c r="G191" s="7" t="e">
        <f t="shared" si="7"/>
        <v>#REF!</v>
      </c>
      <c r="H191" s="7" t="e">
        <f t="shared" si="7"/>
        <v>#REF!</v>
      </c>
      <c r="I191" s="7" t="e">
        <f t="shared" si="7"/>
        <v>#REF!</v>
      </c>
      <c r="J191" s="7" t="e">
        <f t="shared" si="7"/>
        <v>#REF!</v>
      </c>
      <c r="K191" s="26" t="e">
        <f t="shared" si="7"/>
        <v>#REF!</v>
      </c>
      <c r="L191" s="26" t="e">
        <f t="shared" si="7"/>
        <v>#REF!</v>
      </c>
      <c r="M191" s="7" t="e">
        <f t="shared" si="7"/>
        <v>#REF!</v>
      </c>
      <c r="N191" s="7" t="e">
        <f t="shared" si="7"/>
        <v>#REF!</v>
      </c>
      <c r="O191" s="7" t="e">
        <f t="shared" si="7"/>
        <v>#REF!</v>
      </c>
      <c r="P191" s="7" t="e">
        <f t="shared" si="7"/>
        <v>#REF!</v>
      </c>
      <c r="Q191" s="7" t="e">
        <f t="shared" si="7"/>
        <v>#REF!</v>
      </c>
      <c r="R191" s="7" t="e">
        <f t="shared" si="7"/>
        <v>#REF!</v>
      </c>
      <c r="S191" s="7" t="e">
        <f t="shared" si="7"/>
        <v>#REF!</v>
      </c>
      <c r="T191" s="7" t="e">
        <f t="shared" si="7"/>
        <v>#REF!</v>
      </c>
      <c r="U191" s="7" t="e">
        <f t="shared" si="7"/>
        <v>#REF!</v>
      </c>
      <c r="V191" s="7" t="e">
        <f t="shared" si="7"/>
        <v>#REF!</v>
      </c>
      <c r="W191" s="7"/>
      <c r="X191" s="7" t="e">
        <f>SUM(X187:X190)</f>
        <v>#REF!</v>
      </c>
    </row>
    <row r="192" spans="1:2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</sheetData>
  <sortState xmlns:xlrd2="http://schemas.microsoft.com/office/spreadsheetml/2017/richdata2" ref="A2:L29">
    <sortCondition ref="J2:J29"/>
    <sortCondition ref="C2:C29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Z858"/>
  <sheetViews>
    <sheetView workbookViewId="0">
      <pane ySplit="2" topLeftCell="A3" activePane="bottomLeft" state="frozen"/>
      <selection pane="bottomLeft" activeCell="A21" sqref="A21:XFD167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124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124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2:23" ht="14.25" customHeight="1" x14ac:dyDescent="0.25">
      <c r="B1" s="65" t="s">
        <v>362</v>
      </c>
      <c r="C1" s="65"/>
      <c r="D1" s="66"/>
      <c r="E1" s="66"/>
      <c r="F1" s="65"/>
      <c r="G1" s="65"/>
      <c r="H1" s="65"/>
      <c r="I1" s="65"/>
      <c r="J1" s="65"/>
      <c r="K1" s="67"/>
      <c r="L1" s="66"/>
      <c r="M1" s="66"/>
      <c r="P1" s="59"/>
      <c r="Q1" s="59"/>
      <c r="R1" s="59"/>
      <c r="S1" s="59"/>
      <c r="T1" s="59"/>
      <c r="U1" s="59"/>
      <c r="V1" s="59"/>
      <c r="W1" s="59"/>
    </row>
    <row r="2" spans="2:23" ht="14.25" customHeight="1" x14ac:dyDescent="0.3">
      <c r="B2" s="45"/>
      <c r="C2" s="45" t="s">
        <v>323</v>
      </c>
      <c r="D2" s="46" t="s">
        <v>325</v>
      </c>
      <c r="E2" s="46" t="s">
        <v>326</v>
      </c>
      <c r="F2" s="45" t="s">
        <v>333</v>
      </c>
      <c r="G2" s="45" t="s">
        <v>3</v>
      </c>
      <c r="H2" s="45" t="s">
        <v>327</v>
      </c>
      <c r="I2" s="45" t="s">
        <v>2</v>
      </c>
      <c r="J2" s="45" t="s">
        <v>5</v>
      </c>
      <c r="K2" s="47" t="s">
        <v>324</v>
      </c>
      <c r="L2" s="46" t="s">
        <v>328</v>
      </c>
      <c r="M2" s="46" t="s">
        <v>329</v>
      </c>
      <c r="N2" s="45" t="s">
        <v>334</v>
      </c>
      <c r="O2" s="68"/>
      <c r="P2" s="48" t="s">
        <v>335</v>
      </c>
      <c r="Q2" s="48" t="s">
        <v>333</v>
      </c>
      <c r="R2" s="48" t="s">
        <v>336</v>
      </c>
      <c r="S2" s="48" t="s">
        <v>333</v>
      </c>
      <c r="T2" s="48" t="s">
        <v>337</v>
      </c>
      <c r="U2" s="48" t="s">
        <v>333</v>
      </c>
      <c r="V2" s="48" t="s">
        <v>338</v>
      </c>
      <c r="W2" s="48" t="s">
        <v>333</v>
      </c>
    </row>
    <row r="3" spans="2:23" ht="14.25" customHeight="1" x14ac:dyDescent="0.25">
      <c r="B3" s="69" t="s">
        <v>363</v>
      </c>
      <c r="C3" s="70">
        <v>1</v>
      </c>
      <c r="D3" s="70">
        <v>3</v>
      </c>
      <c r="E3" s="51">
        <v>18</v>
      </c>
      <c r="F3" s="32" t="str">
        <f>+VLOOKUP(E3,Participants!$A$1:$F$798,2,FALSE)</f>
        <v>Isaac White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4</v>
      </c>
      <c r="J3" s="32" t="str">
        <f>+VLOOKUP(E3,Participants!$A$1:$G$798,7,FALSE)</f>
        <v>DEV BOYS</v>
      </c>
      <c r="K3" s="52" t="s">
        <v>510</v>
      </c>
      <c r="L3" s="51">
        <v>1</v>
      </c>
      <c r="M3" s="51">
        <v>5</v>
      </c>
      <c r="N3" s="49" t="str">
        <f>+J3</f>
        <v>DEV BOYS</v>
      </c>
      <c r="O3" s="49"/>
      <c r="P3" s="54"/>
      <c r="Q3" s="54" t="e">
        <f>+VLOOKUP(P3,Participants!$A$1:$F$651,2,FALSE)</f>
        <v>#N/A</v>
      </c>
      <c r="R3" s="54"/>
      <c r="S3" s="54" t="e">
        <f>+VLOOKUP(R3,Participants!$A$1:$F$651,2,FALSE)</f>
        <v>#N/A</v>
      </c>
      <c r="T3" s="54"/>
      <c r="U3" s="54" t="e">
        <f>+VLOOKUP(T3,Participants!$A$1:$F$651,2,FALSE)</f>
        <v>#N/A</v>
      </c>
      <c r="V3" s="54"/>
      <c r="W3" s="54" t="e">
        <f>+VLOOKUP(V3,Participants!$A$1:$F$651,2,FALSE)</f>
        <v>#N/A</v>
      </c>
    </row>
    <row r="4" spans="2:23" ht="14.25" customHeight="1" x14ac:dyDescent="0.25">
      <c r="B4" s="129" t="s">
        <v>363</v>
      </c>
      <c r="C4" s="71">
        <v>2</v>
      </c>
      <c r="D4" s="71">
        <v>1</v>
      </c>
      <c r="E4" s="55">
        <v>105</v>
      </c>
      <c r="F4" s="14" t="str">
        <f>+VLOOKUP(E4,Participants!$A$1:$F$798,2,FALSE)</f>
        <v>Charlie Cimorelli</v>
      </c>
      <c r="G4" s="14" t="str">
        <f>+VLOOKUP(E4,Participants!$A$1:$F$798,4,FALSE)</f>
        <v>STL</v>
      </c>
      <c r="H4" s="14" t="str">
        <f>+VLOOKUP(E4,Participants!$A$1:$F$798,5,FALSE)</f>
        <v>M</v>
      </c>
      <c r="I4" s="14">
        <f>+VLOOKUP(E4,Participants!$A$1:$F$798,3,FALSE)</f>
        <v>3</v>
      </c>
      <c r="J4" s="14" t="str">
        <f>+VLOOKUP(E4,Participants!$A$1:$G$798,7,FALSE)</f>
        <v>DEV BOYS</v>
      </c>
      <c r="K4" s="131" t="s">
        <v>514</v>
      </c>
      <c r="L4" s="55">
        <v>2</v>
      </c>
      <c r="M4" s="55">
        <v>3</v>
      </c>
      <c r="N4" s="132" t="str">
        <f>+J4</f>
        <v>DEV BOYS</v>
      </c>
      <c r="O4" s="132"/>
      <c r="P4" s="58"/>
      <c r="Q4" s="58" t="e">
        <f>+VLOOKUP(P4,Participants!$A$1:$F$651,2,FALSE)</f>
        <v>#N/A</v>
      </c>
      <c r="R4" s="58"/>
      <c r="S4" s="58" t="e">
        <f>+VLOOKUP(R4,Participants!$A$1:$F$651,2,FALSE)</f>
        <v>#N/A</v>
      </c>
      <c r="T4" s="58"/>
      <c r="U4" s="58" t="e">
        <f>+VLOOKUP(T4,Participants!$A$1:$F$651,2,FALSE)</f>
        <v>#N/A</v>
      </c>
      <c r="V4" s="58"/>
      <c r="W4" s="58" t="e">
        <f>+VLOOKUP(V4,Participants!$A$1:$F$651,2,FALSE)</f>
        <v>#N/A</v>
      </c>
    </row>
    <row r="5" spans="2:23" ht="14.25" customHeight="1" x14ac:dyDescent="0.25">
      <c r="B5" s="135"/>
      <c r="C5" s="71"/>
      <c r="D5" s="71"/>
      <c r="E5" s="55"/>
      <c r="F5" s="14"/>
      <c r="G5" s="14"/>
      <c r="H5" s="14"/>
      <c r="I5" s="14"/>
      <c r="J5" s="14"/>
      <c r="K5" s="56"/>
      <c r="L5" s="55"/>
      <c r="M5" s="55"/>
      <c r="N5" s="136"/>
      <c r="O5" s="136"/>
      <c r="P5" s="58"/>
      <c r="Q5" s="58"/>
      <c r="R5" s="58"/>
      <c r="S5" s="58"/>
      <c r="T5" s="58"/>
      <c r="U5" s="58"/>
      <c r="V5" s="58"/>
      <c r="W5" s="58"/>
    </row>
    <row r="6" spans="2:23" ht="14.25" customHeight="1" x14ac:dyDescent="0.25">
      <c r="B6" s="69" t="s">
        <v>363</v>
      </c>
      <c r="C6" s="70">
        <v>1</v>
      </c>
      <c r="D6" s="70">
        <v>1</v>
      </c>
      <c r="E6" s="51">
        <v>193</v>
      </c>
      <c r="F6" s="32" t="str">
        <f>+VLOOKUP(E6,Participants!$A$1:$F$798,2,FALSE)</f>
        <v>Jeana Schulte</v>
      </c>
      <c r="G6" s="32" t="str">
        <f>+VLOOKUP(E6,Participants!$A$1:$F$798,4,FALSE)</f>
        <v>STL</v>
      </c>
      <c r="H6" s="32" t="str">
        <f>+VLOOKUP(E6,Participants!$A$1:$F$798,5,FALSE)</f>
        <v>F</v>
      </c>
      <c r="I6" s="32">
        <f>+VLOOKUP(E6,Participants!$A$1:$F$798,3,FALSE)</f>
        <v>4</v>
      </c>
      <c r="J6" s="32" t="str">
        <f>+VLOOKUP(E6,Participants!$A$1:$G$798,7,FALSE)</f>
        <v>DEV GIRLS</v>
      </c>
      <c r="K6" s="52" t="s">
        <v>509</v>
      </c>
      <c r="L6" s="51">
        <v>1</v>
      </c>
      <c r="M6" s="51">
        <v>5</v>
      </c>
      <c r="N6" s="49" t="str">
        <f>+J6</f>
        <v>DEV GIRLS</v>
      </c>
      <c r="O6" s="49"/>
      <c r="P6" s="54">
        <v>193</v>
      </c>
      <c r="Q6" s="54" t="str">
        <f>+VLOOKUP(P6,Participants!$A$1:$F$651,2,FALSE)</f>
        <v>Jeana Schulte</v>
      </c>
      <c r="R6" s="54">
        <v>183</v>
      </c>
      <c r="S6" s="54" t="str">
        <f>+VLOOKUP(R6,Participants!$A$1:$F$651,2,FALSE)</f>
        <v>Hayley Pajer</v>
      </c>
      <c r="T6" s="54">
        <v>227</v>
      </c>
      <c r="U6" s="54" t="str">
        <f>+VLOOKUP(T6,Participants!$A$1:$F$651,2,FALSE)</f>
        <v>Olivia Naguit</v>
      </c>
      <c r="V6" s="54">
        <v>152</v>
      </c>
      <c r="W6" s="54" t="str">
        <f>+VLOOKUP(V6,Participants!$A$1:$F$651,2,FALSE)</f>
        <v>Evelyn Chambers</v>
      </c>
    </row>
    <row r="7" spans="2:23" ht="14.25" customHeight="1" x14ac:dyDescent="0.25">
      <c r="B7" s="69" t="s">
        <v>363</v>
      </c>
      <c r="C7" s="70">
        <v>1</v>
      </c>
      <c r="D7" s="70">
        <v>2</v>
      </c>
      <c r="E7" s="51">
        <v>29</v>
      </c>
      <c r="F7" s="32" t="str">
        <f>+VLOOKUP(E7,Participants!$A$1:$F$798,2,FALSE)</f>
        <v>jadyn risdon</v>
      </c>
      <c r="G7" s="32" t="str">
        <f>+VLOOKUP(E7,Participants!$A$1:$F$798,4,FALSE)</f>
        <v>BFS</v>
      </c>
      <c r="H7" s="32" t="str">
        <f>+VLOOKUP(E7,Participants!$A$1:$F$798,5,FALSE)</f>
        <v>F</v>
      </c>
      <c r="I7" s="32">
        <f>+VLOOKUP(E7,Participants!$A$1:$F$798,3,FALSE)</f>
        <v>4</v>
      </c>
      <c r="J7" s="32" t="str">
        <f>+VLOOKUP(E7,Participants!$A$1:$G$798,7,FALSE)</f>
        <v>DEV GIRLS</v>
      </c>
      <c r="K7" s="52" t="s">
        <v>511</v>
      </c>
      <c r="L7" s="51">
        <v>2</v>
      </c>
      <c r="M7" s="51">
        <v>3</v>
      </c>
      <c r="N7" s="49" t="str">
        <f>+J7</f>
        <v>DEV GIRLS</v>
      </c>
      <c r="O7" s="49"/>
      <c r="P7" s="54">
        <v>29</v>
      </c>
      <c r="Q7" s="54" t="str">
        <f>+VLOOKUP(P7,Participants!$A$1:$F$651,2,FALSE)</f>
        <v>jadyn risdon</v>
      </c>
      <c r="R7" s="54">
        <v>21</v>
      </c>
      <c r="S7" s="54" t="str">
        <f>+VLOOKUP(R7,Participants!$A$1:$F$651,2,FALSE)</f>
        <v>Claire Feczko</v>
      </c>
      <c r="T7" s="54">
        <v>23</v>
      </c>
      <c r="U7" s="54" t="str">
        <f>+VLOOKUP(T7,Participants!$A$1:$F$651,2,FALSE)</f>
        <v>Scarlet Gallagher</v>
      </c>
      <c r="V7" s="54">
        <v>89</v>
      </c>
      <c r="W7" s="54" t="str">
        <f>+VLOOKUP(V7,Participants!$A$1:$F$651,2,FALSE)</f>
        <v>Ava Feigel</v>
      </c>
    </row>
    <row r="8" spans="2:23" ht="14.25" customHeight="1" x14ac:dyDescent="0.25">
      <c r="B8" s="134"/>
      <c r="C8" s="70"/>
      <c r="D8" s="70"/>
      <c r="E8" s="51"/>
      <c r="F8" s="32"/>
      <c r="G8" s="32"/>
      <c r="H8" s="32"/>
      <c r="I8" s="32"/>
      <c r="J8" s="32"/>
      <c r="K8" s="120"/>
      <c r="L8" s="51"/>
      <c r="M8" s="51"/>
      <c r="N8" s="118"/>
      <c r="O8" s="118"/>
      <c r="P8" s="54"/>
      <c r="Q8" s="54"/>
      <c r="R8" s="54"/>
      <c r="S8" s="54"/>
      <c r="T8" s="54"/>
      <c r="U8" s="54"/>
      <c r="V8" s="54"/>
      <c r="W8" s="54"/>
    </row>
    <row r="9" spans="2:23" ht="14.25" customHeight="1" x14ac:dyDescent="0.25">
      <c r="B9" s="69" t="s">
        <v>363</v>
      </c>
      <c r="C9" s="70">
        <v>3</v>
      </c>
      <c r="D9" s="70">
        <v>3</v>
      </c>
      <c r="E9" s="51">
        <v>213</v>
      </c>
      <c r="F9" s="32" t="str">
        <f>+VLOOKUP(E9,Participants!$A$1:$F$798,2,FALSE)</f>
        <v>Graham Piner</v>
      </c>
      <c r="G9" s="32" t="str">
        <f>+VLOOKUP(E9,Participants!$A$1:$F$798,4,FALSE)</f>
        <v>STL</v>
      </c>
      <c r="H9" s="32" t="str">
        <f>+VLOOKUP(E9,Participants!$A$1:$F$798,5,FALSE)</f>
        <v>M</v>
      </c>
      <c r="I9" s="32">
        <f>+VLOOKUP(E9,Participants!$A$1:$F$798,3,FALSE)</f>
        <v>5</v>
      </c>
      <c r="J9" s="32" t="str">
        <f>+VLOOKUP(E9,Participants!$A$1:$G$798,7,FALSE)</f>
        <v>JV BOYS</v>
      </c>
      <c r="K9" s="52" t="s">
        <v>516</v>
      </c>
      <c r="L9" s="51">
        <v>1</v>
      </c>
      <c r="M9" s="51">
        <v>5</v>
      </c>
      <c r="N9" s="49" t="str">
        <f>+J9</f>
        <v>JV BOYS</v>
      </c>
      <c r="O9" s="49"/>
      <c r="P9" s="54">
        <v>213</v>
      </c>
      <c r="Q9" s="54" t="str">
        <f>+VLOOKUP(P9,Participants!$A$1:$F$651,2,FALSE)</f>
        <v>Graham Piner</v>
      </c>
      <c r="R9" s="54">
        <v>210</v>
      </c>
      <c r="S9" s="54" t="str">
        <f>+VLOOKUP(R9,Participants!$A$1:$F$651,2,FALSE)</f>
        <v>Monty Mering</v>
      </c>
      <c r="T9" s="54">
        <v>212</v>
      </c>
      <c r="U9" s="54" t="str">
        <f>+VLOOKUP(T9,Participants!$A$1:$F$651,2,FALSE)</f>
        <v>Camden Morgan</v>
      </c>
      <c r="V9" s="54">
        <v>215</v>
      </c>
      <c r="W9" s="54" t="str">
        <f>+VLOOKUP(V9,Participants!$A$1:$F$651,2,FALSE)</f>
        <v>Gunnar Selden</v>
      </c>
    </row>
    <row r="10" spans="2:23" ht="14.25" customHeight="1" x14ac:dyDescent="0.25">
      <c r="B10" s="69" t="s">
        <v>363</v>
      </c>
      <c r="C10" s="70">
        <v>1</v>
      </c>
      <c r="D10" s="70">
        <v>6</v>
      </c>
      <c r="E10" s="51">
        <v>36</v>
      </c>
      <c r="F10" s="32" t="str">
        <f>+VLOOKUP(E10,Participants!$A$1:$F$798,2,FALSE)</f>
        <v>Leo Nasiadka</v>
      </c>
      <c r="G10" s="32" t="str">
        <f>+VLOOKUP(E10,Participants!$A$1:$F$798,4,FALSE)</f>
        <v>BFS</v>
      </c>
      <c r="H10" s="32" t="str">
        <f>+VLOOKUP(E10,Participants!$A$1:$F$798,5,FALSE)</f>
        <v>M</v>
      </c>
      <c r="I10" s="32">
        <f>+VLOOKUP(E10,Participants!$A$1:$F$798,3,FALSE)</f>
        <v>6</v>
      </c>
      <c r="J10" s="32" t="str">
        <f>+VLOOKUP(E10,Participants!$A$1:$G$798,7,FALSE)</f>
        <v>JV BOYS</v>
      </c>
      <c r="K10" s="52" t="s">
        <v>512</v>
      </c>
      <c r="L10" s="51">
        <v>2</v>
      </c>
      <c r="M10" s="51">
        <v>3</v>
      </c>
      <c r="N10" s="49" t="str">
        <f>+J10</f>
        <v>JV BOYS</v>
      </c>
      <c r="O10" s="49"/>
      <c r="P10" s="54"/>
      <c r="Q10" s="54" t="e">
        <f>+VLOOKUP(P10,Participants!$A$1:$F$651,2,FALSE)</f>
        <v>#N/A</v>
      </c>
      <c r="R10" s="54"/>
      <c r="S10" s="54" t="e">
        <f>+VLOOKUP(R10,Participants!$A$1:$F$651,2,FALSE)</f>
        <v>#N/A</v>
      </c>
      <c r="T10" s="54"/>
      <c r="U10" s="54" t="e">
        <f>+VLOOKUP(T10,Participants!$A$1:$F$651,2,FALSE)</f>
        <v>#N/A</v>
      </c>
      <c r="V10" s="54"/>
      <c r="W10" s="54" t="e">
        <f>+VLOOKUP(V10,Participants!$A$1:$F$651,2,FALSE)</f>
        <v>#N/A</v>
      </c>
    </row>
    <row r="11" spans="2:23" ht="14.25" customHeight="1" x14ac:dyDescent="0.25">
      <c r="B11" s="134"/>
      <c r="C11" s="70"/>
      <c r="D11" s="70"/>
      <c r="E11" s="51"/>
      <c r="F11" s="32"/>
      <c r="G11" s="32"/>
      <c r="H11" s="32"/>
      <c r="I11" s="32"/>
      <c r="J11" s="32"/>
      <c r="K11" s="120"/>
      <c r="L11" s="51"/>
      <c r="M11" s="51"/>
      <c r="N11" s="118"/>
      <c r="O11" s="118"/>
      <c r="P11" s="54"/>
      <c r="Q11" s="54"/>
      <c r="R11" s="54"/>
      <c r="S11" s="54"/>
      <c r="T11" s="54"/>
      <c r="U11" s="54"/>
      <c r="V11" s="54"/>
      <c r="W11" s="54"/>
    </row>
    <row r="12" spans="2:23" ht="14.25" customHeight="1" x14ac:dyDescent="0.25">
      <c r="B12" s="69" t="s">
        <v>363</v>
      </c>
      <c r="C12" s="70">
        <v>1</v>
      </c>
      <c r="D12" s="70">
        <v>4</v>
      </c>
      <c r="E12" s="51">
        <v>48</v>
      </c>
      <c r="F12" s="32" t="str">
        <f>+VLOOKUP(E12,Participants!$A$1:$F$798,2,FALSE)</f>
        <v>Alaina Kelly</v>
      </c>
      <c r="G12" s="32" t="str">
        <f>+VLOOKUP(E12,Participants!$A$1:$F$798,4,FALSE)</f>
        <v>BFS</v>
      </c>
      <c r="H12" s="32" t="str">
        <f>+VLOOKUP(E12,Participants!$A$1:$F$798,5,FALSE)</f>
        <v>F</v>
      </c>
      <c r="I12" s="32">
        <f>+VLOOKUP(E12,Participants!$A$1:$F$798,3,FALSE)</f>
        <v>6</v>
      </c>
      <c r="J12" s="32" t="str">
        <f>+VLOOKUP(E12,Participants!$A$1:$G$798,7,FALSE)</f>
        <v>JV GIRLS</v>
      </c>
      <c r="K12" s="52" t="s">
        <v>507</v>
      </c>
      <c r="L12" s="51">
        <v>1</v>
      </c>
      <c r="M12" s="51">
        <v>5</v>
      </c>
      <c r="N12" s="49" t="str">
        <f>+J12</f>
        <v>JV GIRLS</v>
      </c>
      <c r="O12" s="49"/>
      <c r="P12" s="54"/>
      <c r="Q12" s="54" t="e">
        <f>+VLOOKUP(P12,Participants!$A$1:$F$651,2,FALSE)</f>
        <v>#N/A</v>
      </c>
      <c r="R12" s="54"/>
      <c r="S12" s="54" t="e">
        <f>+VLOOKUP(R12,Participants!$A$1:$F$651,2,FALSE)</f>
        <v>#N/A</v>
      </c>
      <c r="T12" s="54"/>
      <c r="U12" s="54" t="e">
        <f>+VLOOKUP(T12,Participants!$A$1:$F$651,2,FALSE)</f>
        <v>#N/A</v>
      </c>
      <c r="V12" s="54"/>
      <c r="W12" s="54" t="e">
        <f>+VLOOKUP(V12,Participants!$A$1:$F$651,2,FALSE)</f>
        <v>#N/A</v>
      </c>
    </row>
    <row r="13" spans="2:23" ht="14.25" customHeight="1" x14ac:dyDescent="0.25">
      <c r="B13" s="69" t="s">
        <v>363</v>
      </c>
      <c r="C13" s="70">
        <v>1</v>
      </c>
      <c r="D13" s="70">
        <v>5</v>
      </c>
      <c r="E13" s="51">
        <v>44</v>
      </c>
      <c r="F13" s="32" t="str">
        <f>+VLOOKUP(E13,Participants!$A$1:$F$798,2,FALSE)</f>
        <v>Mirabella Davison</v>
      </c>
      <c r="G13" s="32" t="str">
        <f>+VLOOKUP(E13,Participants!$A$1:$F$798,4,FALSE)</f>
        <v>BFS</v>
      </c>
      <c r="H13" s="32" t="str">
        <f>+VLOOKUP(E13,Participants!$A$1:$F$798,5,FALSE)</f>
        <v>F</v>
      </c>
      <c r="I13" s="32">
        <f>+VLOOKUP(E13,Participants!$A$1:$F$798,3,FALSE)</f>
        <v>5</v>
      </c>
      <c r="J13" s="32" t="str">
        <f>+VLOOKUP(E13,Participants!$A$1:$G$798,7,FALSE)</f>
        <v>JV GIRLS</v>
      </c>
      <c r="K13" s="52" t="s">
        <v>508</v>
      </c>
      <c r="L13" s="51">
        <v>2</v>
      </c>
      <c r="M13" s="51" t="s">
        <v>517</v>
      </c>
      <c r="N13" s="49" t="str">
        <f>+J13</f>
        <v>JV GIRLS</v>
      </c>
      <c r="O13" s="49"/>
      <c r="P13" s="54"/>
      <c r="Q13" s="54" t="e">
        <f>+VLOOKUP(P13,Participants!$A$1:$F$651,2,FALSE)</f>
        <v>#N/A</v>
      </c>
      <c r="R13" s="54"/>
      <c r="S13" s="54" t="e">
        <f>+VLOOKUP(R13,Participants!$A$1:$F$651,2,FALSE)</f>
        <v>#N/A</v>
      </c>
      <c r="T13" s="54"/>
      <c r="U13" s="54" t="e">
        <f>+VLOOKUP(T13,Participants!$A$1:$F$651,2,FALSE)</f>
        <v>#N/A</v>
      </c>
      <c r="V13" s="54"/>
      <c r="W13" s="54" t="e">
        <f>+VLOOKUP(V13,Participants!$A$1:$F$651,2,FALSE)</f>
        <v>#N/A</v>
      </c>
    </row>
    <row r="14" spans="2:23" ht="14.25" customHeight="1" x14ac:dyDescent="0.25">
      <c r="B14" s="134"/>
      <c r="C14" s="70"/>
      <c r="D14" s="70"/>
      <c r="E14" s="51"/>
      <c r="F14" s="32"/>
      <c r="G14" s="32"/>
      <c r="H14" s="32"/>
      <c r="I14" s="32"/>
      <c r="J14" s="32"/>
      <c r="K14" s="120"/>
      <c r="L14" s="51"/>
      <c r="M14" s="51"/>
      <c r="N14" s="118"/>
      <c r="O14" s="118"/>
      <c r="P14" s="54"/>
      <c r="Q14" s="54"/>
      <c r="R14" s="54"/>
      <c r="S14" s="54"/>
      <c r="T14" s="54"/>
      <c r="U14" s="54"/>
      <c r="V14" s="54"/>
      <c r="W14" s="54"/>
    </row>
    <row r="15" spans="2:23" ht="14.25" customHeight="1" x14ac:dyDescent="0.25">
      <c r="B15" s="130" t="s">
        <v>363</v>
      </c>
      <c r="C15" s="70">
        <v>3</v>
      </c>
      <c r="D15" s="70">
        <v>2</v>
      </c>
      <c r="E15" s="51">
        <v>252</v>
      </c>
      <c r="F15" s="32" t="str">
        <f>+VLOOKUP(E15,Participants!$A$1:$F$798,2,FALSE)</f>
        <v>Liam Timney</v>
      </c>
      <c r="G15" s="32" t="str">
        <f>+VLOOKUP(E15,Participants!$A$1:$F$798,4,FALSE)</f>
        <v>STL</v>
      </c>
      <c r="H15" s="32" t="str">
        <f>+VLOOKUP(E15,Participants!$A$1:$F$798,5,FALSE)</f>
        <v>M</v>
      </c>
      <c r="I15" s="32">
        <f>+VLOOKUP(E15,Participants!$A$1:$F$798,3,FALSE)</f>
        <v>7</v>
      </c>
      <c r="J15" s="32" t="str">
        <f>+VLOOKUP(E15,Participants!$A$1:$G$798,7,FALSE)</f>
        <v>VARSITY BOYS</v>
      </c>
      <c r="K15" s="120">
        <v>55.2</v>
      </c>
      <c r="L15" s="51">
        <v>1</v>
      </c>
      <c r="M15" s="51">
        <v>5</v>
      </c>
      <c r="N15" s="133" t="str">
        <f>+J15</f>
        <v>VARSITY BOYS</v>
      </c>
      <c r="O15" s="133"/>
      <c r="P15" s="54">
        <v>252</v>
      </c>
      <c r="Q15" s="54" t="str">
        <f>+VLOOKUP(P15,Participants!$A$1:$F$651,2,FALSE)</f>
        <v>Liam Timney</v>
      </c>
      <c r="R15" s="54">
        <v>236</v>
      </c>
      <c r="S15" s="54" t="str">
        <f>+VLOOKUP(R15,Participants!$A$1:$F$651,2,FALSE)</f>
        <v>Giovanni Bellicini</v>
      </c>
      <c r="T15" s="54">
        <v>214</v>
      </c>
      <c r="U15" s="54" t="str">
        <f>+VLOOKUP(T15,Participants!$A$1:$F$651,2,FALSE)</f>
        <v>Jaxon Ray</v>
      </c>
      <c r="V15" s="54">
        <v>251</v>
      </c>
      <c r="W15" s="54" t="str">
        <f>+VLOOKUP(V15,Participants!$A$1:$F$651,2,FALSE)</f>
        <v>Jacob Sutfin</v>
      </c>
    </row>
    <row r="16" spans="2:23" ht="14.25" customHeight="1" x14ac:dyDescent="0.25">
      <c r="B16" s="130" t="s">
        <v>363</v>
      </c>
      <c r="C16" s="70">
        <v>3</v>
      </c>
      <c r="D16" s="70">
        <v>1</v>
      </c>
      <c r="E16" s="51">
        <v>59</v>
      </c>
      <c r="F16" s="32" t="str">
        <f>+VLOOKUP(E16,Participants!$A$1:$F$798,2,FALSE)</f>
        <v>Mason Moritz</v>
      </c>
      <c r="G16" s="32" t="str">
        <f>+VLOOKUP(E16,Participants!$A$1:$F$798,4,FALSE)</f>
        <v>BFS</v>
      </c>
      <c r="H16" s="32" t="str">
        <f>+VLOOKUP(E16,Participants!$A$1:$F$798,5,FALSE)</f>
        <v>M</v>
      </c>
      <c r="I16" s="32">
        <f>+VLOOKUP(E16,Participants!$A$1:$F$798,3,FALSE)</f>
        <v>7</v>
      </c>
      <c r="J16" s="32" t="str">
        <f>+VLOOKUP(E16,Participants!$A$1:$G$798,7,FALSE)</f>
        <v>VARSITY BOYS</v>
      </c>
      <c r="K16" s="120" t="s">
        <v>515</v>
      </c>
      <c r="L16" s="51">
        <v>2</v>
      </c>
      <c r="M16" s="51">
        <v>3</v>
      </c>
      <c r="N16" s="133" t="str">
        <f>+J16</f>
        <v>VARSITY BOYS</v>
      </c>
      <c r="O16" s="133"/>
      <c r="P16" s="54">
        <v>59</v>
      </c>
      <c r="Q16" s="54" t="str">
        <f>+VLOOKUP(P16,Participants!$A$1:$F$651,2,FALSE)</f>
        <v>Mason Moritz</v>
      </c>
      <c r="R16" s="54">
        <v>60</v>
      </c>
      <c r="S16" s="54" t="str">
        <f>+VLOOKUP(R16,Participants!$A$1:$F$651,2,FALSE)</f>
        <v>Enzo Pecoraro</v>
      </c>
      <c r="T16" s="54">
        <v>55</v>
      </c>
      <c r="U16" s="54" t="str">
        <f>+VLOOKUP(T16,Participants!$A$1:$F$651,2,FALSE)</f>
        <v>Hudson Feeney</v>
      </c>
      <c r="V16" s="54">
        <v>64</v>
      </c>
      <c r="W16" s="54" t="str">
        <f>+VLOOKUP(V16,Participants!$A$1:$F$651,2,FALSE)</f>
        <v>Eric Wheeler</v>
      </c>
    </row>
    <row r="17" spans="1:26" ht="14.25" customHeight="1" x14ac:dyDescent="0.25">
      <c r="B17" s="134"/>
      <c r="C17" s="70"/>
      <c r="D17" s="70"/>
      <c r="E17" s="51"/>
      <c r="F17" s="32"/>
      <c r="G17" s="32"/>
      <c r="H17" s="32"/>
      <c r="I17" s="32"/>
      <c r="J17" s="32"/>
      <c r="K17" s="120"/>
      <c r="L17" s="51"/>
      <c r="M17" s="51"/>
      <c r="N17" s="118"/>
      <c r="O17" s="118"/>
      <c r="P17" s="54"/>
      <c r="Q17" s="54"/>
      <c r="R17" s="54"/>
      <c r="S17" s="54"/>
      <c r="T17" s="54"/>
      <c r="U17" s="54"/>
      <c r="V17" s="54"/>
      <c r="W17" s="54"/>
    </row>
    <row r="18" spans="1:26" ht="14.25" customHeight="1" x14ac:dyDescent="0.25">
      <c r="B18" s="65" t="s">
        <v>363</v>
      </c>
      <c r="C18" s="71">
        <v>2</v>
      </c>
      <c r="D18" s="71">
        <v>4</v>
      </c>
      <c r="E18" s="55">
        <v>78</v>
      </c>
      <c r="F18" s="14" t="str">
        <f>+VLOOKUP(E18,Participants!$A$1:$F$798,2,FALSE)</f>
        <v>Kaitlyn Lindenfelser</v>
      </c>
      <c r="G18" s="14" t="str">
        <f>+VLOOKUP(E18,Participants!$A$1:$F$798,4,FALSE)</f>
        <v>BFS</v>
      </c>
      <c r="H18" s="14" t="str">
        <f>+VLOOKUP(E18,Participants!$A$1:$F$798,5,FALSE)</f>
        <v>F</v>
      </c>
      <c r="I18" s="14">
        <f>+VLOOKUP(E18,Participants!$A$1:$F$798,3,FALSE)</f>
        <v>7</v>
      </c>
      <c r="J18" s="14" t="str">
        <f>+VLOOKUP(E18,Participants!$A$1:$G$798,7,FALSE)</f>
        <v>VARSITY GIRLS</v>
      </c>
      <c r="K18" s="56">
        <v>57.49</v>
      </c>
      <c r="L18" s="55">
        <v>1</v>
      </c>
      <c r="M18" s="55">
        <v>5</v>
      </c>
      <c r="N18" s="7" t="str">
        <f>+J18</f>
        <v>VARSITY GIRLS</v>
      </c>
      <c r="P18" s="58">
        <v>78</v>
      </c>
      <c r="Q18" s="58" t="str">
        <f>+VLOOKUP(P18,Participants!$A$1:$F$651,2,FALSE)</f>
        <v>Kaitlyn Lindenfelser</v>
      </c>
      <c r="R18" s="58">
        <v>88</v>
      </c>
      <c r="S18" s="58" t="str">
        <f>+VLOOKUP(R18,Participants!$A$1:$F$651,2,FALSE)</f>
        <v>Alexandra Wagner</v>
      </c>
      <c r="T18" s="58">
        <v>71</v>
      </c>
      <c r="U18" s="58" t="str">
        <f>+VLOOKUP(T18,Participants!$A$1:$F$651,2,FALSE)</f>
        <v>Elena Farrah</v>
      </c>
      <c r="V18" s="58">
        <v>77</v>
      </c>
      <c r="W18" s="58" t="str">
        <f>+VLOOKUP(V18,Participants!$A$1:$F$651,2,FALSE)</f>
        <v>Tessa Liberati</v>
      </c>
    </row>
    <row r="19" spans="1:26" ht="14.25" customHeight="1" x14ac:dyDescent="0.25">
      <c r="B19" s="65" t="s">
        <v>363</v>
      </c>
      <c r="C19" s="71">
        <v>2</v>
      </c>
      <c r="D19" s="71">
        <v>3</v>
      </c>
      <c r="E19" s="55">
        <v>79</v>
      </c>
      <c r="F19" s="14" t="str">
        <f>+VLOOKUP(E19,Participants!$A$1:$F$798,2,FALSE)</f>
        <v>Jocelyn Miller</v>
      </c>
      <c r="G19" s="14" t="str">
        <f>+VLOOKUP(E19,Participants!$A$1:$F$798,4,FALSE)</f>
        <v>BFS</v>
      </c>
      <c r="H19" s="14" t="str">
        <f>+VLOOKUP(E19,Participants!$A$1:$F$798,5,FALSE)</f>
        <v>F</v>
      </c>
      <c r="I19" s="14">
        <f>+VLOOKUP(E19,Participants!$A$1:$F$798,3,FALSE)</f>
        <v>7</v>
      </c>
      <c r="J19" s="14" t="str">
        <f>+VLOOKUP(E19,Participants!$A$1:$G$798,7,FALSE)</f>
        <v>VARSITY GIRLS</v>
      </c>
      <c r="K19" s="56">
        <v>58.75</v>
      </c>
      <c r="L19" s="55">
        <v>2</v>
      </c>
      <c r="M19" s="55" t="s">
        <v>517</v>
      </c>
      <c r="N19" s="7" t="str">
        <f>+J19</f>
        <v>VARSITY GIRLS</v>
      </c>
      <c r="P19" s="58">
        <v>79</v>
      </c>
      <c r="Q19" s="58" t="str">
        <f>+VLOOKUP(P19,Participants!$A$1:$F$651,2,FALSE)</f>
        <v>Jocelyn Miller</v>
      </c>
      <c r="R19" s="58">
        <v>83</v>
      </c>
      <c r="S19" s="58" t="str">
        <f>+VLOOKUP(R19,Participants!$A$1:$F$651,2,FALSE)</f>
        <v>Kate Mulzet</v>
      </c>
      <c r="T19" s="58"/>
      <c r="U19" s="58" t="e">
        <f>+VLOOKUP(T19,Participants!$A$1:$F$651,2,FALSE)</f>
        <v>#N/A</v>
      </c>
      <c r="V19" s="58"/>
      <c r="W19" s="58" t="e">
        <f>+VLOOKUP(V19,Participants!$A$1:$F$651,2,FALSE)</f>
        <v>#N/A</v>
      </c>
    </row>
    <row r="20" spans="1:26" ht="14.25" customHeight="1" x14ac:dyDescent="0.25">
      <c r="B20" s="65" t="s">
        <v>363</v>
      </c>
      <c r="C20" s="71">
        <v>2</v>
      </c>
      <c r="D20" s="71">
        <v>2</v>
      </c>
      <c r="E20" s="55">
        <v>253</v>
      </c>
      <c r="F20" s="14" t="str">
        <f>+VLOOKUP(E20,Participants!$A$1:$F$798,2,FALSE)</f>
        <v>Olivia Barnett</v>
      </c>
      <c r="G20" s="14" t="str">
        <f>+VLOOKUP(E20,Participants!$A$1:$F$798,4,FALSE)</f>
        <v>STL</v>
      </c>
      <c r="H20" s="14" t="str">
        <f>+VLOOKUP(E20,Participants!$A$1:$F$798,5,FALSE)</f>
        <v>F</v>
      </c>
      <c r="I20" s="14">
        <f>+VLOOKUP(E20,Participants!$A$1:$F$798,3,FALSE)</f>
        <v>7</v>
      </c>
      <c r="J20" s="14" t="str">
        <f>+VLOOKUP(E20,Participants!$A$1:$G$798,7,FALSE)</f>
        <v>VARSITY GIRLS</v>
      </c>
      <c r="K20" s="56" t="s">
        <v>513</v>
      </c>
      <c r="L20" s="55">
        <v>3</v>
      </c>
      <c r="M20" s="55">
        <v>3</v>
      </c>
      <c r="N20" s="7" t="str">
        <f>+J20</f>
        <v>VARSITY GIRLS</v>
      </c>
      <c r="P20" s="58"/>
      <c r="Q20" s="58" t="e">
        <f>+VLOOKUP(P20,Participants!$A$1:$F$651,2,FALSE)</f>
        <v>#N/A</v>
      </c>
      <c r="R20" s="58"/>
      <c r="S20" s="58" t="e">
        <f>+VLOOKUP(R20,Participants!$A$1:$F$651,2,FALSE)</f>
        <v>#N/A</v>
      </c>
      <c r="T20" s="58"/>
      <c r="U20" s="58" t="e">
        <f>+VLOOKUP(T20,Participants!$A$1:$F$651,2,FALSE)</f>
        <v>#N/A</v>
      </c>
      <c r="V20" s="58"/>
      <c r="W20" s="58" t="e">
        <f>+VLOOKUP(V20,Participants!$A$1:$F$651,2,FALSE)</f>
        <v>#N/A</v>
      </c>
    </row>
    <row r="21" spans="1:26" ht="14.25" customHeight="1" x14ac:dyDescent="0.25">
      <c r="B21" s="65"/>
      <c r="D21" s="26"/>
      <c r="K21" s="35"/>
      <c r="P21" s="59"/>
      <c r="Q21" s="59"/>
      <c r="R21" s="59"/>
      <c r="S21" s="59"/>
      <c r="T21" s="59"/>
      <c r="U21" s="59"/>
      <c r="V21" s="59"/>
      <c r="W21" s="59"/>
    </row>
    <row r="22" spans="1:26" ht="14.25" customHeight="1" x14ac:dyDescent="0.25">
      <c r="B22" s="65"/>
      <c r="D22" s="26"/>
      <c r="K22" s="35"/>
      <c r="P22" s="59"/>
      <c r="Q22" s="59"/>
      <c r="R22" s="59"/>
      <c r="S22" s="59"/>
      <c r="T22" s="59"/>
      <c r="U22" s="59"/>
      <c r="V22" s="59"/>
      <c r="W22" s="59"/>
    </row>
    <row r="23" spans="1:26" ht="14.25" customHeight="1" x14ac:dyDescent="0.25">
      <c r="B23" s="65"/>
      <c r="D23" s="26"/>
      <c r="K23" s="35"/>
      <c r="P23" s="59"/>
      <c r="Q23" s="59"/>
      <c r="R23" s="59"/>
      <c r="S23" s="59"/>
      <c r="T23" s="59"/>
      <c r="U23" s="59"/>
      <c r="V23" s="59"/>
      <c r="W23" s="59"/>
    </row>
    <row r="24" spans="1:26" ht="14.25" customHeight="1" x14ac:dyDescent="0.25">
      <c r="D24" s="26"/>
      <c r="K24" s="35"/>
      <c r="P24" s="59"/>
      <c r="Q24" s="59"/>
      <c r="R24" s="59"/>
      <c r="S24" s="59"/>
      <c r="T24" s="59"/>
      <c r="U24" s="59"/>
      <c r="V24" s="59"/>
      <c r="W24" s="59"/>
    </row>
    <row r="25" spans="1:26" ht="14.25" customHeight="1" x14ac:dyDescent="0.25">
      <c r="D25" s="26"/>
      <c r="K25" s="35"/>
      <c r="P25" s="59"/>
      <c r="Q25" s="59"/>
      <c r="R25" s="59"/>
      <c r="S25" s="59"/>
      <c r="T25" s="59"/>
      <c r="U25" s="59"/>
      <c r="V25" s="59"/>
      <c r="W25" s="59"/>
    </row>
    <row r="26" spans="1:26" ht="14.25" customHeight="1" x14ac:dyDescent="0.25">
      <c r="B26" s="38" t="s">
        <v>8</v>
      </c>
      <c r="C26" s="38" t="s">
        <v>15</v>
      </c>
      <c r="D26" s="38" t="s">
        <v>18</v>
      </c>
      <c r="E26" s="123" t="s">
        <v>21</v>
      </c>
      <c r="F26" s="38" t="s">
        <v>10</v>
      </c>
      <c r="G26" s="38" t="s">
        <v>26</v>
      </c>
      <c r="H26" s="38" t="s">
        <v>29</v>
      </c>
      <c r="I26" s="38" t="s">
        <v>32</v>
      </c>
      <c r="J26" s="38" t="s">
        <v>35</v>
      </c>
      <c r="K26" s="38" t="s">
        <v>39</v>
      </c>
      <c r="L26" s="123" t="s">
        <v>42</v>
      </c>
      <c r="M26" s="123" t="s">
        <v>45</v>
      </c>
      <c r="N26" s="38" t="s">
        <v>48</v>
      </c>
      <c r="O26" s="38" t="s">
        <v>51</v>
      </c>
      <c r="P26" s="38" t="s">
        <v>54</v>
      </c>
      <c r="Q26" s="38" t="s">
        <v>57</v>
      </c>
      <c r="R26" s="38" t="s">
        <v>60</v>
      </c>
      <c r="S26" s="38" t="s">
        <v>63</v>
      </c>
      <c r="T26" s="38" t="s">
        <v>66</v>
      </c>
      <c r="U26" s="38" t="s">
        <v>71</v>
      </c>
      <c r="V26" s="38" t="s">
        <v>74</v>
      </c>
      <c r="W26" s="38" t="s">
        <v>77</v>
      </c>
      <c r="X26" s="38" t="s">
        <v>80</v>
      </c>
      <c r="Y26" s="38" t="s">
        <v>83</v>
      </c>
      <c r="Z26" s="39" t="s">
        <v>330</v>
      </c>
    </row>
    <row r="27" spans="1:26" ht="14.25" customHeight="1" x14ac:dyDescent="0.25">
      <c r="A27" s="7" t="s">
        <v>107</v>
      </c>
      <c r="B27" s="7">
        <f t="shared" ref="B27:K32" si="0">+SUMIFS($M$2:$M$20,$J$2:$J$20,$A27,$G$2:$G$20,B$26)</f>
        <v>0</v>
      </c>
      <c r="C27" s="7">
        <f t="shared" si="0"/>
        <v>0</v>
      </c>
      <c r="D27" s="7">
        <f t="shared" si="0"/>
        <v>0</v>
      </c>
      <c r="E27" s="26">
        <f t="shared" si="0"/>
        <v>0</v>
      </c>
      <c r="F27" s="7">
        <f t="shared" si="0"/>
        <v>5</v>
      </c>
      <c r="G27" s="7">
        <f t="shared" si="0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7">
        <f t="shared" si="0"/>
        <v>0</v>
      </c>
      <c r="L27" s="26">
        <f t="shared" ref="L27:Y32" si="1">+SUMIFS($M$2:$M$20,$J$2:$J$20,$A27,$G$2:$G$20,L$26)</f>
        <v>0</v>
      </c>
      <c r="M27" s="26">
        <f t="shared" si="1"/>
        <v>0</v>
      </c>
      <c r="N27" s="7">
        <f t="shared" si="1"/>
        <v>0</v>
      </c>
      <c r="O27" s="7">
        <f t="shared" si="1"/>
        <v>0</v>
      </c>
      <c r="P27" s="7">
        <f t="shared" si="1"/>
        <v>0</v>
      </c>
      <c r="Q27" s="7">
        <f t="shared" si="1"/>
        <v>0</v>
      </c>
      <c r="R27" s="7">
        <f t="shared" si="1"/>
        <v>0</v>
      </c>
      <c r="S27" s="7">
        <f t="shared" si="1"/>
        <v>0</v>
      </c>
      <c r="T27" s="7">
        <f t="shared" si="1"/>
        <v>0</v>
      </c>
      <c r="U27" s="7">
        <f t="shared" si="1"/>
        <v>0</v>
      </c>
      <c r="V27" s="7">
        <f t="shared" si="1"/>
        <v>0</v>
      </c>
      <c r="W27" s="7">
        <f t="shared" si="1"/>
        <v>0</v>
      </c>
      <c r="X27" s="7">
        <f t="shared" si="1"/>
        <v>0</v>
      </c>
      <c r="Y27" s="7">
        <f t="shared" si="1"/>
        <v>0</v>
      </c>
      <c r="Z27" s="7">
        <f t="shared" ref="Z27:Z32" si="2">SUM(D27:Y27)</f>
        <v>5</v>
      </c>
    </row>
    <row r="28" spans="1:26" ht="14.25" customHeight="1" x14ac:dyDescent="0.25">
      <c r="A28" s="7" t="s">
        <v>93</v>
      </c>
      <c r="B28" s="7">
        <f t="shared" si="0"/>
        <v>0</v>
      </c>
      <c r="C28" s="7">
        <f t="shared" si="0"/>
        <v>0</v>
      </c>
      <c r="D28" s="7">
        <f t="shared" si="0"/>
        <v>0</v>
      </c>
      <c r="E28" s="26">
        <f t="shared" si="0"/>
        <v>0</v>
      </c>
      <c r="F28" s="7">
        <f t="shared" si="0"/>
        <v>3</v>
      </c>
      <c r="G28" s="7">
        <f t="shared" si="0"/>
        <v>0</v>
      </c>
      <c r="H28" s="7">
        <f t="shared" si="0"/>
        <v>0</v>
      </c>
      <c r="I28" s="7">
        <f t="shared" si="0"/>
        <v>0</v>
      </c>
      <c r="J28" s="7">
        <f t="shared" si="0"/>
        <v>0</v>
      </c>
      <c r="K28" s="7">
        <f t="shared" si="0"/>
        <v>0</v>
      </c>
      <c r="L28" s="26">
        <f t="shared" si="1"/>
        <v>0</v>
      </c>
      <c r="M28" s="26">
        <f t="shared" si="1"/>
        <v>0</v>
      </c>
      <c r="N28" s="7">
        <f t="shared" si="1"/>
        <v>0</v>
      </c>
      <c r="O28" s="7">
        <f t="shared" si="1"/>
        <v>0</v>
      </c>
      <c r="P28" s="7">
        <f t="shared" si="1"/>
        <v>0</v>
      </c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7">
        <f t="shared" si="1"/>
        <v>0</v>
      </c>
      <c r="V28" s="7">
        <f t="shared" si="1"/>
        <v>0</v>
      </c>
      <c r="W28" s="7">
        <f t="shared" si="1"/>
        <v>0</v>
      </c>
      <c r="X28" s="7">
        <f t="shared" si="1"/>
        <v>5</v>
      </c>
      <c r="Y28" s="7">
        <f t="shared" si="1"/>
        <v>0</v>
      </c>
      <c r="Z28" s="7">
        <f t="shared" si="2"/>
        <v>8</v>
      </c>
    </row>
    <row r="29" spans="1:26" ht="14.25" customHeight="1" x14ac:dyDescent="0.25">
      <c r="A29" s="7" t="s">
        <v>132</v>
      </c>
      <c r="B29" s="7">
        <f t="shared" si="0"/>
        <v>0</v>
      </c>
      <c r="C29" s="7">
        <f t="shared" si="0"/>
        <v>0</v>
      </c>
      <c r="D29" s="7">
        <f t="shared" si="0"/>
        <v>0</v>
      </c>
      <c r="E29" s="26">
        <f t="shared" si="0"/>
        <v>0</v>
      </c>
      <c r="F29" s="7">
        <f t="shared" si="0"/>
        <v>5</v>
      </c>
      <c r="G29" s="7">
        <f t="shared" si="0"/>
        <v>0</v>
      </c>
      <c r="H29" s="7">
        <f t="shared" si="0"/>
        <v>0</v>
      </c>
      <c r="I29" s="7">
        <f t="shared" si="0"/>
        <v>0</v>
      </c>
      <c r="J29" s="7">
        <f t="shared" si="0"/>
        <v>0</v>
      </c>
      <c r="K29" s="7">
        <f t="shared" si="0"/>
        <v>0</v>
      </c>
      <c r="L29" s="26">
        <f t="shared" si="1"/>
        <v>0</v>
      </c>
      <c r="M29" s="26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0</v>
      </c>
      <c r="V29" s="7">
        <f t="shared" si="1"/>
        <v>0</v>
      </c>
      <c r="W29" s="7">
        <f t="shared" si="1"/>
        <v>0</v>
      </c>
      <c r="X29" s="7">
        <f t="shared" si="1"/>
        <v>3</v>
      </c>
      <c r="Y29" s="7">
        <f t="shared" si="1"/>
        <v>0</v>
      </c>
      <c r="Z29" s="7">
        <f t="shared" si="2"/>
        <v>8</v>
      </c>
    </row>
    <row r="30" spans="1:26" ht="14.25" customHeight="1" x14ac:dyDescent="0.25">
      <c r="A30" s="7" t="s">
        <v>119</v>
      </c>
      <c r="B30" s="7">
        <f t="shared" si="0"/>
        <v>0</v>
      </c>
      <c r="C30" s="7">
        <f t="shared" si="0"/>
        <v>0</v>
      </c>
      <c r="D30" s="7">
        <f t="shared" si="0"/>
        <v>0</v>
      </c>
      <c r="E30" s="26">
        <f t="shared" si="0"/>
        <v>0</v>
      </c>
      <c r="F30" s="7">
        <f t="shared" si="0"/>
        <v>3</v>
      </c>
      <c r="G30" s="7">
        <f t="shared" si="0"/>
        <v>0</v>
      </c>
      <c r="H30" s="7">
        <f t="shared" si="0"/>
        <v>0</v>
      </c>
      <c r="I30" s="7">
        <f t="shared" si="0"/>
        <v>0</v>
      </c>
      <c r="J30" s="7">
        <f t="shared" si="0"/>
        <v>0</v>
      </c>
      <c r="K30" s="7">
        <f t="shared" si="0"/>
        <v>0</v>
      </c>
      <c r="L30" s="26">
        <f t="shared" si="1"/>
        <v>0</v>
      </c>
      <c r="M30" s="26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5</v>
      </c>
      <c r="Y30" s="7">
        <f t="shared" si="1"/>
        <v>0</v>
      </c>
      <c r="Z30" s="7">
        <f t="shared" si="2"/>
        <v>8</v>
      </c>
    </row>
    <row r="31" spans="1:26" ht="14.25" customHeight="1" x14ac:dyDescent="0.25">
      <c r="A31" s="7" t="s">
        <v>69</v>
      </c>
      <c r="B31" s="7">
        <f t="shared" si="0"/>
        <v>0</v>
      </c>
      <c r="C31" s="7">
        <f t="shared" si="0"/>
        <v>0</v>
      </c>
      <c r="D31" s="7">
        <f t="shared" si="0"/>
        <v>0</v>
      </c>
      <c r="E31" s="26">
        <f t="shared" si="0"/>
        <v>0</v>
      </c>
      <c r="F31" s="7">
        <f t="shared" si="0"/>
        <v>3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  <c r="L31" s="26">
        <f t="shared" si="1"/>
        <v>0</v>
      </c>
      <c r="M31" s="26">
        <f t="shared" si="1"/>
        <v>0</v>
      </c>
      <c r="N31" s="7">
        <f t="shared" si="1"/>
        <v>0</v>
      </c>
      <c r="O31" s="7">
        <f t="shared" si="1"/>
        <v>0</v>
      </c>
      <c r="P31" s="7">
        <f t="shared" si="1"/>
        <v>0</v>
      </c>
      <c r="Q31" s="7">
        <f t="shared" si="1"/>
        <v>0</v>
      </c>
      <c r="R31" s="7">
        <f t="shared" si="1"/>
        <v>0</v>
      </c>
      <c r="S31" s="7">
        <f t="shared" si="1"/>
        <v>0</v>
      </c>
      <c r="T31" s="7">
        <f t="shared" si="1"/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5</v>
      </c>
      <c r="Y31" s="7">
        <f t="shared" si="1"/>
        <v>0</v>
      </c>
      <c r="Z31" s="7">
        <f t="shared" si="2"/>
        <v>8</v>
      </c>
    </row>
    <row r="32" spans="1:26" ht="14.25" customHeight="1" x14ac:dyDescent="0.25">
      <c r="A32" s="7" t="s">
        <v>13</v>
      </c>
      <c r="B32" s="7">
        <f t="shared" si="0"/>
        <v>0</v>
      </c>
      <c r="C32" s="7">
        <f t="shared" si="0"/>
        <v>0</v>
      </c>
      <c r="D32" s="7">
        <f t="shared" si="0"/>
        <v>0</v>
      </c>
      <c r="E32" s="26">
        <f t="shared" si="0"/>
        <v>0</v>
      </c>
      <c r="F32" s="7">
        <f t="shared" si="0"/>
        <v>5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7">
        <f t="shared" si="0"/>
        <v>0</v>
      </c>
      <c r="K32" s="7">
        <f t="shared" si="0"/>
        <v>0</v>
      </c>
      <c r="L32" s="26">
        <f t="shared" si="1"/>
        <v>0</v>
      </c>
      <c r="M32" s="26">
        <f t="shared" si="1"/>
        <v>0</v>
      </c>
      <c r="N32" s="7">
        <f t="shared" si="1"/>
        <v>0</v>
      </c>
      <c r="O32" s="7">
        <f t="shared" si="1"/>
        <v>0</v>
      </c>
      <c r="P32" s="7">
        <f t="shared" si="1"/>
        <v>0</v>
      </c>
      <c r="Q32" s="7">
        <f t="shared" si="1"/>
        <v>0</v>
      </c>
      <c r="R32" s="7">
        <f t="shared" si="1"/>
        <v>0</v>
      </c>
      <c r="S32" s="7">
        <f t="shared" si="1"/>
        <v>0</v>
      </c>
      <c r="T32" s="7">
        <f t="shared" si="1"/>
        <v>0</v>
      </c>
      <c r="U32" s="7">
        <f t="shared" si="1"/>
        <v>0</v>
      </c>
      <c r="V32" s="7">
        <f t="shared" si="1"/>
        <v>0</v>
      </c>
      <c r="W32" s="7">
        <f t="shared" si="1"/>
        <v>0</v>
      </c>
      <c r="X32" s="7">
        <f t="shared" si="1"/>
        <v>3</v>
      </c>
      <c r="Y32" s="7">
        <f t="shared" si="1"/>
        <v>0</v>
      </c>
      <c r="Z32" s="7">
        <f t="shared" si="2"/>
        <v>8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</sheetData>
  <sortState xmlns:xlrd2="http://schemas.microsoft.com/office/spreadsheetml/2017/richdata2" ref="B3:W20">
    <sortCondition ref="J3:J20"/>
    <sortCondition ref="K3:K20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Z821"/>
  <sheetViews>
    <sheetView workbookViewId="0">
      <pane ySplit="1" topLeftCell="A24" activePane="bottomLeft" state="frozen"/>
      <selection pane="bottomLeft" activeCell="A47" sqref="A47:XFD230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4" customWidth="1"/>
    <col min="6" max="6" width="26.7109375" customWidth="1"/>
    <col min="7" max="9" width="10.28515625" customWidth="1"/>
    <col min="10" max="10" width="13.7109375" customWidth="1"/>
    <col min="11" max="12" width="10.28515625" style="124" customWidth="1"/>
    <col min="13" max="26" width="8.42578125" customWidth="1"/>
  </cols>
  <sheetData>
    <row r="1" spans="1:12" ht="14.25" customHeight="1" x14ac:dyDescent="0.35">
      <c r="A1" s="72" t="s">
        <v>364</v>
      </c>
      <c r="B1" s="72" t="s">
        <v>323</v>
      </c>
      <c r="C1" s="72" t="s">
        <v>324</v>
      </c>
      <c r="D1" s="72" t="s">
        <v>325</v>
      </c>
      <c r="E1" s="137" t="s">
        <v>326</v>
      </c>
      <c r="F1" s="72" t="s">
        <v>1</v>
      </c>
      <c r="G1" s="72" t="s">
        <v>3</v>
      </c>
      <c r="H1" s="72" t="s">
        <v>327</v>
      </c>
      <c r="I1" s="72" t="s">
        <v>2</v>
      </c>
      <c r="J1" s="72" t="s">
        <v>5</v>
      </c>
      <c r="K1" s="137" t="s">
        <v>328</v>
      </c>
      <c r="L1" s="137" t="s">
        <v>329</v>
      </c>
    </row>
    <row r="2" spans="1:12" ht="14.25" customHeight="1" x14ac:dyDescent="0.35">
      <c r="A2" s="60" t="s">
        <v>364</v>
      </c>
      <c r="B2" s="31">
        <v>3</v>
      </c>
      <c r="C2" s="31" t="s">
        <v>526</v>
      </c>
      <c r="D2" s="31">
        <v>3</v>
      </c>
      <c r="E2" s="51">
        <v>18</v>
      </c>
      <c r="F2" s="32" t="str">
        <f>+VLOOKUP(E2,Participants!$A$1:$F$798,2,FALSE)</f>
        <v>Isaac White</v>
      </c>
      <c r="G2" s="32" t="str">
        <f>+VLOOKUP(E2,Participants!$A$1:$F$798,4,FALSE)</f>
        <v>BFS</v>
      </c>
      <c r="H2" s="32" t="str">
        <f>+VLOOKUP(E2,Participants!$A$1:$F$798,5,FALSE)</f>
        <v>M</v>
      </c>
      <c r="I2" s="32">
        <f>+VLOOKUP(E2,Participants!$A$1:$F$798,3,FALSE)</f>
        <v>4</v>
      </c>
      <c r="J2" s="32" t="str">
        <f>+VLOOKUP(E2,Participants!$A$1:$G$798,7,FALSE)</f>
        <v>DEV BOYS</v>
      </c>
      <c r="K2" s="51">
        <v>1</v>
      </c>
      <c r="L2" s="51">
        <v>5</v>
      </c>
    </row>
    <row r="3" spans="1:12" ht="14.25" customHeight="1" x14ac:dyDescent="0.35">
      <c r="A3" s="60" t="s">
        <v>364</v>
      </c>
      <c r="B3" s="31">
        <v>3</v>
      </c>
      <c r="C3" s="31" t="s">
        <v>527</v>
      </c>
      <c r="D3" s="31">
        <v>2</v>
      </c>
      <c r="E3" s="51">
        <v>2</v>
      </c>
      <c r="F3" s="32" t="str">
        <f>+VLOOKUP(E3,Participants!$A$1:$F$798,2,FALSE)</f>
        <v>Jackson Carroll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4</v>
      </c>
      <c r="J3" s="32" t="str">
        <f>+VLOOKUP(E3,Participants!$A$1:$G$798,7,FALSE)</f>
        <v>DEV BOYS</v>
      </c>
      <c r="K3" s="51">
        <v>2</v>
      </c>
      <c r="L3" s="51">
        <v>3</v>
      </c>
    </row>
    <row r="4" spans="1:12" ht="14.25" customHeight="1" x14ac:dyDescent="0.35">
      <c r="A4" s="60" t="s">
        <v>364</v>
      </c>
      <c r="B4" s="31">
        <v>3</v>
      </c>
      <c r="C4" s="31" t="s">
        <v>528</v>
      </c>
      <c r="D4" s="31">
        <v>4</v>
      </c>
      <c r="E4" s="51">
        <v>130</v>
      </c>
      <c r="F4" s="32" t="str">
        <f>+VLOOKUP(E4,Participants!$A$1:$F$798,2,FALSE)</f>
        <v>Angelo Rosato</v>
      </c>
      <c r="G4" s="32" t="str">
        <f>+VLOOKUP(E4,Participants!$A$1:$F$798,4,FALSE)</f>
        <v>STL</v>
      </c>
      <c r="H4" s="32" t="str">
        <f>+VLOOKUP(E4,Participants!$A$1:$F$798,5,FALSE)</f>
        <v>M</v>
      </c>
      <c r="I4" s="32">
        <f>+VLOOKUP(E4,Participants!$A$1:$F$798,3,FALSE)</f>
        <v>4</v>
      </c>
      <c r="J4" s="32" t="str">
        <f>+VLOOKUP(E4,Participants!$A$1:$G$798,7,FALSE)</f>
        <v>DEV BOYS</v>
      </c>
      <c r="K4" s="51">
        <v>3</v>
      </c>
      <c r="L4" s="51">
        <v>1</v>
      </c>
    </row>
    <row r="5" spans="1:12" ht="14.25" customHeight="1" x14ac:dyDescent="0.35">
      <c r="A5" s="60" t="s">
        <v>364</v>
      </c>
      <c r="B5" s="31">
        <v>3</v>
      </c>
      <c r="C5" s="31" t="s">
        <v>529</v>
      </c>
      <c r="D5" s="31">
        <v>1</v>
      </c>
      <c r="E5" s="51">
        <v>128</v>
      </c>
      <c r="F5" s="32" t="str">
        <f>+VLOOKUP(E5,Participants!$A$1:$F$798,2,FALSE)</f>
        <v>Mick Rice</v>
      </c>
      <c r="G5" s="32" t="str">
        <f>+VLOOKUP(E5,Participants!$A$1:$F$798,4,FALSE)</f>
        <v>STL</v>
      </c>
      <c r="H5" s="32" t="str">
        <f>+VLOOKUP(E5,Participants!$A$1:$F$798,5,FALSE)</f>
        <v>M</v>
      </c>
      <c r="I5" s="32">
        <f>+VLOOKUP(E5,Participants!$A$1:$F$798,3,FALSE)</f>
        <v>3</v>
      </c>
      <c r="J5" s="32" t="str">
        <f>+VLOOKUP(E5,Participants!$A$1:$G$798,7,FALSE)</f>
        <v>DEV BOYS</v>
      </c>
      <c r="K5" s="51">
        <v>4</v>
      </c>
      <c r="L5" s="51"/>
    </row>
    <row r="6" spans="1:12" ht="14.25" customHeight="1" x14ac:dyDescent="0.35">
      <c r="A6" s="60" t="s">
        <v>364</v>
      </c>
      <c r="B6" s="33">
        <v>2</v>
      </c>
      <c r="C6" s="33" t="s">
        <v>521</v>
      </c>
      <c r="D6" s="33">
        <v>5</v>
      </c>
      <c r="E6" s="55">
        <v>112</v>
      </c>
      <c r="F6" s="14" t="str">
        <f>+VLOOKUP(E6,Participants!$A$1:$F$798,2,FALSE)</f>
        <v>Ian Heller</v>
      </c>
      <c r="G6" s="14" t="str">
        <f>+VLOOKUP(E6,Participants!$A$1:$F$798,4,FALSE)</f>
        <v>STL</v>
      </c>
      <c r="H6" s="14" t="str">
        <f>+VLOOKUP(E6,Participants!$A$1:$F$798,5,FALSE)</f>
        <v>M</v>
      </c>
      <c r="I6" s="14">
        <f>+VLOOKUP(E6,Participants!$A$1:$F$798,3,FALSE)</f>
        <v>3</v>
      </c>
      <c r="J6" s="14" t="str">
        <f>+VLOOKUP(E6,Participants!$A$1:$G$798,7,FALSE)</f>
        <v>DEV BOYS</v>
      </c>
      <c r="K6" s="55">
        <v>5</v>
      </c>
      <c r="L6" s="55"/>
    </row>
    <row r="7" spans="1:12" ht="14.25" customHeight="1" x14ac:dyDescent="0.35">
      <c r="A7" s="60" t="s">
        <v>364</v>
      </c>
      <c r="B7" s="33">
        <v>2</v>
      </c>
      <c r="C7" s="33" t="s">
        <v>522</v>
      </c>
      <c r="D7" s="33">
        <v>4</v>
      </c>
      <c r="E7" s="55">
        <v>102</v>
      </c>
      <c r="F7" s="14" t="str">
        <f>+VLOOKUP(E7,Participants!$A$1:$F$798,2,FALSE)</f>
        <v>James Buehler</v>
      </c>
      <c r="G7" s="14" t="str">
        <f>+VLOOKUP(E7,Participants!$A$1:$F$798,4,FALSE)</f>
        <v>STL</v>
      </c>
      <c r="H7" s="14" t="str">
        <f>+VLOOKUP(E7,Participants!$A$1:$F$798,5,FALSE)</f>
        <v>M</v>
      </c>
      <c r="I7" s="14">
        <f>+VLOOKUP(E7,Participants!$A$1:$F$798,3,FALSE)</f>
        <v>3</v>
      </c>
      <c r="J7" s="14" t="str">
        <f>+VLOOKUP(E7,Participants!$A$1:$G$798,7,FALSE)</f>
        <v>DEV BOYS</v>
      </c>
      <c r="K7" s="55">
        <v>6</v>
      </c>
      <c r="L7" s="55"/>
    </row>
    <row r="8" spans="1:12" ht="14.25" customHeight="1" x14ac:dyDescent="0.35">
      <c r="A8" s="60" t="s">
        <v>364</v>
      </c>
      <c r="B8" s="33">
        <v>2</v>
      </c>
      <c r="C8" s="33" t="s">
        <v>523</v>
      </c>
      <c r="D8" s="33">
        <v>2</v>
      </c>
      <c r="E8" s="55">
        <v>12</v>
      </c>
      <c r="F8" s="14" t="str">
        <f>+VLOOKUP(E8,Participants!$A$1:$F$798,2,FALSE)</f>
        <v>Reid Patterson</v>
      </c>
      <c r="G8" s="14" t="str">
        <f>+VLOOKUP(E8,Participants!$A$1:$F$798,4,FALSE)</f>
        <v>BFS</v>
      </c>
      <c r="H8" s="14" t="str">
        <f>+VLOOKUP(E8,Participants!$A$1:$F$798,5,FALSE)</f>
        <v>M</v>
      </c>
      <c r="I8" s="14">
        <f>+VLOOKUP(E8,Participants!$A$1:$F$798,3,FALSE)</f>
        <v>4</v>
      </c>
      <c r="J8" s="14" t="str">
        <f>+VLOOKUP(E8,Participants!$A$1:$G$798,7,FALSE)</f>
        <v>DEV BOYS</v>
      </c>
      <c r="K8" s="55">
        <v>7</v>
      </c>
      <c r="L8" s="55"/>
    </row>
    <row r="9" spans="1:12" ht="14.25" customHeight="1" x14ac:dyDescent="0.35">
      <c r="A9" s="60" t="s">
        <v>364</v>
      </c>
      <c r="B9" s="33">
        <v>2</v>
      </c>
      <c r="C9" s="33" t="s">
        <v>524</v>
      </c>
      <c r="D9" s="33">
        <v>1</v>
      </c>
      <c r="E9" s="55">
        <v>105</v>
      </c>
      <c r="F9" s="14" t="str">
        <f>+VLOOKUP(E9,Participants!$A$1:$F$798,2,FALSE)</f>
        <v>Charlie Cimorelli</v>
      </c>
      <c r="G9" s="14" t="str">
        <f>+VLOOKUP(E9,Participants!$A$1:$F$798,4,FALSE)</f>
        <v>STL</v>
      </c>
      <c r="H9" s="14" t="str">
        <f>+VLOOKUP(E9,Participants!$A$1:$F$798,5,FALSE)</f>
        <v>M</v>
      </c>
      <c r="I9" s="14">
        <f>+VLOOKUP(E9,Participants!$A$1:$F$798,3,FALSE)</f>
        <v>3</v>
      </c>
      <c r="J9" s="14" t="str">
        <f>+VLOOKUP(E9,Participants!$A$1:$G$798,7,FALSE)</f>
        <v>DEV BOYS</v>
      </c>
      <c r="K9" s="55">
        <v>8</v>
      </c>
      <c r="L9" s="55"/>
    </row>
    <row r="10" spans="1:12" ht="14.25" customHeight="1" x14ac:dyDescent="0.35">
      <c r="A10" s="60" t="s">
        <v>364</v>
      </c>
      <c r="B10" s="33">
        <v>2</v>
      </c>
      <c r="C10" s="33" t="s">
        <v>525</v>
      </c>
      <c r="D10" s="33">
        <v>3</v>
      </c>
      <c r="E10" s="55">
        <v>144</v>
      </c>
      <c r="F10" s="14" t="str">
        <f>+VLOOKUP(E10,Participants!$A$1:$F$798,2,FALSE)</f>
        <v>Bennett Willman</v>
      </c>
      <c r="G10" s="14" t="str">
        <f>+VLOOKUP(E10,Participants!$A$1:$F$798,4,FALSE)</f>
        <v>STL</v>
      </c>
      <c r="H10" s="14" t="str">
        <f>+VLOOKUP(E10,Participants!$A$1:$F$798,5,FALSE)</f>
        <v>M</v>
      </c>
      <c r="I10" s="14">
        <f>+VLOOKUP(E10,Participants!$A$1:$F$798,3,FALSE)</f>
        <v>3</v>
      </c>
      <c r="J10" s="14" t="str">
        <f>+VLOOKUP(E10,Participants!$A$1:$G$798,7,FALSE)</f>
        <v>DEV BOYS</v>
      </c>
      <c r="K10" s="55">
        <v>9</v>
      </c>
      <c r="L10" s="55"/>
    </row>
    <row r="11" spans="1:12" ht="14.25" customHeight="1" x14ac:dyDescent="0.35">
      <c r="A11" s="60"/>
      <c r="B11" s="33"/>
      <c r="C11" s="33"/>
      <c r="D11" s="33"/>
      <c r="E11" s="55"/>
      <c r="F11" s="14"/>
      <c r="G11" s="14"/>
      <c r="H11" s="14"/>
      <c r="I11" s="14"/>
      <c r="J11" s="14"/>
      <c r="K11" s="55"/>
      <c r="L11" s="55"/>
    </row>
    <row r="12" spans="1:12" ht="14.25" customHeight="1" x14ac:dyDescent="0.35">
      <c r="A12" s="60" t="s">
        <v>364</v>
      </c>
      <c r="B12" s="31">
        <v>1</v>
      </c>
      <c r="C12" s="31" t="s">
        <v>518</v>
      </c>
      <c r="D12" s="31">
        <v>1</v>
      </c>
      <c r="E12" s="51">
        <v>183</v>
      </c>
      <c r="F12" s="32" t="str">
        <f>+VLOOKUP(E12,Participants!$A$1:$F$798,2,FALSE)</f>
        <v>Hayley Pajer</v>
      </c>
      <c r="G12" s="32" t="str">
        <f>+VLOOKUP(E12,Participants!$A$1:$F$798,4,FALSE)</f>
        <v>STL</v>
      </c>
      <c r="H12" s="32" t="str">
        <f>+VLOOKUP(E12,Participants!$A$1:$F$798,5,FALSE)</f>
        <v>F</v>
      </c>
      <c r="I12" s="32">
        <f>+VLOOKUP(E12,Participants!$A$1:$F$798,3,FALSE)</f>
        <v>3</v>
      </c>
      <c r="J12" s="32" t="str">
        <f>+VLOOKUP(E12,Participants!$A$1:$G$798,7,FALSE)</f>
        <v>DEV GIRLS</v>
      </c>
      <c r="K12" s="51">
        <v>1</v>
      </c>
      <c r="L12" s="51">
        <v>5</v>
      </c>
    </row>
    <row r="13" spans="1:12" ht="14.25" customHeight="1" x14ac:dyDescent="0.35">
      <c r="A13" s="60" t="s">
        <v>364</v>
      </c>
      <c r="B13" s="31">
        <v>1</v>
      </c>
      <c r="C13" s="31" t="s">
        <v>518</v>
      </c>
      <c r="D13" s="31">
        <v>2</v>
      </c>
      <c r="E13" s="51">
        <v>152</v>
      </c>
      <c r="F13" s="32" t="str">
        <f>+VLOOKUP(E13,Participants!$A$1:$F$798,2,FALSE)</f>
        <v>Evelyn Chambers</v>
      </c>
      <c r="G13" s="32" t="str">
        <f>+VLOOKUP(E13,Participants!$A$1:$F$798,4,FALSE)</f>
        <v>STL</v>
      </c>
      <c r="H13" s="32" t="str">
        <f>+VLOOKUP(E13,Participants!$A$1:$F$798,5,FALSE)</f>
        <v>F</v>
      </c>
      <c r="I13" s="32">
        <f>+VLOOKUP(E13,Participants!$A$1:$F$798,3,FALSE)</f>
        <v>4</v>
      </c>
      <c r="J13" s="32" t="str">
        <f>+VLOOKUP(E13,Participants!$A$1:$G$798,7,FALSE)</f>
        <v>DEV GIRLS</v>
      </c>
      <c r="K13" s="51">
        <v>2</v>
      </c>
      <c r="L13" s="51">
        <v>3</v>
      </c>
    </row>
    <row r="14" spans="1:12" ht="14.25" customHeight="1" x14ac:dyDescent="0.35">
      <c r="A14" s="60" t="s">
        <v>364</v>
      </c>
      <c r="B14" s="31">
        <v>1</v>
      </c>
      <c r="C14" s="31" t="s">
        <v>519</v>
      </c>
      <c r="D14" s="31">
        <v>4</v>
      </c>
      <c r="E14" s="51">
        <v>25</v>
      </c>
      <c r="F14" s="32" t="str">
        <f>+VLOOKUP(E14,Participants!$A$1:$F$798,2,FALSE)</f>
        <v>Monica Isacco</v>
      </c>
      <c r="G14" s="32" t="str">
        <f>+VLOOKUP(E14,Participants!$A$1:$F$798,4,FALSE)</f>
        <v>BFS</v>
      </c>
      <c r="H14" s="32" t="str">
        <f>+VLOOKUP(E14,Participants!$A$1:$F$798,5,FALSE)</f>
        <v>F</v>
      </c>
      <c r="I14" s="32">
        <f>+VLOOKUP(E14,Participants!$A$1:$F$798,3,FALSE)</f>
        <v>4</v>
      </c>
      <c r="J14" s="32" t="str">
        <f>+VLOOKUP(E14,Participants!$A$1:$G$798,7,FALSE)</f>
        <v>DEV GIRLS</v>
      </c>
      <c r="K14" s="51">
        <v>3</v>
      </c>
      <c r="L14" s="51">
        <v>1</v>
      </c>
    </row>
    <row r="15" spans="1:12" ht="14.25" customHeight="1" x14ac:dyDescent="0.35">
      <c r="A15" s="60" t="s">
        <v>364</v>
      </c>
      <c r="B15" s="31">
        <v>1</v>
      </c>
      <c r="C15" s="31" t="s">
        <v>520</v>
      </c>
      <c r="D15" s="31">
        <v>3</v>
      </c>
      <c r="E15" s="51">
        <v>89</v>
      </c>
      <c r="F15" s="32" t="str">
        <f>+VLOOKUP(E15,Participants!$A$1:$F$798,2,FALSE)</f>
        <v>Ava Feigel</v>
      </c>
      <c r="G15" s="32" t="str">
        <f>+VLOOKUP(E15,Participants!$A$1:$F$798,4,FALSE)</f>
        <v>BFS</v>
      </c>
      <c r="H15" s="32" t="str">
        <f>+VLOOKUP(E15,Participants!$A$1:$F$798,5,FALSE)</f>
        <v>F</v>
      </c>
      <c r="I15" s="32">
        <f>+VLOOKUP(E15,Participants!$A$1:$F$798,3,FALSE)</f>
        <v>2</v>
      </c>
      <c r="J15" s="32" t="str">
        <f>+VLOOKUP(E15,Participants!$A$1:$G$798,7,FALSE)</f>
        <v>DEV GIRLS</v>
      </c>
      <c r="K15" s="51">
        <v>4</v>
      </c>
      <c r="L15" s="51"/>
    </row>
    <row r="16" spans="1:12" ht="14.25" customHeight="1" x14ac:dyDescent="0.35">
      <c r="A16" s="60"/>
      <c r="B16" s="31"/>
      <c r="C16" s="31"/>
      <c r="D16" s="31"/>
      <c r="E16" s="51"/>
      <c r="F16" s="32"/>
      <c r="G16" s="32"/>
      <c r="H16" s="32"/>
      <c r="I16" s="32"/>
      <c r="J16" s="32"/>
      <c r="K16" s="51"/>
      <c r="L16" s="51"/>
    </row>
    <row r="17" spans="1:12" ht="14.25" customHeight="1" x14ac:dyDescent="0.35">
      <c r="A17" s="60" t="s">
        <v>364</v>
      </c>
      <c r="B17" s="31">
        <v>5</v>
      </c>
      <c r="C17" s="31" t="s">
        <v>535</v>
      </c>
      <c r="D17" s="31">
        <v>2</v>
      </c>
      <c r="E17" s="51">
        <v>215</v>
      </c>
      <c r="F17" s="32" t="str">
        <f>+VLOOKUP(E17,Participants!$A$1:$F$798,2,FALSE)</f>
        <v>Gunnar Selden</v>
      </c>
      <c r="G17" s="32" t="str">
        <f>+VLOOKUP(E17,Participants!$A$1:$F$798,4,FALSE)</f>
        <v>STL</v>
      </c>
      <c r="H17" s="32" t="str">
        <f>+VLOOKUP(E17,Participants!$A$1:$F$798,5,FALSE)</f>
        <v>M</v>
      </c>
      <c r="I17" s="32">
        <f>+VLOOKUP(E17,Participants!$A$1:$F$798,3,FALSE)</f>
        <v>6</v>
      </c>
      <c r="J17" s="32" t="str">
        <f>+VLOOKUP(E17,Participants!$A$1:$G$798,7,FALSE)</f>
        <v>JV BOYS</v>
      </c>
      <c r="K17" s="51">
        <v>1</v>
      </c>
      <c r="L17" s="51">
        <v>5</v>
      </c>
    </row>
    <row r="18" spans="1:12" ht="14.25" customHeight="1" x14ac:dyDescent="0.35">
      <c r="A18" s="60" t="s">
        <v>364</v>
      </c>
      <c r="B18" s="31">
        <v>5</v>
      </c>
      <c r="C18" s="31" t="s">
        <v>536</v>
      </c>
      <c r="D18" s="31">
        <v>3</v>
      </c>
      <c r="E18" s="51">
        <v>40</v>
      </c>
      <c r="F18" s="32" t="str">
        <f>+VLOOKUP(E18,Participants!$A$1:$F$798,2,FALSE)</f>
        <v>Theodore Schoedel</v>
      </c>
      <c r="G18" s="32" t="str">
        <f>+VLOOKUP(E18,Participants!$A$1:$F$798,4,FALSE)</f>
        <v>BFS</v>
      </c>
      <c r="H18" s="32" t="str">
        <f>+VLOOKUP(E18,Participants!$A$1:$F$798,5,FALSE)</f>
        <v>M</v>
      </c>
      <c r="I18" s="32">
        <f>+VLOOKUP(E18,Participants!$A$1:$F$798,3,FALSE)</f>
        <v>6</v>
      </c>
      <c r="J18" s="32" t="str">
        <f>+VLOOKUP(E18,Participants!$A$1:$G$798,7,FALSE)</f>
        <v>JV BOYS</v>
      </c>
      <c r="K18" s="51">
        <v>2</v>
      </c>
      <c r="L18" s="51">
        <v>3</v>
      </c>
    </row>
    <row r="19" spans="1:12" ht="14.25" customHeight="1" x14ac:dyDescent="0.35">
      <c r="A19" s="60" t="s">
        <v>364</v>
      </c>
      <c r="B19" s="31">
        <v>5</v>
      </c>
      <c r="C19" s="31" t="s">
        <v>537</v>
      </c>
      <c r="D19" s="31">
        <v>7</v>
      </c>
      <c r="E19" s="51">
        <v>33</v>
      </c>
      <c r="F19" s="32" t="str">
        <f>+VLOOKUP(E19,Participants!$A$1:$F$798,2,FALSE)</f>
        <v>Drew Frederick</v>
      </c>
      <c r="G19" s="32" t="str">
        <f>+VLOOKUP(E19,Participants!$A$1:$F$798,4,FALSE)</f>
        <v>BFS</v>
      </c>
      <c r="H19" s="32" t="str">
        <f>+VLOOKUP(E19,Participants!$A$1:$F$798,5,FALSE)</f>
        <v>M</v>
      </c>
      <c r="I19" s="32">
        <f>+VLOOKUP(E19,Participants!$A$1:$F$798,3,FALSE)</f>
        <v>5</v>
      </c>
      <c r="J19" s="32" t="str">
        <f>+VLOOKUP(E19,Participants!$A$1:$G$798,7,FALSE)</f>
        <v>JV BOYS</v>
      </c>
      <c r="K19" s="51">
        <v>3</v>
      </c>
      <c r="L19" s="51">
        <v>1</v>
      </c>
    </row>
    <row r="20" spans="1:12" ht="14.25" customHeight="1" x14ac:dyDescent="0.35">
      <c r="A20" s="60" t="s">
        <v>364</v>
      </c>
      <c r="B20" s="31">
        <v>5</v>
      </c>
      <c r="C20" s="31" t="s">
        <v>538</v>
      </c>
      <c r="D20" s="31">
        <v>6</v>
      </c>
      <c r="E20" s="51">
        <v>213</v>
      </c>
      <c r="F20" s="32" t="str">
        <f>+VLOOKUP(E20,Participants!$A$1:$F$798,2,FALSE)</f>
        <v>Graham Piner</v>
      </c>
      <c r="G20" s="32" t="str">
        <f>+VLOOKUP(E20,Participants!$A$1:$F$798,4,FALSE)</f>
        <v>STL</v>
      </c>
      <c r="H20" s="32" t="str">
        <f>+VLOOKUP(E20,Participants!$A$1:$F$798,5,FALSE)</f>
        <v>M</v>
      </c>
      <c r="I20" s="32">
        <f>+VLOOKUP(E20,Participants!$A$1:$F$798,3,FALSE)</f>
        <v>5</v>
      </c>
      <c r="J20" s="32" t="str">
        <f>+VLOOKUP(E20,Participants!$A$1:$G$798,7,FALSE)</f>
        <v>JV BOYS</v>
      </c>
      <c r="K20" s="51">
        <v>4</v>
      </c>
      <c r="L20" s="51"/>
    </row>
    <row r="21" spans="1:12" ht="14.25" customHeight="1" x14ac:dyDescent="0.35">
      <c r="A21" s="60" t="s">
        <v>364</v>
      </c>
      <c r="B21" s="31">
        <v>5</v>
      </c>
      <c r="C21" s="31" t="s">
        <v>539</v>
      </c>
      <c r="D21" s="31">
        <v>1</v>
      </c>
      <c r="E21" s="51">
        <v>41</v>
      </c>
      <c r="F21" s="32" t="str">
        <f>+VLOOKUP(E21,Participants!$A$1:$F$798,2,FALSE)</f>
        <v>Liam Straub</v>
      </c>
      <c r="G21" s="32" t="str">
        <f>+VLOOKUP(E21,Participants!$A$1:$F$798,4,FALSE)</f>
        <v>BFS</v>
      </c>
      <c r="H21" s="32" t="str">
        <f>+VLOOKUP(E21,Participants!$A$1:$F$798,5,FALSE)</f>
        <v>M</v>
      </c>
      <c r="I21" s="32">
        <f>+VLOOKUP(E21,Participants!$A$1:$F$798,3,FALSE)</f>
        <v>6</v>
      </c>
      <c r="J21" s="32" t="str">
        <f>+VLOOKUP(E21,Participants!$A$1:$G$798,7,FALSE)</f>
        <v>JV BOYS</v>
      </c>
      <c r="K21" s="51">
        <v>5</v>
      </c>
      <c r="L21" s="51"/>
    </row>
    <row r="22" spans="1:12" ht="14.25" customHeight="1" x14ac:dyDescent="0.35">
      <c r="A22" s="60" t="s">
        <v>364</v>
      </c>
      <c r="B22" s="31">
        <v>5</v>
      </c>
      <c r="C22" s="31" t="s">
        <v>540</v>
      </c>
      <c r="D22" s="31">
        <v>4</v>
      </c>
      <c r="E22" s="51">
        <v>210</v>
      </c>
      <c r="F22" s="32" t="str">
        <f>+VLOOKUP(E22,Participants!$A$1:$F$798,2,FALSE)</f>
        <v>Monty Mering</v>
      </c>
      <c r="G22" s="32" t="str">
        <f>+VLOOKUP(E22,Participants!$A$1:$F$798,4,FALSE)</f>
        <v>STL</v>
      </c>
      <c r="H22" s="32" t="str">
        <f>+VLOOKUP(E22,Participants!$A$1:$F$798,5,FALSE)</f>
        <v>M</v>
      </c>
      <c r="I22" s="32">
        <f>+VLOOKUP(E22,Participants!$A$1:$F$798,3,FALSE)</f>
        <v>5</v>
      </c>
      <c r="J22" s="32" t="str">
        <f>+VLOOKUP(E22,Participants!$A$1:$G$798,7,FALSE)</f>
        <v>JV BOYS</v>
      </c>
      <c r="K22" s="51">
        <v>6</v>
      </c>
      <c r="L22" s="51"/>
    </row>
    <row r="23" spans="1:12" ht="14.25" customHeight="1" x14ac:dyDescent="0.35">
      <c r="A23" s="60" t="s">
        <v>364</v>
      </c>
      <c r="B23" s="31">
        <v>5</v>
      </c>
      <c r="C23" s="31" t="s">
        <v>541</v>
      </c>
      <c r="D23" s="31">
        <v>5</v>
      </c>
      <c r="E23" s="51">
        <v>37</v>
      </c>
      <c r="F23" s="32" t="str">
        <f>+VLOOKUP(E23,Participants!$A$1:$F$798,2,FALSE)</f>
        <v>Liam Patterson</v>
      </c>
      <c r="G23" s="32" t="str">
        <f>+VLOOKUP(E23,Participants!$A$1:$F$798,4,FALSE)</f>
        <v>BFS</v>
      </c>
      <c r="H23" s="32" t="str">
        <f>+VLOOKUP(E23,Participants!$A$1:$F$798,5,FALSE)</f>
        <v>M</v>
      </c>
      <c r="I23" s="32">
        <f>+VLOOKUP(E23,Participants!$A$1:$F$798,3,FALSE)</f>
        <v>6</v>
      </c>
      <c r="J23" s="32" t="str">
        <f>+VLOOKUP(E23,Participants!$A$1:$G$798,7,FALSE)</f>
        <v>JV BOYS</v>
      </c>
      <c r="K23" s="51">
        <v>7</v>
      </c>
      <c r="L23" s="51"/>
    </row>
    <row r="24" spans="1:12" ht="14.25" customHeight="1" x14ac:dyDescent="0.35">
      <c r="A24" s="60"/>
      <c r="B24" s="31"/>
      <c r="C24" s="31"/>
      <c r="D24" s="31"/>
      <c r="E24" s="51"/>
      <c r="F24" s="32"/>
      <c r="G24" s="32"/>
      <c r="H24" s="32"/>
      <c r="I24" s="32"/>
      <c r="J24" s="32"/>
      <c r="K24" s="51"/>
      <c r="L24" s="51"/>
    </row>
    <row r="25" spans="1:12" ht="14.25" customHeight="1" x14ac:dyDescent="0.35">
      <c r="A25" s="60" t="s">
        <v>364</v>
      </c>
      <c r="B25" s="33">
        <v>4</v>
      </c>
      <c r="C25" s="33" t="s">
        <v>530</v>
      </c>
      <c r="D25" s="33">
        <v>1</v>
      </c>
      <c r="E25" s="55">
        <v>51</v>
      </c>
      <c r="F25" s="14" t="str">
        <f>+VLOOKUP(E25,Participants!$A$1:$F$798,2,FALSE)</f>
        <v>Ella Notte</v>
      </c>
      <c r="G25" s="14" t="str">
        <f>+VLOOKUP(E25,Participants!$A$1:$F$798,4,FALSE)</f>
        <v>BFS</v>
      </c>
      <c r="H25" s="14" t="str">
        <f>+VLOOKUP(E25,Participants!$A$1:$F$798,5,FALSE)</f>
        <v>F</v>
      </c>
      <c r="I25" s="14">
        <f>+VLOOKUP(E25,Participants!$A$1:$F$798,3,FALSE)</f>
        <v>6</v>
      </c>
      <c r="J25" s="14" t="str">
        <f>+VLOOKUP(E25,Participants!$A$1:$G$798,7,FALSE)</f>
        <v>JV GIRLS</v>
      </c>
      <c r="K25" s="55">
        <v>1</v>
      </c>
      <c r="L25" s="55">
        <v>5</v>
      </c>
    </row>
    <row r="26" spans="1:12" ht="14.25" customHeight="1" x14ac:dyDescent="0.35">
      <c r="A26" s="60" t="s">
        <v>364</v>
      </c>
      <c r="B26" s="33">
        <v>4</v>
      </c>
      <c r="C26" s="33" t="s">
        <v>531</v>
      </c>
      <c r="D26" s="33">
        <v>2</v>
      </c>
      <c r="E26" s="55">
        <v>221</v>
      </c>
      <c r="F26" s="14" t="str">
        <f>+VLOOKUP(E26,Participants!$A$1:$F$798,2,FALSE)</f>
        <v>Ava Hladek</v>
      </c>
      <c r="G26" s="14" t="str">
        <f>+VLOOKUP(E26,Participants!$A$1:$F$798,4,FALSE)</f>
        <v>STL</v>
      </c>
      <c r="H26" s="14" t="str">
        <f>+VLOOKUP(E26,Participants!$A$1:$F$798,5,FALSE)</f>
        <v>F</v>
      </c>
      <c r="I26" s="14">
        <f>+VLOOKUP(E26,Participants!$A$1:$F$798,3,FALSE)</f>
        <v>6</v>
      </c>
      <c r="J26" s="14" t="str">
        <f>+VLOOKUP(E26,Participants!$A$1:$G$798,7,FALSE)</f>
        <v>JV GIRLS</v>
      </c>
      <c r="K26" s="55">
        <v>2</v>
      </c>
      <c r="L26" s="55">
        <v>3</v>
      </c>
    </row>
    <row r="27" spans="1:12" ht="14.25" customHeight="1" x14ac:dyDescent="0.35">
      <c r="A27" s="60" t="s">
        <v>364</v>
      </c>
      <c r="B27" s="33">
        <v>4</v>
      </c>
      <c r="C27" s="33" t="s">
        <v>532</v>
      </c>
      <c r="D27" s="33">
        <v>5</v>
      </c>
      <c r="E27" s="55">
        <v>47</v>
      </c>
      <c r="F27" s="14" t="str">
        <f>+VLOOKUP(E27,Participants!$A$1:$F$798,2,FALSE)</f>
        <v>Charlie Kane</v>
      </c>
      <c r="G27" s="14" t="str">
        <f>+VLOOKUP(E27,Participants!$A$1:$F$798,4,FALSE)</f>
        <v>BFS</v>
      </c>
      <c r="H27" s="14" t="str">
        <f>+VLOOKUP(E27,Participants!$A$1:$F$798,5,FALSE)</f>
        <v>F</v>
      </c>
      <c r="I27" s="14">
        <f>+VLOOKUP(E27,Participants!$A$1:$F$798,3,FALSE)</f>
        <v>5</v>
      </c>
      <c r="J27" s="14" t="str">
        <f>+VLOOKUP(E27,Participants!$A$1:$G$798,7,FALSE)</f>
        <v>JV GIRLS</v>
      </c>
      <c r="K27" s="55">
        <v>3</v>
      </c>
      <c r="L27" s="55">
        <v>1</v>
      </c>
    </row>
    <row r="28" spans="1:12" ht="14.25" customHeight="1" x14ac:dyDescent="0.35">
      <c r="A28" s="60" t="s">
        <v>364</v>
      </c>
      <c r="B28" s="33">
        <v>4</v>
      </c>
      <c r="C28" s="33" t="s">
        <v>533</v>
      </c>
      <c r="D28" s="33">
        <v>4</v>
      </c>
      <c r="E28" s="55">
        <v>227</v>
      </c>
      <c r="F28" s="14" t="str">
        <f>+VLOOKUP(E28,Participants!$A$1:$F$798,2,FALSE)</f>
        <v>Olivia Naguit</v>
      </c>
      <c r="G28" s="14" t="str">
        <f>+VLOOKUP(E28,Participants!$A$1:$F$798,4,FALSE)</f>
        <v>STL</v>
      </c>
      <c r="H28" s="14" t="str">
        <f>+VLOOKUP(E28,Participants!$A$1:$F$798,5,FALSE)</f>
        <v>F</v>
      </c>
      <c r="I28" s="14">
        <f>+VLOOKUP(E28,Participants!$A$1:$F$798,3,FALSE)</f>
        <v>6</v>
      </c>
      <c r="J28" s="14" t="str">
        <f>+VLOOKUP(E28,Participants!$A$1:$G$798,7,FALSE)</f>
        <v>JV GIRLS</v>
      </c>
      <c r="K28" s="55">
        <v>4</v>
      </c>
      <c r="L28" s="55"/>
    </row>
    <row r="29" spans="1:12" ht="14.25" customHeight="1" x14ac:dyDescent="0.35">
      <c r="A29" s="60" t="s">
        <v>364</v>
      </c>
      <c r="B29" s="33">
        <v>4</v>
      </c>
      <c r="C29" s="33" t="s">
        <v>534</v>
      </c>
      <c r="D29" s="33">
        <v>3</v>
      </c>
      <c r="E29" s="55">
        <v>46</v>
      </c>
      <c r="F29" s="14" t="str">
        <f>+VLOOKUP(E29,Participants!$A$1:$F$798,2,FALSE)</f>
        <v>Autumn Jaras</v>
      </c>
      <c r="G29" s="14" t="str">
        <f>+VLOOKUP(E29,Participants!$A$1:$F$798,4,FALSE)</f>
        <v>BFS</v>
      </c>
      <c r="H29" s="14" t="str">
        <f>+VLOOKUP(E29,Participants!$A$1:$F$798,5,FALSE)</f>
        <v>F</v>
      </c>
      <c r="I29" s="14">
        <f>+VLOOKUP(E29,Participants!$A$1:$F$798,3,FALSE)</f>
        <v>5</v>
      </c>
      <c r="J29" s="14" t="str">
        <f>+VLOOKUP(E29,Participants!$A$1:$G$798,7,FALSE)</f>
        <v>JV GIRLS</v>
      </c>
      <c r="K29" s="55">
        <v>5</v>
      </c>
      <c r="L29" s="55"/>
    </row>
    <row r="30" spans="1:12" ht="14.25" customHeight="1" x14ac:dyDescent="0.35">
      <c r="A30" s="60"/>
      <c r="B30" s="33"/>
      <c r="C30" s="33"/>
      <c r="D30" s="33"/>
      <c r="E30" s="55"/>
      <c r="F30" s="14"/>
      <c r="G30" s="14"/>
      <c r="H30" s="14"/>
      <c r="I30" s="14"/>
      <c r="J30" s="14"/>
      <c r="K30" s="55"/>
      <c r="L30" s="55"/>
    </row>
    <row r="31" spans="1:12" ht="14.25" customHeight="1" x14ac:dyDescent="0.35">
      <c r="A31" s="60" t="s">
        <v>364</v>
      </c>
      <c r="B31" s="31">
        <v>7</v>
      </c>
      <c r="C31" s="31" t="s">
        <v>549</v>
      </c>
      <c r="D31" s="31">
        <v>4</v>
      </c>
      <c r="E31" s="51">
        <v>251</v>
      </c>
      <c r="F31" s="32" t="str">
        <f>+VLOOKUP(E31,Participants!$A$1:$F$798,2,FALSE)</f>
        <v>Jacob Sutfin</v>
      </c>
      <c r="G31" s="32" t="str">
        <f>+VLOOKUP(E31,Participants!$A$1:$F$798,4,FALSE)</f>
        <v>STL</v>
      </c>
      <c r="H31" s="32" t="str">
        <f>+VLOOKUP(E31,Participants!$A$1:$F$798,5,FALSE)</f>
        <v>M</v>
      </c>
      <c r="I31" s="32">
        <f>+VLOOKUP(E31,Participants!$A$1:$F$798,3,FALSE)</f>
        <v>8</v>
      </c>
      <c r="J31" s="32" t="str">
        <f>+VLOOKUP(E31,Participants!$A$1:$G$798,7,FALSE)</f>
        <v>VARSITY BOYS</v>
      </c>
      <c r="K31" s="51">
        <v>1</v>
      </c>
      <c r="L31" s="51">
        <v>5</v>
      </c>
    </row>
    <row r="32" spans="1:12" ht="14.25" customHeight="1" x14ac:dyDescent="0.35">
      <c r="A32" s="60" t="s">
        <v>364</v>
      </c>
      <c r="B32" s="31">
        <v>7</v>
      </c>
      <c r="C32" s="31" t="s">
        <v>550</v>
      </c>
      <c r="D32" s="31">
        <v>6</v>
      </c>
      <c r="E32" s="51">
        <v>242</v>
      </c>
      <c r="F32" s="32" t="str">
        <f>+VLOOKUP(E32,Participants!$A$1:$F$798,2,FALSE)</f>
        <v>Jackson Kollar</v>
      </c>
      <c r="G32" s="32" t="str">
        <f>+VLOOKUP(E32,Participants!$A$1:$F$798,4,FALSE)</f>
        <v>STL</v>
      </c>
      <c r="H32" s="32" t="str">
        <f>+VLOOKUP(E32,Participants!$A$1:$F$798,5,FALSE)</f>
        <v>M</v>
      </c>
      <c r="I32" s="32">
        <f>+VLOOKUP(E32,Participants!$A$1:$F$798,3,FALSE)</f>
        <v>7</v>
      </c>
      <c r="J32" s="32" t="str">
        <f>+VLOOKUP(E32,Participants!$A$1:$G$798,7,FALSE)</f>
        <v>VARSITY BOYS</v>
      </c>
      <c r="K32" s="51">
        <v>2</v>
      </c>
      <c r="L32" s="51">
        <v>3</v>
      </c>
    </row>
    <row r="33" spans="1:12" ht="14.25" customHeight="1" x14ac:dyDescent="0.35">
      <c r="A33" s="60" t="s">
        <v>364</v>
      </c>
      <c r="B33" s="31">
        <v>7</v>
      </c>
      <c r="C33" s="31" t="s">
        <v>551</v>
      </c>
      <c r="D33" s="31">
        <v>8</v>
      </c>
      <c r="E33" s="51">
        <v>59</v>
      </c>
      <c r="F33" s="32" t="str">
        <f>+VLOOKUP(E33,Participants!$A$1:$F$798,2,FALSE)</f>
        <v>Mason Moritz</v>
      </c>
      <c r="G33" s="32" t="str">
        <f>+VLOOKUP(E33,Participants!$A$1:$F$798,4,FALSE)</f>
        <v>BFS</v>
      </c>
      <c r="H33" s="32" t="str">
        <f>+VLOOKUP(E33,Participants!$A$1:$F$798,5,FALSE)</f>
        <v>M</v>
      </c>
      <c r="I33" s="32">
        <f>+VLOOKUP(E33,Participants!$A$1:$F$798,3,FALSE)</f>
        <v>7</v>
      </c>
      <c r="J33" s="32" t="str">
        <f>+VLOOKUP(E33,Participants!$A$1:$G$798,7,FALSE)</f>
        <v>VARSITY BOYS</v>
      </c>
      <c r="K33" s="51">
        <v>3</v>
      </c>
      <c r="L33" s="51">
        <v>1</v>
      </c>
    </row>
    <row r="34" spans="1:12" ht="14.25" customHeight="1" x14ac:dyDescent="0.35">
      <c r="A34" s="60" t="s">
        <v>364</v>
      </c>
      <c r="B34" s="31">
        <v>7</v>
      </c>
      <c r="C34" s="31" t="s">
        <v>552</v>
      </c>
      <c r="D34" s="31">
        <v>5</v>
      </c>
      <c r="E34" s="51">
        <v>252</v>
      </c>
      <c r="F34" s="32" t="str">
        <f>+VLOOKUP(E34,Participants!$A$1:$F$798,2,FALSE)</f>
        <v>Liam Timney</v>
      </c>
      <c r="G34" s="32" t="str">
        <f>+VLOOKUP(E34,Participants!$A$1:$F$798,4,FALSE)</f>
        <v>STL</v>
      </c>
      <c r="H34" s="32" t="str">
        <f>+VLOOKUP(E34,Participants!$A$1:$F$798,5,FALSE)</f>
        <v>M</v>
      </c>
      <c r="I34" s="32">
        <f>+VLOOKUP(E34,Participants!$A$1:$F$798,3,FALSE)</f>
        <v>7</v>
      </c>
      <c r="J34" s="32" t="str">
        <f>+VLOOKUP(E34,Participants!$A$1:$G$798,7,FALSE)</f>
        <v>VARSITY BOYS</v>
      </c>
      <c r="K34" s="51">
        <v>4</v>
      </c>
      <c r="L34" s="51"/>
    </row>
    <row r="35" spans="1:12" ht="14.25" customHeight="1" x14ac:dyDescent="0.35">
      <c r="A35" s="60" t="s">
        <v>364</v>
      </c>
      <c r="B35" s="31">
        <v>7</v>
      </c>
      <c r="C35" s="31" t="s">
        <v>553</v>
      </c>
      <c r="D35" s="31">
        <v>1</v>
      </c>
      <c r="E35" s="51">
        <v>235</v>
      </c>
      <c r="F35" s="32" t="str">
        <f>+VLOOKUP(E35,Participants!$A$1:$F$798,2,FALSE)</f>
        <v>Ilya Belldina</v>
      </c>
      <c r="G35" s="32" t="str">
        <f>+VLOOKUP(E35,Participants!$A$1:$F$798,4,FALSE)</f>
        <v>STL</v>
      </c>
      <c r="H35" s="32" t="str">
        <f>+VLOOKUP(E35,Participants!$A$1:$F$798,5,FALSE)</f>
        <v>M</v>
      </c>
      <c r="I35" s="32">
        <f>+VLOOKUP(E35,Participants!$A$1:$F$798,3,FALSE)</f>
        <v>7</v>
      </c>
      <c r="J35" s="32" t="str">
        <f>+VLOOKUP(E35,Participants!$A$1:$G$798,7,FALSE)</f>
        <v>VARSITY BOYS</v>
      </c>
      <c r="K35" s="51">
        <v>5</v>
      </c>
      <c r="L35" s="51"/>
    </row>
    <row r="36" spans="1:12" ht="14.25" customHeight="1" x14ac:dyDescent="0.35">
      <c r="A36" s="60" t="s">
        <v>364</v>
      </c>
      <c r="B36" s="31">
        <v>7</v>
      </c>
      <c r="C36" s="31" t="s">
        <v>555</v>
      </c>
      <c r="D36" s="31">
        <v>2</v>
      </c>
      <c r="E36" s="51">
        <v>239</v>
      </c>
      <c r="F36" s="32" t="str">
        <f>+VLOOKUP(E36,Participants!$A$1:$F$798,2,FALSE)</f>
        <v>John Gaglia</v>
      </c>
      <c r="G36" s="32" t="str">
        <f>+VLOOKUP(E36,Participants!$A$1:$F$798,4,FALSE)</f>
        <v>STL</v>
      </c>
      <c r="H36" s="32" t="str">
        <f>+VLOOKUP(E36,Participants!$A$1:$F$798,5,FALSE)</f>
        <v>M</v>
      </c>
      <c r="I36" s="32">
        <f>+VLOOKUP(E36,Participants!$A$1:$F$798,3,FALSE)</f>
        <v>8</v>
      </c>
      <c r="J36" s="32" t="str">
        <f>+VLOOKUP(E36,Participants!$A$1:$G$798,7,FALSE)</f>
        <v>VARSITY BOYS</v>
      </c>
      <c r="K36" s="51">
        <v>6</v>
      </c>
      <c r="L36" s="51"/>
    </row>
    <row r="37" spans="1:12" ht="14.25" customHeight="1" x14ac:dyDescent="0.35">
      <c r="A37" s="60" t="s">
        <v>364</v>
      </c>
      <c r="B37" s="31">
        <v>7</v>
      </c>
      <c r="C37" s="31" t="s">
        <v>556</v>
      </c>
      <c r="D37" s="31">
        <v>3</v>
      </c>
      <c r="E37" s="51">
        <v>236</v>
      </c>
      <c r="F37" s="32" t="str">
        <f>+VLOOKUP(E37,Participants!$A$1:$F$798,2,FALSE)</f>
        <v>Giovanni Bellicini</v>
      </c>
      <c r="G37" s="32" t="str">
        <f>+VLOOKUP(E37,Participants!$A$1:$F$798,4,FALSE)</f>
        <v>STL</v>
      </c>
      <c r="H37" s="32" t="str">
        <f>+VLOOKUP(E37,Participants!$A$1:$F$798,5,FALSE)</f>
        <v>M</v>
      </c>
      <c r="I37" s="32">
        <f>+VLOOKUP(E37,Participants!$A$1:$F$798,3,FALSE)</f>
        <v>7</v>
      </c>
      <c r="J37" s="32" t="str">
        <f>+VLOOKUP(E37,Participants!$A$1:$G$798,7,FALSE)</f>
        <v>VARSITY BOYS</v>
      </c>
      <c r="K37" s="51">
        <v>7</v>
      </c>
      <c r="L37" s="51"/>
    </row>
    <row r="38" spans="1:12" ht="14.25" customHeight="1" x14ac:dyDescent="0.35">
      <c r="A38" s="60" t="s">
        <v>364</v>
      </c>
      <c r="B38" s="31">
        <v>7</v>
      </c>
      <c r="C38" s="31" t="s">
        <v>557</v>
      </c>
      <c r="D38" s="31">
        <v>7</v>
      </c>
      <c r="E38" s="51">
        <v>62</v>
      </c>
      <c r="F38" s="32" t="str">
        <f>+VLOOKUP(E38,Participants!$A$1:$F$798,2,FALSE)</f>
        <v>Parker Skrastins</v>
      </c>
      <c r="G38" s="32" t="str">
        <f>+VLOOKUP(E38,Participants!$A$1:$F$798,4,FALSE)</f>
        <v>BFS</v>
      </c>
      <c r="H38" s="32" t="str">
        <f>+VLOOKUP(E38,Participants!$A$1:$F$798,5,FALSE)</f>
        <v>M</v>
      </c>
      <c r="I38" s="32">
        <f>+VLOOKUP(E38,Participants!$A$1:$F$798,3,FALSE)</f>
        <v>7</v>
      </c>
      <c r="J38" s="32" t="str">
        <f>+VLOOKUP(E38,Participants!$A$1:$G$798,7,FALSE)</f>
        <v>VARSITY BOYS</v>
      </c>
      <c r="K38" s="51">
        <v>8</v>
      </c>
      <c r="L38" s="51"/>
    </row>
    <row r="39" spans="1:12" ht="14.25" customHeight="1" x14ac:dyDescent="0.35">
      <c r="A39" s="60"/>
      <c r="B39" s="31"/>
      <c r="C39" s="31"/>
      <c r="D39" s="31"/>
      <c r="E39" s="51"/>
      <c r="F39" s="32"/>
      <c r="G39" s="32"/>
      <c r="H39" s="32"/>
      <c r="I39" s="32"/>
      <c r="J39" s="32"/>
      <c r="K39" s="51"/>
      <c r="L39" s="51"/>
    </row>
    <row r="40" spans="1:12" ht="14.25" customHeight="1" x14ac:dyDescent="0.35">
      <c r="A40" s="60" t="s">
        <v>364</v>
      </c>
      <c r="B40" s="33">
        <v>6</v>
      </c>
      <c r="C40" s="33" t="s">
        <v>542</v>
      </c>
      <c r="D40" s="33">
        <v>4</v>
      </c>
      <c r="E40" s="55">
        <v>77</v>
      </c>
      <c r="F40" s="14" t="str">
        <f>+VLOOKUP(E40,Participants!$A$1:$F$798,2,FALSE)</f>
        <v>Tessa Liberati</v>
      </c>
      <c r="G40" s="14" t="str">
        <f>+VLOOKUP(E40,Participants!$A$1:$F$798,4,FALSE)</f>
        <v>BFS</v>
      </c>
      <c r="H40" s="14" t="str">
        <f>+VLOOKUP(E40,Participants!$A$1:$F$798,5,FALSE)</f>
        <v>F</v>
      </c>
      <c r="I40" s="14">
        <f>+VLOOKUP(E40,Participants!$A$1:$F$798,3,FALSE)</f>
        <v>8</v>
      </c>
      <c r="J40" s="14" t="str">
        <f>+VLOOKUP(E40,Participants!$A$1:$G$798,7,FALSE)</f>
        <v>VARSITY GIRLS</v>
      </c>
      <c r="K40" s="55">
        <v>1</v>
      </c>
      <c r="L40" s="55">
        <v>5</v>
      </c>
    </row>
    <row r="41" spans="1:12" ht="14.25" customHeight="1" x14ac:dyDescent="0.35">
      <c r="A41" s="60" t="s">
        <v>364</v>
      </c>
      <c r="B41" s="33">
        <v>6</v>
      </c>
      <c r="C41" s="33" t="s">
        <v>543</v>
      </c>
      <c r="D41" s="33">
        <v>6</v>
      </c>
      <c r="E41" s="55">
        <v>83</v>
      </c>
      <c r="F41" s="14" t="str">
        <f>+VLOOKUP(E41,Participants!$A$1:$F$798,2,FALSE)</f>
        <v>Kate Mulzet</v>
      </c>
      <c r="G41" s="14" t="str">
        <f>+VLOOKUP(E41,Participants!$A$1:$F$798,4,FALSE)</f>
        <v>BFS</v>
      </c>
      <c r="H41" s="14" t="str">
        <f>+VLOOKUP(E41,Participants!$A$1:$F$798,5,FALSE)</f>
        <v>F</v>
      </c>
      <c r="I41" s="14">
        <f>+VLOOKUP(E41,Participants!$A$1:$F$798,3,FALSE)</f>
        <v>8</v>
      </c>
      <c r="J41" s="14" t="str">
        <f>+VLOOKUP(E41,Participants!$A$1:$G$798,7,FALSE)</f>
        <v>VARSITY GIRLS</v>
      </c>
      <c r="K41" s="55">
        <v>2</v>
      </c>
      <c r="L41" s="55">
        <v>3</v>
      </c>
    </row>
    <row r="42" spans="1:12" ht="14.25" customHeight="1" x14ac:dyDescent="0.35">
      <c r="A42" s="60" t="s">
        <v>364</v>
      </c>
      <c r="B42" s="33">
        <v>6</v>
      </c>
      <c r="C42" s="33" t="s">
        <v>545</v>
      </c>
      <c r="D42" s="33">
        <v>1</v>
      </c>
      <c r="E42" s="55">
        <v>78</v>
      </c>
      <c r="F42" s="14" t="str">
        <f>+VLOOKUP(E42,Participants!$A$1:$F$798,2,FALSE)</f>
        <v>Kaitlyn Lindenfelser</v>
      </c>
      <c r="G42" s="14" t="str">
        <f>+VLOOKUP(E42,Participants!$A$1:$F$798,4,FALSE)</f>
        <v>BFS</v>
      </c>
      <c r="H42" s="14" t="str">
        <f>+VLOOKUP(E42,Participants!$A$1:$F$798,5,FALSE)</f>
        <v>F</v>
      </c>
      <c r="I42" s="14">
        <f>+VLOOKUP(E42,Participants!$A$1:$F$798,3,FALSE)</f>
        <v>7</v>
      </c>
      <c r="J42" s="14" t="str">
        <f>+VLOOKUP(E42,Participants!$A$1:$G$798,7,FALSE)</f>
        <v>VARSITY GIRLS</v>
      </c>
      <c r="K42" s="55">
        <v>3</v>
      </c>
      <c r="L42" s="55">
        <v>1</v>
      </c>
    </row>
    <row r="43" spans="1:12" ht="14.25" customHeight="1" x14ac:dyDescent="0.35">
      <c r="A43" s="60" t="s">
        <v>364</v>
      </c>
      <c r="B43" s="33">
        <v>6</v>
      </c>
      <c r="C43" s="33" t="s">
        <v>546</v>
      </c>
      <c r="D43" s="33">
        <v>7</v>
      </c>
      <c r="E43" s="55">
        <v>87</v>
      </c>
      <c r="F43" s="14" t="str">
        <f>+VLOOKUP(E43,Participants!$A$1:$F$798,2,FALSE)</f>
        <v>Emma Schweikert</v>
      </c>
      <c r="G43" s="14" t="str">
        <f>+VLOOKUP(E43,Participants!$A$1:$F$798,4,FALSE)</f>
        <v>BFS</v>
      </c>
      <c r="H43" s="14" t="str">
        <f>+VLOOKUP(E43,Participants!$A$1:$F$798,5,FALSE)</f>
        <v>F</v>
      </c>
      <c r="I43" s="14">
        <f>+VLOOKUP(E43,Participants!$A$1:$F$798,3,FALSE)</f>
        <v>8</v>
      </c>
      <c r="J43" s="14" t="str">
        <f>+VLOOKUP(E43,Participants!$A$1:$G$798,7,FALSE)</f>
        <v>VARSITY GIRLS</v>
      </c>
      <c r="K43" s="55">
        <v>4</v>
      </c>
      <c r="L43" s="55"/>
    </row>
    <row r="44" spans="1:12" ht="14.25" customHeight="1" x14ac:dyDescent="0.35">
      <c r="A44" s="60" t="s">
        <v>364</v>
      </c>
      <c r="B44" s="33">
        <v>6</v>
      </c>
      <c r="C44" s="33" t="s">
        <v>547</v>
      </c>
      <c r="D44" s="33">
        <v>3</v>
      </c>
      <c r="E44" s="55">
        <v>265</v>
      </c>
      <c r="F44" s="14" t="str">
        <f>+VLOOKUP(E44,Participants!$A$1:$F$798,2,FALSE)</f>
        <v>Angelina Petraglia</v>
      </c>
      <c r="G44" s="14" t="str">
        <f>+VLOOKUP(E44,Participants!$A$1:$F$798,4,FALSE)</f>
        <v>STL</v>
      </c>
      <c r="H44" s="14" t="str">
        <f>+VLOOKUP(E44,Participants!$A$1:$F$798,5,FALSE)</f>
        <v>F</v>
      </c>
      <c r="I44" s="14">
        <f>+VLOOKUP(E44,Participants!$A$1:$F$798,3,FALSE)</f>
        <v>8</v>
      </c>
      <c r="J44" s="14" t="str">
        <f>+VLOOKUP(E44,Participants!$A$1:$G$798,7,FALSE)</f>
        <v>VARSITY GIRLS</v>
      </c>
      <c r="K44" s="55">
        <v>5</v>
      </c>
      <c r="L44" s="55"/>
    </row>
    <row r="45" spans="1:12" ht="14.25" customHeight="1" x14ac:dyDescent="0.35">
      <c r="A45" s="60" t="s">
        <v>364</v>
      </c>
      <c r="B45" s="33">
        <v>6</v>
      </c>
      <c r="C45" s="33" t="s">
        <v>544</v>
      </c>
      <c r="D45" s="33">
        <v>2</v>
      </c>
      <c r="E45" s="55">
        <v>88</v>
      </c>
      <c r="F45" s="14" t="str">
        <f>+VLOOKUP(E45,Participants!$A$1:$F$798,2,FALSE)</f>
        <v>Alexandra Wagner</v>
      </c>
      <c r="G45" s="14" t="str">
        <f>+VLOOKUP(E45,Participants!$A$1:$F$798,4,FALSE)</f>
        <v>BFS</v>
      </c>
      <c r="H45" s="14" t="str">
        <f>+VLOOKUP(E45,Participants!$A$1:$F$798,5,FALSE)</f>
        <v>F</v>
      </c>
      <c r="I45" s="14">
        <f>+VLOOKUP(E45,Participants!$A$1:$F$798,3,FALSE)</f>
        <v>8</v>
      </c>
      <c r="J45" s="14" t="str">
        <f>+VLOOKUP(E45,Participants!$A$1:$G$798,7,FALSE)</f>
        <v>VARSITY GIRLS</v>
      </c>
      <c r="K45" s="55">
        <v>6</v>
      </c>
      <c r="L45" s="55"/>
    </row>
    <row r="46" spans="1:12" ht="14.25" customHeight="1" x14ac:dyDescent="0.35">
      <c r="A46" s="60" t="s">
        <v>364</v>
      </c>
      <c r="B46" s="33">
        <v>6</v>
      </c>
      <c r="C46" s="33" t="s">
        <v>548</v>
      </c>
      <c r="D46" s="33">
        <v>5</v>
      </c>
      <c r="E46" s="55">
        <v>84</v>
      </c>
      <c r="F46" s="14" t="str">
        <f>+VLOOKUP(E46,Participants!$A$1:$F$798,2,FALSE)</f>
        <v>Alexandria Polivka</v>
      </c>
      <c r="G46" s="14" t="str">
        <f>+VLOOKUP(E46,Participants!$A$1:$F$798,4,FALSE)</f>
        <v>BFS</v>
      </c>
      <c r="H46" s="14" t="str">
        <f>+VLOOKUP(E46,Participants!$A$1:$F$798,5,FALSE)</f>
        <v>F</v>
      </c>
      <c r="I46" s="14">
        <f>+VLOOKUP(E46,Participants!$A$1:$F$798,3,FALSE)</f>
        <v>7</v>
      </c>
      <c r="J46" s="14" t="str">
        <f>+VLOOKUP(E46,Participants!$A$1:$G$798,7,FALSE)</f>
        <v>VARSITY GIRLS</v>
      </c>
      <c r="K46" s="55">
        <v>7</v>
      </c>
      <c r="L46" s="55"/>
    </row>
    <row r="47" spans="1:12" ht="14.25" customHeight="1" x14ac:dyDescent="0.35">
      <c r="A47" s="73"/>
      <c r="B47" s="37"/>
      <c r="C47" s="37"/>
      <c r="D47" s="37"/>
      <c r="E47" s="26"/>
    </row>
    <row r="48" spans="1:12" ht="14.25" customHeight="1" x14ac:dyDescent="0.35">
      <c r="A48" s="73"/>
      <c r="B48" s="37"/>
      <c r="C48" s="37"/>
      <c r="D48" s="37"/>
      <c r="E48" s="26"/>
    </row>
    <row r="49" spans="1:26" ht="14.25" customHeight="1" x14ac:dyDescent="0.35">
      <c r="A49" s="73"/>
      <c r="B49" s="37"/>
      <c r="C49" s="37"/>
      <c r="D49" s="37"/>
      <c r="E49" s="26"/>
    </row>
    <row r="50" spans="1:26" ht="14.25" customHeight="1" x14ac:dyDescent="0.35">
      <c r="A50" s="73"/>
      <c r="B50" s="37"/>
      <c r="C50" s="37"/>
      <c r="D50" s="37"/>
      <c r="E50" s="26"/>
    </row>
    <row r="51" spans="1:26" ht="14.25" customHeight="1" x14ac:dyDescent="0.35">
      <c r="A51" s="73"/>
      <c r="B51" s="37"/>
      <c r="C51" s="37"/>
      <c r="D51" s="37"/>
      <c r="E51" s="26"/>
    </row>
    <row r="52" spans="1:26" ht="14.25" customHeight="1" x14ac:dyDescent="0.35">
      <c r="A52" s="73"/>
      <c r="B52" s="37"/>
      <c r="C52" s="37"/>
      <c r="D52" s="37"/>
      <c r="E52" s="26"/>
    </row>
    <row r="53" spans="1:26" ht="14.25" customHeight="1" x14ac:dyDescent="0.25">
      <c r="E53" s="26"/>
    </row>
    <row r="54" spans="1:26" ht="14.25" customHeight="1" x14ac:dyDescent="0.25">
      <c r="E54" s="26"/>
    </row>
    <row r="55" spans="1:26" ht="14.25" customHeight="1" x14ac:dyDescent="0.25">
      <c r="E55" s="26"/>
    </row>
    <row r="56" spans="1:26" ht="14.25" customHeight="1" x14ac:dyDescent="0.25">
      <c r="E56" s="26"/>
    </row>
    <row r="57" spans="1:26" ht="14.25" customHeight="1" x14ac:dyDescent="0.25">
      <c r="E57" s="26"/>
    </row>
    <row r="58" spans="1:26" ht="14.25" customHeight="1" x14ac:dyDescent="0.25">
      <c r="B58" s="38" t="s">
        <v>8</v>
      </c>
      <c r="C58" s="38" t="s">
        <v>15</v>
      </c>
      <c r="D58" s="38" t="s">
        <v>18</v>
      </c>
      <c r="E58" s="123" t="s">
        <v>21</v>
      </c>
      <c r="F58" s="38" t="s">
        <v>10</v>
      </c>
      <c r="G58" s="38" t="s">
        <v>26</v>
      </c>
      <c r="H58" s="38" t="s">
        <v>29</v>
      </c>
      <c r="I58" s="38" t="s">
        <v>32</v>
      </c>
      <c r="J58" s="38" t="s">
        <v>35</v>
      </c>
      <c r="K58" s="123" t="s">
        <v>39</v>
      </c>
      <c r="L58" s="123" t="s">
        <v>42</v>
      </c>
      <c r="M58" s="38" t="s">
        <v>45</v>
      </c>
      <c r="N58" s="38" t="s">
        <v>48</v>
      </c>
      <c r="O58" s="38" t="s">
        <v>51</v>
      </c>
      <c r="P58" s="38" t="s">
        <v>54</v>
      </c>
      <c r="Q58" s="38" t="s">
        <v>57</v>
      </c>
      <c r="R58" s="38" t="s">
        <v>60</v>
      </c>
      <c r="S58" s="38" t="s">
        <v>63</v>
      </c>
      <c r="T58" s="38" t="s">
        <v>66</v>
      </c>
      <c r="U58" s="38" t="s">
        <v>71</v>
      </c>
      <c r="V58" s="38" t="s">
        <v>74</v>
      </c>
      <c r="W58" s="38" t="s">
        <v>77</v>
      </c>
      <c r="X58" s="38" t="s">
        <v>80</v>
      </c>
      <c r="Y58" s="38" t="s">
        <v>83</v>
      </c>
      <c r="Z58" s="39" t="s">
        <v>330</v>
      </c>
    </row>
    <row r="59" spans="1:26" ht="14.25" customHeight="1" x14ac:dyDescent="0.25">
      <c r="A59" s="7" t="s">
        <v>107</v>
      </c>
      <c r="B59" s="7">
        <f t="shared" ref="B59:K64" si="0">+SUMIFS($L$2:$L$46,$J$2:$J$46,$A59,$G$2:$G$46,B$58)</f>
        <v>0</v>
      </c>
      <c r="C59" s="7">
        <f t="shared" si="0"/>
        <v>0</v>
      </c>
      <c r="D59" s="7">
        <f t="shared" si="0"/>
        <v>0</v>
      </c>
      <c r="E59" s="26">
        <f t="shared" si="0"/>
        <v>0</v>
      </c>
      <c r="F59" s="7">
        <f t="shared" si="0"/>
        <v>6</v>
      </c>
      <c r="G59" s="7">
        <f t="shared" si="0"/>
        <v>0</v>
      </c>
      <c r="H59" s="7">
        <f t="shared" si="0"/>
        <v>0</v>
      </c>
      <c r="I59" s="7">
        <f t="shared" si="0"/>
        <v>0</v>
      </c>
      <c r="J59" s="7">
        <f t="shared" si="0"/>
        <v>0</v>
      </c>
      <c r="K59" s="26">
        <f t="shared" si="0"/>
        <v>0</v>
      </c>
      <c r="L59" s="26">
        <f t="shared" ref="L59:Y64" si="1">+SUMIFS($L$2:$L$46,$J$2:$J$46,$A59,$G$2:$G$46,L$58)</f>
        <v>0</v>
      </c>
      <c r="M59" s="7">
        <f t="shared" si="1"/>
        <v>0</v>
      </c>
      <c r="N59" s="7">
        <f t="shared" si="1"/>
        <v>0</v>
      </c>
      <c r="O59" s="7">
        <f t="shared" si="1"/>
        <v>0</v>
      </c>
      <c r="P59" s="7">
        <f t="shared" si="1"/>
        <v>0</v>
      </c>
      <c r="Q59" s="7">
        <f t="shared" si="1"/>
        <v>0</v>
      </c>
      <c r="R59" s="7">
        <f t="shared" si="1"/>
        <v>0</v>
      </c>
      <c r="S59" s="7">
        <f t="shared" si="1"/>
        <v>0</v>
      </c>
      <c r="T59" s="7">
        <f t="shared" si="1"/>
        <v>0</v>
      </c>
      <c r="U59" s="7">
        <f t="shared" si="1"/>
        <v>0</v>
      </c>
      <c r="V59" s="7">
        <f t="shared" si="1"/>
        <v>0</v>
      </c>
      <c r="W59" s="7">
        <f t="shared" si="1"/>
        <v>0</v>
      </c>
      <c r="X59" s="7">
        <f t="shared" si="1"/>
        <v>3</v>
      </c>
      <c r="Y59" s="7">
        <f t="shared" si="1"/>
        <v>0</v>
      </c>
      <c r="Z59" s="7">
        <f t="shared" ref="Z59:Z64" si="2">SUM(C59:Y59)</f>
        <v>9</v>
      </c>
    </row>
    <row r="60" spans="1:26" ht="14.25" customHeight="1" x14ac:dyDescent="0.25">
      <c r="A60" s="7" t="s">
        <v>93</v>
      </c>
      <c r="B60" s="7">
        <f t="shared" si="0"/>
        <v>0</v>
      </c>
      <c r="C60" s="7">
        <f t="shared" si="0"/>
        <v>0</v>
      </c>
      <c r="D60" s="7">
        <f t="shared" si="0"/>
        <v>0</v>
      </c>
      <c r="E60" s="26">
        <f t="shared" si="0"/>
        <v>0</v>
      </c>
      <c r="F60" s="7">
        <f t="shared" si="0"/>
        <v>4</v>
      </c>
      <c r="G60" s="7">
        <f t="shared" si="0"/>
        <v>0</v>
      </c>
      <c r="H60" s="7">
        <f t="shared" si="0"/>
        <v>0</v>
      </c>
      <c r="I60" s="7">
        <f t="shared" si="0"/>
        <v>0</v>
      </c>
      <c r="J60" s="7">
        <f t="shared" si="0"/>
        <v>0</v>
      </c>
      <c r="K60" s="26">
        <f t="shared" si="0"/>
        <v>0</v>
      </c>
      <c r="L60" s="26">
        <f t="shared" si="1"/>
        <v>0</v>
      </c>
      <c r="M60" s="7">
        <f t="shared" si="1"/>
        <v>0</v>
      </c>
      <c r="N60" s="7">
        <f t="shared" si="1"/>
        <v>0</v>
      </c>
      <c r="O60" s="7">
        <f t="shared" si="1"/>
        <v>0</v>
      </c>
      <c r="P60" s="7">
        <f t="shared" si="1"/>
        <v>0</v>
      </c>
      <c r="Q60" s="7">
        <f t="shared" si="1"/>
        <v>0</v>
      </c>
      <c r="R60" s="7">
        <f t="shared" si="1"/>
        <v>0</v>
      </c>
      <c r="S60" s="7">
        <f t="shared" si="1"/>
        <v>0</v>
      </c>
      <c r="T60" s="7">
        <f t="shared" si="1"/>
        <v>0</v>
      </c>
      <c r="U60" s="7">
        <f t="shared" si="1"/>
        <v>0</v>
      </c>
      <c r="V60" s="7">
        <f t="shared" si="1"/>
        <v>0</v>
      </c>
      <c r="W60" s="7">
        <f t="shared" si="1"/>
        <v>0</v>
      </c>
      <c r="X60" s="7">
        <f t="shared" si="1"/>
        <v>5</v>
      </c>
      <c r="Y60" s="7">
        <f t="shared" si="1"/>
        <v>0</v>
      </c>
      <c r="Z60" s="7">
        <f t="shared" si="2"/>
        <v>9</v>
      </c>
    </row>
    <row r="61" spans="1:26" ht="14.25" customHeight="1" x14ac:dyDescent="0.25">
      <c r="A61" s="7" t="s">
        <v>132</v>
      </c>
      <c r="B61" s="7">
        <f t="shared" si="0"/>
        <v>0</v>
      </c>
      <c r="C61" s="7">
        <f t="shared" si="0"/>
        <v>0</v>
      </c>
      <c r="D61" s="7">
        <f t="shared" si="0"/>
        <v>0</v>
      </c>
      <c r="E61" s="26">
        <f t="shared" si="0"/>
        <v>0</v>
      </c>
      <c r="F61" s="7">
        <f t="shared" si="0"/>
        <v>9</v>
      </c>
      <c r="G61" s="7">
        <f t="shared" si="0"/>
        <v>0</v>
      </c>
      <c r="H61" s="7">
        <f t="shared" si="0"/>
        <v>0</v>
      </c>
      <c r="I61" s="7">
        <f t="shared" si="0"/>
        <v>0</v>
      </c>
      <c r="J61" s="7">
        <f t="shared" si="0"/>
        <v>0</v>
      </c>
      <c r="K61" s="26">
        <f t="shared" si="0"/>
        <v>0</v>
      </c>
      <c r="L61" s="26">
        <f t="shared" si="1"/>
        <v>0</v>
      </c>
      <c r="M61" s="7">
        <f t="shared" si="1"/>
        <v>0</v>
      </c>
      <c r="N61" s="7">
        <f t="shared" si="1"/>
        <v>0</v>
      </c>
      <c r="O61" s="7">
        <f t="shared" si="1"/>
        <v>0</v>
      </c>
      <c r="P61" s="7">
        <f t="shared" si="1"/>
        <v>0</v>
      </c>
      <c r="Q61" s="7">
        <f t="shared" si="1"/>
        <v>0</v>
      </c>
      <c r="R61" s="7">
        <f t="shared" si="1"/>
        <v>0</v>
      </c>
      <c r="S61" s="7">
        <f t="shared" si="1"/>
        <v>0</v>
      </c>
      <c r="T61" s="7">
        <f t="shared" si="1"/>
        <v>0</v>
      </c>
      <c r="U61" s="7">
        <f t="shared" si="1"/>
        <v>0</v>
      </c>
      <c r="V61" s="7">
        <f t="shared" si="1"/>
        <v>0</v>
      </c>
      <c r="W61" s="7">
        <f t="shared" si="1"/>
        <v>0</v>
      </c>
      <c r="X61" s="7">
        <f t="shared" si="1"/>
        <v>0</v>
      </c>
      <c r="Y61" s="7">
        <f t="shared" si="1"/>
        <v>0</v>
      </c>
      <c r="Z61" s="7">
        <f t="shared" si="2"/>
        <v>9</v>
      </c>
    </row>
    <row r="62" spans="1:26" ht="14.25" customHeight="1" x14ac:dyDescent="0.25">
      <c r="A62" s="7" t="s">
        <v>119</v>
      </c>
      <c r="B62" s="7">
        <f t="shared" si="0"/>
        <v>0</v>
      </c>
      <c r="C62" s="7">
        <f t="shared" si="0"/>
        <v>0</v>
      </c>
      <c r="D62" s="7">
        <f t="shared" si="0"/>
        <v>0</v>
      </c>
      <c r="E62" s="26">
        <f t="shared" si="0"/>
        <v>0</v>
      </c>
      <c r="F62" s="7">
        <f t="shared" si="0"/>
        <v>1</v>
      </c>
      <c r="G62" s="7">
        <f t="shared" si="0"/>
        <v>0</v>
      </c>
      <c r="H62" s="7">
        <f t="shared" si="0"/>
        <v>0</v>
      </c>
      <c r="I62" s="7">
        <f t="shared" si="0"/>
        <v>0</v>
      </c>
      <c r="J62" s="7">
        <f t="shared" si="0"/>
        <v>0</v>
      </c>
      <c r="K62" s="26">
        <f t="shared" si="0"/>
        <v>0</v>
      </c>
      <c r="L62" s="26">
        <f t="shared" si="1"/>
        <v>0</v>
      </c>
      <c r="M62" s="7">
        <f t="shared" si="1"/>
        <v>0</v>
      </c>
      <c r="N62" s="7">
        <f t="shared" si="1"/>
        <v>0</v>
      </c>
      <c r="O62" s="7">
        <f t="shared" si="1"/>
        <v>0</v>
      </c>
      <c r="P62" s="7">
        <f t="shared" si="1"/>
        <v>0</v>
      </c>
      <c r="Q62" s="7">
        <f t="shared" si="1"/>
        <v>0</v>
      </c>
      <c r="R62" s="7">
        <f t="shared" si="1"/>
        <v>0</v>
      </c>
      <c r="S62" s="7">
        <f t="shared" si="1"/>
        <v>0</v>
      </c>
      <c r="T62" s="7">
        <f t="shared" si="1"/>
        <v>0</v>
      </c>
      <c r="U62" s="7">
        <f t="shared" si="1"/>
        <v>0</v>
      </c>
      <c r="V62" s="7">
        <f t="shared" si="1"/>
        <v>0</v>
      </c>
      <c r="W62" s="7">
        <f t="shared" si="1"/>
        <v>0</v>
      </c>
      <c r="X62" s="7">
        <f t="shared" si="1"/>
        <v>8</v>
      </c>
      <c r="Y62" s="7">
        <f t="shared" si="1"/>
        <v>0</v>
      </c>
      <c r="Z62" s="7">
        <f t="shared" si="2"/>
        <v>9</v>
      </c>
    </row>
    <row r="63" spans="1:26" ht="14.25" customHeight="1" x14ac:dyDescent="0.25">
      <c r="A63" s="7" t="s">
        <v>69</v>
      </c>
      <c r="B63" s="7">
        <f t="shared" si="0"/>
        <v>0</v>
      </c>
      <c r="C63" s="7">
        <f t="shared" si="0"/>
        <v>0</v>
      </c>
      <c r="D63" s="7">
        <f t="shared" si="0"/>
        <v>0</v>
      </c>
      <c r="E63" s="26">
        <f t="shared" si="0"/>
        <v>0</v>
      </c>
      <c r="F63" s="7">
        <f t="shared" si="0"/>
        <v>1</v>
      </c>
      <c r="G63" s="7">
        <f t="shared" si="0"/>
        <v>0</v>
      </c>
      <c r="H63" s="7">
        <f t="shared" si="0"/>
        <v>0</v>
      </c>
      <c r="I63" s="7">
        <f t="shared" si="0"/>
        <v>0</v>
      </c>
      <c r="J63" s="7">
        <f t="shared" si="0"/>
        <v>0</v>
      </c>
      <c r="K63" s="26">
        <f t="shared" si="0"/>
        <v>0</v>
      </c>
      <c r="L63" s="26">
        <f t="shared" si="1"/>
        <v>0</v>
      </c>
      <c r="M63" s="7">
        <f t="shared" si="1"/>
        <v>0</v>
      </c>
      <c r="N63" s="7">
        <f t="shared" si="1"/>
        <v>0</v>
      </c>
      <c r="O63" s="7">
        <f t="shared" si="1"/>
        <v>0</v>
      </c>
      <c r="P63" s="7">
        <f t="shared" si="1"/>
        <v>0</v>
      </c>
      <c r="Q63" s="7">
        <f t="shared" si="1"/>
        <v>0</v>
      </c>
      <c r="R63" s="7">
        <f t="shared" si="1"/>
        <v>0</v>
      </c>
      <c r="S63" s="7">
        <f t="shared" si="1"/>
        <v>0</v>
      </c>
      <c r="T63" s="7">
        <f t="shared" si="1"/>
        <v>0</v>
      </c>
      <c r="U63" s="7">
        <f t="shared" si="1"/>
        <v>0</v>
      </c>
      <c r="V63" s="7">
        <f t="shared" si="1"/>
        <v>0</v>
      </c>
      <c r="W63" s="7">
        <f t="shared" si="1"/>
        <v>0</v>
      </c>
      <c r="X63" s="7">
        <f t="shared" si="1"/>
        <v>8</v>
      </c>
      <c r="Y63" s="7">
        <f t="shared" si="1"/>
        <v>0</v>
      </c>
      <c r="Z63" s="7">
        <f t="shared" si="2"/>
        <v>9</v>
      </c>
    </row>
    <row r="64" spans="1:26" ht="14.25" customHeight="1" x14ac:dyDescent="0.25">
      <c r="A64" s="7" t="s">
        <v>13</v>
      </c>
      <c r="B64" s="7">
        <f t="shared" si="0"/>
        <v>0</v>
      </c>
      <c r="C64" s="7">
        <f t="shared" si="0"/>
        <v>0</v>
      </c>
      <c r="D64" s="7">
        <f t="shared" si="0"/>
        <v>0</v>
      </c>
      <c r="E64" s="26">
        <f t="shared" si="0"/>
        <v>0</v>
      </c>
      <c r="F64" s="7">
        <f t="shared" si="0"/>
        <v>8</v>
      </c>
      <c r="G64" s="7">
        <f t="shared" si="0"/>
        <v>0</v>
      </c>
      <c r="H64" s="7">
        <f t="shared" si="0"/>
        <v>0</v>
      </c>
      <c r="I64" s="7">
        <f t="shared" si="0"/>
        <v>0</v>
      </c>
      <c r="J64" s="7">
        <f t="shared" si="0"/>
        <v>0</v>
      </c>
      <c r="K64" s="26">
        <f t="shared" si="0"/>
        <v>0</v>
      </c>
      <c r="L64" s="26">
        <f t="shared" si="1"/>
        <v>0</v>
      </c>
      <c r="M64" s="7">
        <f t="shared" si="1"/>
        <v>0</v>
      </c>
      <c r="N64" s="7">
        <f t="shared" si="1"/>
        <v>0</v>
      </c>
      <c r="O64" s="7">
        <f t="shared" si="1"/>
        <v>0</v>
      </c>
      <c r="P64" s="7">
        <f t="shared" si="1"/>
        <v>0</v>
      </c>
      <c r="Q64" s="7">
        <f t="shared" si="1"/>
        <v>0</v>
      </c>
      <c r="R64" s="7">
        <f t="shared" si="1"/>
        <v>0</v>
      </c>
      <c r="S64" s="7">
        <f t="shared" si="1"/>
        <v>0</v>
      </c>
      <c r="T64" s="7">
        <f t="shared" si="1"/>
        <v>0</v>
      </c>
      <c r="U64" s="7">
        <f t="shared" si="1"/>
        <v>0</v>
      </c>
      <c r="V64" s="7">
        <f t="shared" si="1"/>
        <v>0</v>
      </c>
      <c r="W64" s="7">
        <f t="shared" si="1"/>
        <v>0</v>
      </c>
      <c r="X64" s="7">
        <f t="shared" si="1"/>
        <v>1</v>
      </c>
      <c r="Y64" s="7">
        <f t="shared" si="1"/>
        <v>0</v>
      </c>
      <c r="Z64" s="7">
        <f t="shared" si="2"/>
        <v>9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</sheetData>
  <sortState xmlns:xlrd2="http://schemas.microsoft.com/office/spreadsheetml/2017/richdata2" ref="A2:L46">
    <sortCondition ref="J2:J46"/>
    <sortCondition ref="C2:C46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Z740"/>
  <sheetViews>
    <sheetView workbookViewId="0">
      <pane ySplit="1" topLeftCell="A2" activePane="bottomLeft" state="frozen"/>
      <selection pane="bottomLeft" activeCell="A14" sqref="A14:XFD274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2" width="8.42578125" style="124" customWidth="1"/>
    <col min="13" max="26" width="8.42578125" customWidth="1"/>
  </cols>
  <sheetData>
    <row r="1" spans="1:26" ht="14.25" customHeight="1" x14ac:dyDescent="0.35">
      <c r="A1" s="74" t="s">
        <v>365</v>
      </c>
      <c r="B1" s="74" t="s">
        <v>323</v>
      </c>
      <c r="C1" s="74" t="s">
        <v>324</v>
      </c>
      <c r="D1" s="74" t="s">
        <v>325</v>
      </c>
      <c r="E1" s="74" t="s">
        <v>326</v>
      </c>
      <c r="F1" s="74" t="s">
        <v>1</v>
      </c>
      <c r="G1" s="74" t="s">
        <v>3</v>
      </c>
      <c r="H1" s="74" t="s">
        <v>327</v>
      </c>
      <c r="I1" s="74" t="s">
        <v>2</v>
      </c>
      <c r="J1" s="74" t="s">
        <v>5</v>
      </c>
      <c r="K1" s="138" t="s">
        <v>328</v>
      </c>
      <c r="L1" s="138" t="s">
        <v>329</v>
      </c>
    </row>
    <row r="2" spans="1:26" ht="14.25" customHeight="1" x14ac:dyDescent="0.35">
      <c r="A2" s="75" t="s">
        <v>365</v>
      </c>
      <c r="B2" s="31">
        <v>1</v>
      </c>
      <c r="C2" s="31">
        <v>32.81</v>
      </c>
      <c r="D2" s="31">
        <v>5</v>
      </c>
      <c r="E2" s="31">
        <v>214</v>
      </c>
      <c r="F2" s="32" t="str">
        <f>+VLOOKUP(E2,Participants!$A$1:$F$798,2,FALSE)</f>
        <v>Jaxon Ray</v>
      </c>
      <c r="G2" s="32" t="str">
        <f>+VLOOKUP(E2,Participants!$A$1:$F$798,4,FALSE)</f>
        <v>STL</v>
      </c>
      <c r="H2" s="32" t="str">
        <f>+VLOOKUP(E2,Participants!$A$1:$F$798,5,FALSE)</f>
        <v>M</v>
      </c>
      <c r="I2" s="32">
        <f>+VLOOKUP(E2,Participants!$A$1:$F$798,3,FALSE)</f>
        <v>6</v>
      </c>
      <c r="J2" s="32" t="str">
        <f>+VLOOKUP(E2,Participants!$A$1:$G$798,7,FALSE)</f>
        <v>JV BOYS</v>
      </c>
      <c r="K2" s="51">
        <v>1</v>
      </c>
      <c r="L2" s="51">
        <v>5</v>
      </c>
    </row>
    <row r="3" spans="1:26" ht="14.25" customHeight="1" x14ac:dyDescent="0.35">
      <c r="A3" s="75" t="s">
        <v>365</v>
      </c>
      <c r="B3" s="31">
        <v>1</v>
      </c>
      <c r="C3" s="31">
        <v>40.35</v>
      </c>
      <c r="D3" s="31">
        <v>3</v>
      </c>
      <c r="E3" s="32">
        <v>32</v>
      </c>
      <c r="F3" s="32" t="str">
        <f>+VLOOKUP(E3,Participants!$A$1:$F$798,2,FALSE)</f>
        <v>Declan Flynn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5</v>
      </c>
      <c r="J3" s="32" t="str">
        <f>+VLOOKUP(E3,Participants!$A$1:$G$798,7,FALSE)</f>
        <v>JV BOYS</v>
      </c>
      <c r="K3" s="51">
        <v>2</v>
      </c>
      <c r="L3" s="51">
        <v>3</v>
      </c>
    </row>
    <row r="4" spans="1:26" ht="14.25" customHeight="1" x14ac:dyDescent="0.35">
      <c r="A4" s="75" t="s">
        <v>365</v>
      </c>
      <c r="B4" s="31">
        <v>1</v>
      </c>
      <c r="C4" s="31">
        <v>42.6</v>
      </c>
      <c r="D4" s="31">
        <v>1</v>
      </c>
      <c r="E4" s="32">
        <v>34</v>
      </c>
      <c r="F4" s="32" t="str">
        <f>+VLOOKUP(E4,Participants!$A$1:$F$798,2,FALSE)</f>
        <v>Liam Greene</v>
      </c>
      <c r="G4" s="32" t="str">
        <f>+VLOOKUP(E4,Participants!$A$1:$F$798,4,FALSE)</f>
        <v>BFS</v>
      </c>
      <c r="H4" s="32" t="str">
        <f>+VLOOKUP(E4,Participants!$A$1:$F$798,5,FALSE)</f>
        <v>M</v>
      </c>
      <c r="I4" s="32">
        <f>+VLOOKUP(E4,Participants!$A$1:$F$798,3,FALSE)</f>
        <v>6</v>
      </c>
      <c r="J4" s="32" t="str">
        <f>+VLOOKUP(E4,Participants!$A$1:$G$798,7,FALSE)</f>
        <v>JV BOYS</v>
      </c>
      <c r="K4" s="51">
        <v>3</v>
      </c>
      <c r="L4" s="51">
        <v>1</v>
      </c>
    </row>
    <row r="5" spans="1:26" ht="14.25" customHeight="1" x14ac:dyDescent="0.35">
      <c r="A5" s="75"/>
      <c r="B5" s="31"/>
      <c r="C5" s="31"/>
      <c r="D5" s="31"/>
      <c r="E5" s="32"/>
      <c r="F5" s="32"/>
      <c r="G5" s="32"/>
      <c r="H5" s="32"/>
      <c r="I5" s="32"/>
      <c r="J5" s="32"/>
      <c r="K5" s="51"/>
      <c r="L5" s="51"/>
    </row>
    <row r="6" spans="1:26" ht="14.25" customHeight="1" x14ac:dyDescent="0.35">
      <c r="A6" s="75" t="s">
        <v>365</v>
      </c>
      <c r="B6" s="33">
        <v>4</v>
      </c>
      <c r="C6" s="33">
        <v>31.97</v>
      </c>
      <c r="D6" s="33">
        <v>3</v>
      </c>
      <c r="E6" s="33">
        <v>75</v>
      </c>
      <c r="F6" s="14" t="str">
        <f>+VLOOKUP(E6,Participants!$A$1:$F$798,2,FALSE)</f>
        <v>Claire Karsman</v>
      </c>
      <c r="G6" s="14" t="str">
        <f>+VLOOKUP(E6,Participants!$A$1:$F$798,4,FALSE)</f>
        <v>BFS</v>
      </c>
      <c r="H6" s="14" t="str">
        <f>+VLOOKUP(E6,Participants!$A$1:$F$798,5,FALSE)</f>
        <v>F</v>
      </c>
      <c r="I6" s="14">
        <f>+VLOOKUP(E6,Participants!$A$1:$F$798,3,FALSE)</f>
        <v>8</v>
      </c>
      <c r="J6" s="14" t="str">
        <f>+VLOOKUP(E6,Participants!$A$1:$G$798,7,FALSE)</f>
        <v>VARSITY GIRLS</v>
      </c>
      <c r="K6" s="55">
        <v>1</v>
      </c>
      <c r="L6" s="55">
        <v>5</v>
      </c>
    </row>
    <row r="7" spans="1:26" ht="14.25" customHeight="1" x14ac:dyDescent="0.35">
      <c r="A7" s="75" t="s">
        <v>365</v>
      </c>
      <c r="B7" s="33">
        <v>4</v>
      </c>
      <c r="C7" s="33">
        <v>32.17</v>
      </c>
      <c r="D7" s="33">
        <v>7</v>
      </c>
      <c r="E7" s="33">
        <v>71</v>
      </c>
      <c r="F7" s="14" t="str">
        <f>+VLOOKUP(E7,Participants!$A$1:$F$798,2,FALSE)</f>
        <v>Elena Farrah</v>
      </c>
      <c r="G7" s="14" t="str">
        <f>+VLOOKUP(E7,Participants!$A$1:$F$798,4,FALSE)</f>
        <v>BFS</v>
      </c>
      <c r="H7" s="14" t="str">
        <f>+VLOOKUP(E7,Participants!$A$1:$F$798,5,FALSE)</f>
        <v>F</v>
      </c>
      <c r="I7" s="14">
        <f>+VLOOKUP(E7,Participants!$A$1:$F$798,3,FALSE)</f>
        <v>8</v>
      </c>
      <c r="J7" s="14" t="str">
        <f>+VLOOKUP(E7,Participants!$A$1:$G$798,7,FALSE)</f>
        <v>VARSITY GIRLS</v>
      </c>
      <c r="K7" s="55">
        <v>2</v>
      </c>
      <c r="L7" s="55">
        <v>3</v>
      </c>
    </row>
    <row r="8" spans="1:26" ht="14.25" customHeight="1" x14ac:dyDescent="0.35">
      <c r="A8" s="75" t="s">
        <v>365</v>
      </c>
      <c r="B8" s="33">
        <v>4</v>
      </c>
      <c r="C8" s="33">
        <v>32.85</v>
      </c>
      <c r="D8" s="33">
        <v>1</v>
      </c>
      <c r="E8" s="33">
        <v>74</v>
      </c>
      <c r="F8" s="14" t="str">
        <f>+VLOOKUP(E8,Participants!$A$1:$F$798,2,FALSE)</f>
        <v>Morgan Kane</v>
      </c>
      <c r="G8" s="14" t="str">
        <f>+VLOOKUP(E8,Participants!$A$1:$F$798,4,FALSE)</f>
        <v>BFS</v>
      </c>
      <c r="H8" s="14" t="str">
        <f>+VLOOKUP(E8,Participants!$A$1:$F$798,5,FALSE)</f>
        <v>F</v>
      </c>
      <c r="I8" s="14">
        <f>+VLOOKUP(E8,Participants!$A$1:$F$798,3,FALSE)</f>
        <v>8</v>
      </c>
      <c r="J8" s="14" t="str">
        <f>+VLOOKUP(E8,Participants!$A$1:$G$798,7,FALSE)</f>
        <v>VARSITY GIRLS</v>
      </c>
      <c r="K8" s="55">
        <v>3</v>
      </c>
      <c r="L8" s="55">
        <v>1</v>
      </c>
    </row>
    <row r="9" spans="1:26" ht="14.25" customHeight="1" x14ac:dyDescent="0.35">
      <c r="A9" s="75" t="s">
        <v>365</v>
      </c>
      <c r="B9" s="33">
        <v>4</v>
      </c>
      <c r="C9" s="33">
        <v>35.97</v>
      </c>
      <c r="D9" s="33">
        <v>5</v>
      </c>
      <c r="E9" s="33">
        <v>253</v>
      </c>
      <c r="F9" s="14" t="str">
        <f>+VLOOKUP(E9,Participants!$A$1:$F$798,2,FALSE)</f>
        <v>Olivia Barnett</v>
      </c>
      <c r="G9" s="14" t="str">
        <f>+VLOOKUP(E9,Participants!$A$1:$F$798,4,FALSE)</f>
        <v>STL</v>
      </c>
      <c r="H9" s="14" t="str">
        <f>+VLOOKUP(E9,Participants!$A$1:$F$798,5,FALSE)</f>
        <v>F</v>
      </c>
      <c r="I9" s="14">
        <f>+VLOOKUP(E9,Participants!$A$1:$F$798,3,FALSE)</f>
        <v>7</v>
      </c>
      <c r="J9" s="14" t="str">
        <f>+VLOOKUP(E9,Participants!$A$1:$G$798,7,FALSE)</f>
        <v>VARSITY GIRLS</v>
      </c>
      <c r="K9" s="55">
        <v>4</v>
      </c>
      <c r="L9" s="55"/>
    </row>
    <row r="10" spans="1:26" ht="14.25" customHeight="1" x14ac:dyDescent="0.35">
      <c r="A10" s="75" t="s">
        <v>365</v>
      </c>
      <c r="B10" s="31">
        <v>3</v>
      </c>
      <c r="C10" s="31">
        <v>36.25</v>
      </c>
      <c r="D10" s="31">
        <v>3</v>
      </c>
      <c r="E10" s="31">
        <v>79</v>
      </c>
      <c r="F10" s="32" t="str">
        <f>+VLOOKUP(E10,Participants!$A$1:$F$798,2,FALSE)</f>
        <v>Jocelyn Miller</v>
      </c>
      <c r="G10" s="32" t="str">
        <f>+VLOOKUP(E10,Participants!$A$1:$F$798,4,FALSE)</f>
        <v>BFS</v>
      </c>
      <c r="H10" s="32" t="str">
        <f>+VLOOKUP(E10,Participants!$A$1:$F$798,5,FALSE)</f>
        <v>F</v>
      </c>
      <c r="I10" s="32">
        <f>+VLOOKUP(E10,Participants!$A$1:$F$798,3,FALSE)</f>
        <v>7</v>
      </c>
      <c r="J10" s="32" t="str">
        <f>+VLOOKUP(E10,Participants!$A$1:$G$798,7,FALSE)</f>
        <v>VARSITY GIRLS</v>
      </c>
      <c r="K10" s="51">
        <v>5</v>
      </c>
      <c r="L10" s="51"/>
    </row>
    <row r="11" spans="1:26" ht="14.25" customHeight="1" x14ac:dyDescent="0.35">
      <c r="A11" s="75" t="s">
        <v>365</v>
      </c>
      <c r="B11" s="31">
        <v>3</v>
      </c>
      <c r="C11" s="31">
        <v>36.5</v>
      </c>
      <c r="D11" s="31">
        <v>1</v>
      </c>
      <c r="E11" s="31">
        <v>257</v>
      </c>
      <c r="F11" s="32" t="str">
        <f>+VLOOKUP(E11,Participants!$A$1:$F$798,2,FALSE)</f>
        <v>Greta Gompers</v>
      </c>
      <c r="G11" s="32" t="str">
        <f>+VLOOKUP(E11,Participants!$A$1:$F$798,4,FALSE)</f>
        <v>STL</v>
      </c>
      <c r="H11" s="32" t="str">
        <f>+VLOOKUP(E11,Participants!$A$1:$F$798,5,FALSE)</f>
        <v>F</v>
      </c>
      <c r="I11" s="32">
        <f>+VLOOKUP(E11,Participants!$A$1:$F$798,3,FALSE)</f>
        <v>8</v>
      </c>
      <c r="J11" s="32" t="str">
        <f>+VLOOKUP(E11,Participants!$A$1:$G$798,7,FALSE)</f>
        <v>VARSITY GIRLS</v>
      </c>
      <c r="K11" s="51">
        <v>6</v>
      </c>
      <c r="L11" s="51"/>
    </row>
    <row r="12" spans="1:26" ht="14.25" customHeight="1" x14ac:dyDescent="0.35">
      <c r="A12" s="75" t="s">
        <v>365</v>
      </c>
      <c r="B12" s="31">
        <v>3</v>
      </c>
      <c r="C12" s="31">
        <v>37.840000000000003</v>
      </c>
      <c r="D12" s="31">
        <v>7</v>
      </c>
      <c r="E12" s="31">
        <v>66</v>
      </c>
      <c r="F12" s="32" t="str">
        <f>+VLOOKUP(E12,Participants!$A$1:$F$798,2,FALSE)</f>
        <v>Magdalene Carroll</v>
      </c>
      <c r="G12" s="32" t="str">
        <f>+VLOOKUP(E12,Participants!$A$1:$F$798,4,FALSE)</f>
        <v>BFS</v>
      </c>
      <c r="H12" s="32" t="str">
        <f>+VLOOKUP(E12,Participants!$A$1:$F$798,5,FALSE)</f>
        <v>F</v>
      </c>
      <c r="I12" s="32">
        <f>+VLOOKUP(E12,Participants!$A$1:$F$798,3,FALSE)</f>
        <v>8</v>
      </c>
      <c r="J12" s="32" t="str">
        <f>+VLOOKUP(E12,Participants!$A$1:$G$798,7,FALSE)</f>
        <v>VARSITY GIRLS</v>
      </c>
      <c r="K12" s="51">
        <v>7</v>
      </c>
      <c r="L12" s="51"/>
    </row>
    <row r="13" spans="1:26" ht="14.25" customHeight="1" x14ac:dyDescent="0.35">
      <c r="A13" s="75" t="s">
        <v>365</v>
      </c>
      <c r="B13" s="31">
        <v>3</v>
      </c>
      <c r="C13" s="31">
        <v>39.4</v>
      </c>
      <c r="D13" s="31">
        <v>5</v>
      </c>
      <c r="E13" s="31">
        <v>76</v>
      </c>
      <c r="F13" s="32" t="str">
        <f>+VLOOKUP(E13,Participants!$A$1:$F$798,2,FALSE)</f>
        <v>Allie Kiley</v>
      </c>
      <c r="G13" s="32" t="str">
        <f>+VLOOKUP(E13,Participants!$A$1:$F$798,4,FALSE)</f>
        <v>BFS</v>
      </c>
      <c r="H13" s="32" t="str">
        <f>+VLOOKUP(E13,Participants!$A$1:$F$798,5,FALSE)</f>
        <v>F</v>
      </c>
      <c r="I13" s="32">
        <f>+VLOOKUP(E13,Participants!$A$1:$F$798,3,FALSE)</f>
        <v>8</v>
      </c>
      <c r="J13" s="32" t="str">
        <f>+VLOOKUP(E13,Participants!$A$1:$G$798,7,FALSE)</f>
        <v>VARSITY GIRLS</v>
      </c>
      <c r="K13" s="51">
        <v>8</v>
      </c>
      <c r="L13" s="51"/>
    </row>
    <row r="14" spans="1:26" ht="14.25" customHeight="1" x14ac:dyDescent="0.25">
      <c r="E14" s="37"/>
    </row>
    <row r="15" spans="1:26" ht="14.25" customHeight="1" x14ac:dyDescent="0.25">
      <c r="E15" s="37"/>
    </row>
    <row r="16" spans="1:26" ht="14.25" customHeight="1" x14ac:dyDescent="0.25">
      <c r="B16" s="38" t="s">
        <v>8</v>
      </c>
      <c r="C16" s="38" t="s">
        <v>15</v>
      </c>
      <c r="D16" s="38" t="s">
        <v>18</v>
      </c>
      <c r="E16" s="38" t="s">
        <v>21</v>
      </c>
      <c r="F16" s="38" t="s">
        <v>10</v>
      </c>
      <c r="G16" s="38" t="s">
        <v>26</v>
      </c>
      <c r="H16" s="38" t="s">
        <v>29</v>
      </c>
      <c r="I16" s="38" t="s">
        <v>32</v>
      </c>
      <c r="J16" s="38" t="s">
        <v>35</v>
      </c>
      <c r="K16" s="123" t="s">
        <v>39</v>
      </c>
      <c r="L16" s="123" t="s">
        <v>42</v>
      </c>
      <c r="M16" s="38" t="s">
        <v>45</v>
      </c>
      <c r="N16" s="38" t="s">
        <v>48</v>
      </c>
      <c r="O16" s="38" t="s">
        <v>51</v>
      </c>
      <c r="P16" s="38" t="s">
        <v>54</v>
      </c>
      <c r="Q16" s="38" t="s">
        <v>57</v>
      </c>
      <c r="R16" s="38" t="s">
        <v>60</v>
      </c>
      <c r="S16" s="38" t="s">
        <v>63</v>
      </c>
      <c r="T16" s="38" t="s">
        <v>66</v>
      </c>
      <c r="U16" s="38" t="s">
        <v>71</v>
      </c>
      <c r="V16" s="38" t="s">
        <v>74</v>
      </c>
      <c r="W16" s="38" t="s">
        <v>77</v>
      </c>
      <c r="X16" s="38" t="s">
        <v>80</v>
      </c>
      <c r="Y16" s="38" t="s">
        <v>83</v>
      </c>
      <c r="Z16" s="39" t="s">
        <v>330</v>
      </c>
    </row>
    <row r="17" spans="1:26" ht="14.25" customHeight="1" x14ac:dyDescent="0.25">
      <c r="A17" s="7" t="s">
        <v>107</v>
      </c>
      <c r="B17" s="7">
        <f t="shared" ref="B17:K20" si="0">+SUMIFS($L$2:$L$13,$J$2:$J$13,$A17,$G$2:$G$13,B$16)</f>
        <v>0</v>
      </c>
      <c r="C17" s="7">
        <f t="shared" si="0"/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26">
        <f t="shared" si="0"/>
        <v>0</v>
      </c>
      <c r="L17" s="26">
        <f t="shared" ref="L17:Y20" si="1">+SUMIFS($L$2:$L$13,$J$2:$J$13,$A17,$G$2:$G$13,L$16)</f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1"/>
        <v>0</v>
      </c>
      <c r="R17" s="7">
        <f t="shared" si="1"/>
        <v>0</v>
      </c>
      <c r="S17" s="7">
        <f t="shared" si="1"/>
        <v>0</v>
      </c>
      <c r="T17" s="7">
        <f t="shared" si="1"/>
        <v>0</v>
      </c>
      <c r="U17" s="7">
        <f t="shared" si="1"/>
        <v>0</v>
      </c>
      <c r="V17" s="7">
        <f t="shared" si="1"/>
        <v>0</v>
      </c>
      <c r="W17" s="7">
        <f t="shared" si="1"/>
        <v>0</v>
      </c>
      <c r="X17" s="7">
        <f t="shared" si="1"/>
        <v>0</v>
      </c>
      <c r="Y17" s="7">
        <f t="shared" si="1"/>
        <v>0</v>
      </c>
      <c r="Z17" s="7">
        <f t="shared" ref="Z17:Z20" si="2">SUM(C17:Y17)</f>
        <v>0</v>
      </c>
    </row>
    <row r="18" spans="1:26" ht="14.25" customHeight="1" x14ac:dyDescent="0.25">
      <c r="A18" s="7" t="s">
        <v>93</v>
      </c>
      <c r="B18" s="7">
        <f t="shared" si="0"/>
        <v>0</v>
      </c>
      <c r="C18" s="7">
        <f t="shared" si="0"/>
        <v>0</v>
      </c>
      <c r="D18" s="7">
        <f t="shared" si="0"/>
        <v>0</v>
      </c>
      <c r="E18" s="7">
        <f t="shared" si="0"/>
        <v>0</v>
      </c>
      <c r="F18" s="7">
        <f t="shared" si="0"/>
        <v>4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26">
        <f t="shared" si="0"/>
        <v>0</v>
      </c>
      <c r="L18" s="26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5</v>
      </c>
      <c r="Y18" s="7">
        <f t="shared" si="1"/>
        <v>0</v>
      </c>
      <c r="Z18" s="7">
        <f t="shared" si="2"/>
        <v>9</v>
      </c>
    </row>
    <row r="19" spans="1:26" ht="14.25" customHeight="1" x14ac:dyDescent="0.25">
      <c r="A19" s="7" t="s">
        <v>132</v>
      </c>
      <c r="B19" s="7">
        <f t="shared" si="0"/>
        <v>0</v>
      </c>
      <c r="C19" s="7">
        <f t="shared" si="0"/>
        <v>0</v>
      </c>
      <c r="D19" s="7">
        <f t="shared" si="0"/>
        <v>0</v>
      </c>
      <c r="E19" s="7">
        <f t="shared" si="0"/>
        <v>0</v>
      </c>
      <c r="F19" s="7">
        <f t="shared" si="0"/>
        <v>9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26">
        <f t="shared" si="0"/>
        <v>0</v>
      </c>
      <c r="L19" s="26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2"/>
        <v>9</v>
      </c>
    </row>
    <row r="20" spans="1:26" ht="14.25" customHeight="1" x14ac:dyDescent="0.25">
      <c r="A20" s="7" t="s">
        <v>119</v>
      </c>
      <c r="B20" s="7">
        <f t="shared" si="0"/>
        <v>0</v>
      </c>
      <c r="C20" s="7">
        <f t="shared" si="0"/>
        <v>0</v>
      </c>
      <c r="D20" s="7">
        <f t="shared" si="0"/>
        <v>0</v>
      </c>
      <c r="E20" s="7">
        <f t="shared" si="0"/>
        <v>0</v>
      </c>
      <c r="F20" s="7">
        <f t="shared" si="0"/>
        <v>0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26">
        <f t="shared" si="0"/>
        <v>0</v>
      </c>
      <c r="L20" s="26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7">
        <f t="shared" si="1"/>
        <v>0</v>
      </c>
      <c r="Z20" s="7">
        <f t="shared" si="2"/>
        <v>0</v>
      </c>
    </row>
    <row r="21" spans="1:26" ht="14.25" customHeight="1" x14ac:dyDescent="0.25"/>
    <row r="22" spans="1:26" ht="14.25" customHeight="1" x14ac:dyDescent="0.25"/>
    <row r="23" spans="1:26" ht="14.25" customHeight="1" x14ac:dyDescent="0.25"/>
    <row r="24" spans="1:26" ht="14.25" customHeight="1" x14ac:dyDescent="0.25"/>
    <row r="25" spans="1:26" ht="14.25" customHeight="1" x14ac:dyDescent="0.25"/>
    <row r="26" spans="1:26" ht="14.25" customHeight="1" x14ac:dyDescent="0.25"/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</sheetData>
  <sortState xmlns:xlrd2="http://schemas.microsoft.com/office/spreadsheetml/2017/richdata2" ref="A2:L13">
    <sortCondition ref="J2:J13"/>
    <sortCondition ref="C2:C13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78"/>
  <sheetViews>
    <sheetView workbookViewId="0">
      <pane ySplit="1" topLeftCell="A2" activePane="bottomLeft" state="frozen"/>
      <selection pane="bottomLeft" activeCell="A31" sqref="A31:XFD157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4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1" width="8.42578125" style="124" customWidth="1"/>
    <col min="12" max="26" width="8.42578125" customWidth="1"/>
  </cols>
  <sheetData>
    <row r="1" spans="1:12" ht="14.25" customHeight="1" x14ac:dyDescent="0.35">
      <c r="A1" s="72" t="s">
        <v>366</v>
      </c>
      <c r="B1" s="72" t="s">
        <v>323</v>
      </c>
      <c r="C1" s="72" t="s">
        <v>324</v>
      </c>
      <c r="D1" s="72" t="s">
        <v>325</v>
      </c>
      <c r="E1" s="137" t="s">
        <v>326</v>
      </c>
      <c r="F1" s="72" t="s">
        <v>1</v>
      </c>
      <c r="G1" s="72" t="s">
        <v>3</v>
      </c>
      <c r="H1" s="72" t="s">
        <v>327</v>
      </c>
      <c r="I1" s="72" t="s">
        <v>2</v>
      </c>
      <c r="J1" s="72" t="s">
        <v>5</v>
      </c>
      <c r="K1" s="137" t="s">
        <v>328</v>
      </c>
      <c r="L1" s="72" t="s">
        <v>329</v>
      </c>
    </row>
    <row r="2" spans="1:12" ht="14.25" customHeight="1" x14ac:dyDescent="0.35">
      <c r="A2" s="60" t="s">
        <v>366</v>
      </c>
      <c r="B2" s="31">
        <v>2</v>
      </c>
      <c r="C2" s="31" t="s">
        <v>571</v>
      </c>
      <c r="D2" s="53"/>
      <c r="E2" s="51">
        <v>14</v>
      </c>
      <c r="F2" s="32" t="str">
        <f>+VLOOKUP(E2,Participants!$A$1:$F$798,2,FALSE)</f>
        <v>Declan Ries</v>
      </c>
      <c r="G2" s="32" t="str">
        <f>+VLOOKUP(E2,Participants!$A$1:$F$798,4,FALSE)</f>
        <v>BFS</v>
      </c>
      <c r="H2" s="32" t="str">
        <f>+VLOOKUP(E2,Participants!$A$1:$F$798,5,FALSE)</f>
        <v>M</v>
      </c>
      <c r="I2" s="32">
        <f>+VLOOKUP(E2,Participants!$A$1:$F$798,3,FALSE)</f>
        <v>4</v>
      </c>
      <c r="J2" s="32" t="str">
        <f>+VLOOKUP(E2,Participants!$A$1:$G$798,7,FALSE)</f>
        <v>DEV BOYS</v>
      </c>
      <c r="K2" s="51">
        <v>1</v>
      </c>
      <c r="L2" s="32">
        <v>5</v>
      </c>
    </row>
    <row r="3" spans="1:12" ht="14.25" customHeight="1" x14ac:dyDescent="0.35">
      <c r="A3" s="60" t="s">
        <v>366</v>
      </c>
      <c r="B3" s="31">
        <v>2</v>
      </c>
      <c r="C3" s="31" t="s">
        <v>554</v>
      </c>
      <c r="D3" s="53"/>
      <c r="E3" s="51">
        <v>15</v>
      </c>
      <c r="F3" s="32" t="str">
        <f>+VLOOKUP(E3,Participants!$A$1:$F$798,2,FALSE)</f>
        <v>Bennett Solarczyk</v>
      </c>
      <c r="G3" s="32" t="str">
        <f>+VLOOKUP(E3,Participants!$A$1:$F$798,4,FALSE)</f>
        <v>BFS</v>
      </c>
      <c r="H3" s="32" t="str">
        <f>+VLOOKUP(E3,Participants!$A$1:$F$798,5,FALSE)</f>
        <v>M</v>
      </c>
      <c r="I3" s="32">
        <f>+VLOOKUP(E3,Participants!$A$1:$F$798,3,FALSE)</f>
        <v>4</v>
      </c>
      <c r="J3" s="32" t="str">
        <f>+VLOOKUP(E3,Participants!$A$1:$G$798,7,FALSE)</f>
        <v>DEV BOYS</v>
      </c>
      <c r="K3" s="51">
        <v>2</v>
      </c>
      <c r="L3" s="32">
        <v>3</v>
      </c>
    </row>
    <row r="4" spans="1:12" ht="14.25" customHeight="1" x14ac:dyDescent="0.35">
      <c r="A4" s="60"/>
      <c r="B4" s="31"/>
      <c r="C4" s="31"/>
      <c r="D4" s="53"/>
      <c r="E4" s="51"/>
      <c r="F4" s="32"/>
      <c r="G4" s="32"/>
      <c r="H4" s="32"/>
      <c r="I4" s="32"/>
      <c r="J4" s="32"/>
      <c r="K4" s="51"/>
      <c r="L4" s="32"/>
    </row>
    <row r="5" spans="1:12" ht="14.25" customHeight="1" x14ac:dyDescent="0.35">
      <c r="A5" s="60" t="s">
        <v>366</v>
      </c>
      <c r="B5" s="33">
        <v>1</v>
      </c>
      <c r="C5" s="33" t="s">
        <v>561</v>
      </c>
      <c r="D5" s="57"/>
      <c r="E5" s="55">
        <v>28</v>
      </c>
      <c r="F5" s="14" t="str">
        <f>+VLOOKUP(E5,Participants!$A$1:$F$798,2,FALSE)</f>
        <v>Maggie Miller</v>
      </c>
      <c r="G5" s="14" t="str">
        <f>+VLOOKUP(E5,Participants!$A$1:$F$798,4,FALSE)</f>
        <v>BFS</v>
      </c>
      <c r="H5" s="14" t="str">
        <f>+VLOOKUP(E5,Participants!$A$1:$F$798,5,FALSE)</f>
        <v>F</v>
      </c>
      <c r="I5" s="14">
        <f>+VLOOKUP(E5,Participants!$A$1:$F$798,3,FALSE)</f>
        <v>4</v>
      </c>
      <c r="J5" s="14" t="str">
        <f>+VLOOKUP(E5,Participants!$A$1:$G$798,7,FALSE)</f>
        <v>DEV GIRLS</v>
      </c>
      <c r="K5" s="55">
        <v>1</v>
      </c>
      <c r="L5" s="14">
        <v>5</v>
      </c>
    </row>
    <row r="6" spans="1:12" ht="14.25" customHeight="1" x14ac:dyDescent="0.35">
      <c r="A6" s="60" t="s">
        <v>366</v>
      </c>
      <c r="B6" s="33">
        <v>1</v>
      </c>
      <c r="C6" s="33" t="s">
        <v>563</v>
      </c>
      <c r="D6" s="57"/>
      <c r="E6" s="55">
        <v>22</v>
      </c>
      <c r="F6" s="14" t="str">
        <f>+VLOOKUP(E6,Participants!$A$1:$F$798,2,FALSE)</f>
        <v>Madelyn Feigel</v>
      </c>
      <c r="G6" s="14" t="str">
        <f>+VLOOKUP(E6,Participants!$A$1:$F$798,4,FALSE)</f>
        <v>BFS</v>
      </c>
      <c r="H6" s="14" t="str">
        <f>+VLOOKUP(E6,Participants!$A$1:$F$798,5,FALSE)</f>
        <v>F</v>
      </c>
      <c r="I6" s="14">
        <f>+VLOOKUP(E6,Participants!$A$1:$F$798,3,FALSE)</f>
        <v>3</v>
      </c>
      <c r="J6" s="14" t="str">
        <f>+VLOOKUP(E6,Participants!$A$1:$G$798,7,FALSE)</f>
        <v>DEV GIRLS</v>
      </c>
      <c r="K6" s="55">
        <v>2</v>
      </c>
      <c r="L6" s="14">
        <v>3</v>
      </c>
    </row>
    <row r="7" spans="1:12" ht="14.25" customHeight="1" x14ac:dyDescent="0.35">
      <c r="A7" s="60" t="s">
        <v>366</v>
      </c>
      <c r="B7" s="33">
        <v>1</v>
      </c>
      <c r="C7" s="33" t="s">
        <v>564</v>
      </c>
      <c r="D7" s="57"/>
      <c r="E7" s="51">
        <v>158</v>
      </c>
      <c r="F7" s="14" t="str">
        <f>+VLOOKUP(E7,Participants!$A$1:$F$798,2,FALSE)</f>
        <v>Violet Eckenrode</v>
      </c>
      <c r="G7" s="14" t="str">
        <f>+VLOOKUP(E7,Participants!$A$1:$F$798,4,FALSE)</f>
        <v>STL</v>
      </c>
      <c r="H7" s="14" t="str">
        <f>+VLOOKUP(E7,Participants!$A$1:$F$798,5,FALSE)</f>
        <v>F</v>
      </c>
      <c r="I7" s="14">
        <f>+VLOOKUP(E7,Participants!$A$1:$F$798,3,FALSE)</f>
        <v>3</v>
      </c>
      <c r="J7" s="14" t="str">
        <f>+VLOOKUP(E7,Participants!$A$1:$G$798,7,FALSE)</f>
        <v>DEV GIRLS</v>
      </c>
      <c r="K7" s="55">
        <v>3</v>
      </c>
      <c r="L7" s="14">
        <v>1</v>
      </c>
    </row>
    <row r="8" spans="1:12" ht="14.25" customHeight="1" x14ac:dyDescent="0.35">
      <c r="A8" s="60" t="s">
        <v>366</v>
      </c>
      <c r="B8" s="33">
        <v>1</v>
      </c>
      <c r="C8" s="33" t="s">
        <v>566</v>
      </c>
      <c r="D8" s="57"/>
      <c r="E8" s="51">
        <v>89</v>
      </c>
      <c r="F8" s="14" t="str">
        <f>+VLOOKUP(E8,Participants!$A$1:$F$798,2,FALSE)</f>
        <v>Ava Feigel</v>
      </c>
      <c r="G8" s="14" t="str">
        <f>+VLOOKUP(E8,Participants!$A$1:$F$798,4,FALSE)</f>
        <v>BFS</v>
      </c>
      <c r="H8" s="14" t="str">
        <f>+VLOOKUP(E8,Participants!$A$1:$F$798,5,FALSE)</f>
        <v>F</v>
      </c>
      <c r="I8" s="14">
        <f>+VLOOKUP(E8,Participants!$A$1:$F$798,3,FALSE)</f>
        <v>2</v>
      </c>
      <c r="J8" s="14" t="str">
        <f>+VLOOKUP(E8,Participants!$A$1:$G$798,7,FALSE)</f>
        <v>DEV GIRLS</v>
      </c>
      <c r="K8" s="55">
        <v>4</v>
      </c>
      <c r="L8" s="14"/>
    </row>
    <row r="9" spans="1:12" ht="14.25" customHeight="1" x14ac:dyDescent="0.35">
      <c r="A9" s="60" t="s">
        <v>366</v>
      </c>
      <c r="B9" s="33">
        <v>1</v>
      </c>
      <c r="C9" s="33" t="s">
        <v>567</v>
      </c>
      <c r="D9" s="57"/>
      <c r="E9" s="51">
        <v>152</v>
      </c>
      <c r="F9" s="14" t="str">
        <f>+VLOOKUP(E9,Participants!$A$1:$F$798,2,FALSE)</f>
        <v>Evelyn Chambers</v>
      </c>
      <c r="G9" s="14" t="str">
        <f>+VLOOKUP(E9,Participants!$A$1:$F$798,4,FALSE)</f>
        <v>STL</v>
      </c>
      <c r="H9" s="14" t="str">
        <f>+VLOOKUP(E9,Participants!$A$1:$F$798,5,FALSE)</f>
        <v>F</v>
      </c>
      <c r="I9" s="14">
        <f>+VLOOKUP(E9,Participants!$A$1:$F$798,3,FALSE)</f>
        <v>4</v>
      </c>
      <c r="J9" s="14" t="str">
        <f>+VLOOKUP(E9,Participants!$A$1:$G$798,7,FALSE)</f>
        <v>DEV GIRLS</v>
      </c>
      <c r="K9" s="55">
        <v>5</v>
      </c>
      <c r="L9" s="14"/>
    </row>
    <row r="10" spans="1:12" ht="14.25" customHeight="1" x14ac:dyDescent="0.35">
      <c r="A10" s="60"/>
      <c r="B10" s="33"/>
      <c r="C10" s="33"/>
      <c r="D10" s="57"/>
      <c r="E10" s="51"/>
      <c r="F10" s="14"/>
      <c r="G10" s="14"/>
      <c r="H10" s="14"/>
      <c r="I10" s="14"/>
      <c r="J10" s="14"/>
      <c r="K10" s="55"/>
      <c r="L10" s="14"/>
    </row>
    <row r="11" spans="1:12" ht="14.25" customHeight="1" x14ac:dyDescent="0.35">
      <c r="A11" s="60" t="s">
        <v>366</v>
      </c>
      <c r="B11" s="33">
        <v>3</v>
      </c>
      <c r="C11" s="33" t="s">
        <v>575</v>
      </c>
      <c r="D11" s="57"/>
      <c r="E11" s="55">
        <v>207</v>
      </c>
      <c r="F11" s="14" t="str">
        <f>+VLOOKUP(E11,Participants!$A$1:$F$798,2,FALSE)</f>
        <v>Liam Ginsburg</v>
      </c>
      <c r="G11" s="14" t="str">
        <f>+VLOOKUP(E11,Participants!$A$1:$F$798,4,FALSE)</f>
        <v>STL</v>
      </c>
      <c r="H11" s="14" t="str">
        <f>+VLOOKUP(E11,Participants!$A$1:$F$798,5,FALSE)</f>
        <v>M</v>
      </c>
      <c r="I11" s="14">
        <f>+VLOOKUP(E11,Participants!$A$1:$F$798,3,FALSE)</f>
        <v>6</v>
      </c>
      <c r="J11" s="14" t="str">
        <f>+VLOOKUP(E11,Participants!$A$1:$G$798,7,FALSE)</f>
        <v>JV BOYS</v>
      </c>
      <c r="K11" s="55">
        <v>1</v>
      </c>
      <c r="L11" s="14">
        <v>5</v>
      </c>
    </row>
    <row r="12" spans="1:12" ht="14.25" customHeight="1" x14ac:dyDescent="0.35">
      <c r="A12" s="60" t="s">
        <v>366</v>
      </c>
      <c r="B12" s="31">
        <v>2</v>
      </c>
      <c r="C12" s="31" t="s">
        <v>568</v>
      </c>
      <c r="D12" s="53"/>
      <c r="E12" s="51">
        <v>35</v>
      </c>
      <c r="F12" s="32" t="str">
        <f>+VLOOKUP(E12,Participants!$A$1:$F$798,2,FALSE)</f>
        <v>Cole Miller</v>
      </c>
      <c r="G12" s="32" t="str">
        <f>+VLOOKUP(E12,Participants!$A$1:$F$798,4,FALSE)</f>
        <v>BFS</v>
      </c>
      <c r="H12" s="32" t="str">
        <f>+VLOOKUP(E12,Participants!$A$1:$F$798,5,FALSE)</f>
        <v>M</v>
      </c>
      <c r="I12" s="32">
        <f>+VLOOKUP(E12,Participants!$A$1:$F$798,3,FALSE)</f>
        <v>6</v>
      </c>
      <c r="J12" s="32" t="str">
        <f>+VLOOKUP(E12,Participants!$A$1:$G$798,7,FALSE)</f>
        <v>JV BOYS</v>
      </c>
      <c r="K12" s="51">
        <v>2</v>
      </c>
      <c r="L12" s="32">
        <v>3</v>
      </c>
    </row>
    <row r="13" spans="1:12" ht="14.25" customHeight="1" x14ac:dyDescent="0.35">
      <c r="A13" s="60" t="s">
        <v>366</v>
      </c>
      <c r="B13" s="33">
        <v>3</v>
      </c>
      <c r="C13" s="33" t="s">
        <v>577</v>
      </c>
      <c r="D13" s="57"/>
      <c r="E13" s="55">
        <v>217</v>
      </c>
      <c r="F13" s="14" t="str">
        <f>+VLOOKUP(E13,Participants!$A$1:$F$798,2,FALSE)</f>
        <v>Andrew Toth</v>
      </c>
      <c r="G13" s="14" t="str">
        <f>+VLOOKUP(E13,Participants!$A$1:$F$798,4,FALSE)</f>
        <v>STL</v>
      </c>
      <c r="H13" s="14" t="str">
        <f>+VLOOKUP(E13,Participants!$A$1:$F$798,5,FALSE)</f>
        <v>M</v>
      </c>
      <c r="I13" s="14">
        <f>+VLOOKUP(E13,Participants!$A$1:$F$798,3,FALSE)</f>
        <v>5</v>
      </c>
      <c r="J13" s="14" t="str">
        <f>+VLOOKUP(E13,Participants!$A$1:$G$798,7,FALSE)</f>
        <v>JV BOYS</v>
      </c>
      <c r="K13" s="55">
        <v>3</v>
      </c>
      <c r="L13" s="14">
        <v>1</v>
      </c>
    </row>
    <row r="14" spans="1:12" ht="14.25" customHeight="1" x14ac:dyDescent="0.35">
      <c r="A14" s="60" t="s">
        <v>366</v>
      </c>
      <c r="B14" s="31">
        <v>2</v>
      </c>
      <c r="C14" s="31" t="s">
        <v>569</v>
      </c>
      <c r="D14" s="53"/>
      <c r="E14" s="51">
        <v>212</v>
      </c>
      <c r="F14" s="32" t="str">
        <f>+VLOOKUP(E14,Participants!$A$1:$F$798,2,FALSE)</f>
        <v>Camden Morgan</v>
      </c>
      <c r="G14" s="32" t="str">
        <f>+VLOOKUP(E14,Participants!$A$1:$F$798,4,FALSE)</f>
        <v>STL</v>
      </c>
      <c r="H14" s="32" t="str">
        <f>+VLOOKUP(E14,Participants!$A$1:$F$798,5,FALSE)</f>
        <v>M</v>
      </c>
      <c r="I14" s="32">
        <f>+VLOOKUP(E14,Participants!$A$1:$F$798,3,FALSE)</f>
        <v>5</v>
      </c>
      <c r="J14" s="32" t="str">
        <f>+VLOOKUP(E14,Participants!$A$1:$G$798,7,FALSE)</f>
        <v>JV BOYS</v>
      </c>
      <c r="K14" s="51">
        <v>4</v>
      </c>
      <c r="L14" s="32"/>
    </row>
    <row r="15" spans="1:12" ht="14.25" customHeight="1" x14ac:dyDescent="0.35">
      <c r="A15" s="60" t="s">
        <v>366</v>
      </c>
      <c r="B15" s="31">
        <v>2</v>
      </c>
      <c r="C15" s="31" t="s">
        <v>570</v>
      </c>
      <c r="D15" s="53"/>
      <c r="E15" s="51">
        <v>34</v>
      </c>
      <c r="F15" s="32" t="str">
        <f>+VLOOKUP(E15,Participants!$A$1:$F$798,2,FALSE)</f>
        <v>Liam Greene</v>
      </c>
      <c r="G15" s="32" t="str">
        <f>+VLOOKUP(E15,Participants!$A$1:$F$798,4,FALSE)</f>
        <v>BFS</v>
      </c>
      <c r="H15" s="32" t="str">
        <f>+VLOOKUP(E15,Participants!$A$1:$F$798,5,FALSE)</f>
        <v>M</v>
      </c>
      <c r="I15" s="32">
        <f>+VLOOKUP(E15,Participants!$A$1:$F$798,3,FALSE)</f>
        <v>6</v>
      </c>
      <c r="J15" s="32" t="str">
        <f>+VLOOKUP(E15,Participants!$A$1:$G$798,7,FALSE)</f>
        <v>JV BOYS</v>
      </c>
      <c r="K15" s="51">
        <v>5</v>
      </c>
      <c r="L15" s="32"/>
    </row>
    <row r="16" spans="1:12" ht="14.25" customHeight="1" x14ac:dyDescent="0.35">
      <c r="A16" s="60" t="s">
        <v>366</v>
      </c>
      <c r="B16" s="31">
        <v>2</v>
      </c>
      <c r="C16" s="31" t="s">
        <v>572</v>
      </c>
      <c r="D16" s="53"/>
      <c r="E16" s="51">
        <v>41</v>
      </c>
      <c r="F16" s="32" t="str">
        <f>+VLOOKUP(E16,Participants!$A$1:$F$798,2,FALSE)</f>
        <v>Liam Straub</v>
      </c>
      <c r="G16" s="32" t="str">
        <f>+VLOOKUP(E16,Participants!$A$1:$F$798,4,FALSE)</f>
        <v>BFS</v>
      </c>
      <c r="H16" s="32" t="str">
        <f>+VLOOKUP(E16,Participants!$A$1:$F$798,5,FALSE)</f>
        <v>M</v>
      </c>
      <c r="I16" s="32">
        <f>+VLOOKUP(E16,Participants!$A$1:$F$798,3,FALSE)</f>
        <v>6</v>
      </c>
      <c r="J16" s="32" t="str">
        <f>+VLOOKUP(E16,Participants!$A$1:$G$798,7,FALSE)</f>
        <v>JV BOYS</v>
      </c>
      <c r="K16" s="51">
        <v>6</v>
      </c>
      <c r="L16" s="32"/>
    </row>
    <row r="17" spans="1:26" ht="14.25" customHeight="1" x14ac:dyDescent="0.35">
      <c r="A17" s="60" t="s">
        <v>366</v>
      </c>
      <c r="B17" s="31">
        <v>2</v>
      </c>
      <c r="C17" s="31" t="s">
        <v>573</v>
      </c>
      <c r="D17" s="53"/>
      <c r="E17" s="51">
        <v>39</v>
      </c>
      <c r="F17" s="32" t="str">
        <f>+VLOOKUP(E17,Participants!$A$1:$F$798,2,FALSE)</f>
        <v>Jack Ries</v>
      </c>
      <c r="G17" s="32" t="str">
        <f>+VLOOKUP(E17,Participants!$A$1:$F$798,4,FALSE)</f>
        <v>BFS</v>
      </c>
      <c r="H17" s="32" t="str">
        <f>+VLOOKUP(E17,Participants!$A$1:$F$798,5,FALSE)</f>
        <v>M</v>
      </c>
      <c r="I17" s="32">
        <f>+VLOOKUP(E17,Participants!$A$1:$F$798,3,FALSE)</f>
        <v>6</v>
      </c>
      <c r="J17" s="32" t="str">
        <f>+VLOOKUP(E17,Participants!$A$1:$G$798,7,FALSE)</f>
        <v>JV BOYS</v>
      </c>
      <c r="K17" s="51">
        <v>7</v>
      </c>
      <c r="L17" s="32"/>
    </row>
    <row r="18" spans="1:26" ht="14.25" customHeight="1" x14ac:dyDescent="0.35">
      <c r="A18" s="60" t="s">
        <v>366</v>
      </c>
      <c r="B18" s="31">
        <v>2</v>
      </c>
      <c r="C18" s="31" t="s">
        <v>574</v>
      </c>
      <c r="D18" s="53"/>
      <c r="E18" s="51">
        <v>37</v>
      </c>
      <c r="F18" s="32" t="str">
        <f>+VLOOKUP(E18,Participants!$A$1:$F$798,2,FALSE)</f>
        <v>Liam Patterson</v>
      </c>
      <c r="G18" s="32" t="str">
        <f>+VLOOKUP(E18,Participants!$A$1:$F$798,4,FALSE)</f>
        <v>BFS</v>
      </c>
      <c r="H18" s="32" t="str">
        <f>+VLOOKUP(E18,Participants!$A$1:$F$798,5,FALSE)</f>
        <v>M</v>
      </c>
      <c r="I18" s="32">
        <f>+VLOOKUP(E18,Participants!$A$1:$F$798,3,FALSE)</f>
        <v>6</v>
      </c>
      <c r="J18" s="32" t="str">
        <f>+VLOOKUP(E18,Participants!$A$1:$G$798,7,FALSE)</f>
        <v>JV BOYS</v>
      </c>
      <c r="K18" s="51">
        <v>8</v>
      </c>
      <c r="L18" s="32"/>
    </row>
    <row r="19" spans="1:26" ht="14.25" customHeight="1" x14ac:dyDescent="0.35">
      <c r="A19" s="60"/>
      <c r="B19" s="31"/>
      <c r="C19" s="31"/>
      <c r="D19" s="53"/>
      <c r="E19" s="51"/>
      <c r="F19" s="32"/>
      <c r="G19" s="32"/>
      <c r="H19" s="32"/>
      <c r="I19" s="32"/>
      <c r="J19" s="32"/>
      <c r="K19" s="51"/>
      <c r="L19" s="32"/>
    </row>
    <row r="20" spans="1:26" ht="14.25" customHeight="1" x14ac:dyDescent="0.35">
      <c r="A20" s="60" t="s">
        <v>366</v>
      </c>
      <c r="B20" s="33">
        <v>1</v>
      </c>
      <c r="C20" s="33" t="s">
        <v>560</v>
      </c>
      <c r="D20" s="57"/>
      <c r="E20" s="55">
        <v>51</v>
      </c>
      <c r="F20" s="14" t="str">
        <f>+VLOOKUP(E20,Participants!$A$1:$F$798,2,FALSE)</f>
        <v>Ella Notte</v>
      </c>
      <c r="G20" s="14" t="str">
        <f>+VLOOKUP(E20,Participants!$A$1:$F$798,4,FALSE)</f>
        <v>BFS</v>
      </c>
      <c r="H20" s="14" t="str">
        <f>+VLOOKUP(E20,Participants!$A$1:$F$798,5,FALSE)</f>
        <v>F</v>
      </c>
      <c r="I20" s="14">
        <f>+VLOOKUP(E20,Participants!$A$1:$F$798,3,FALSE)</f>
        <v>6</v>
      </c>
      <c r="J20" s="14" t="str">
        <f>+VLOOKUP(E20,Participants!$A$1:$G$798,7,FALSE)</f>
        <v>JV GIRLS</v>
      </c>
      <c r="K20" s="55">
        <v>1</v>
      </c>
      <c r="L20" s="14">
        <v>5</v>
      </c>
    </row>
    <row r="21" spans="1:26" ht="14.25" customHeight="1" x14ac:dyDescent="0.35">
      <c r="A21" s="60"/>
      <c r="B21" s="33"/>
      <c r="C21" s="33"/>
      <c r="D21" s="57"/>
      <c r="E21" s="55"/>
      <c r="F21" s="14"/>
      <c r="G21" s="14"/>
      <c r="H21" s="14"/>
      <c r="I21" s="14"/>
      <c r="J21" s="14"/>
      <c r="K21" s="55"/>
      <c r="L21" s="14"/>
    </row>
    <row r="22" spans="1:26" ht="14.25" customHeight="1" x14ac:dyDescent="0.35">
      <c r="A22" s="60" t="s">
        <v>366</v>
      </c>
      <c r="B22" s="33">
        <v>3</v>
      </c>
      <c r="C22" s="33" t="s">
        <v>576</v>
      </c>
      <c r="D22" s="57"/>
      <c r="E22" s="55">
        <v>59</v>
      </c>
      <c r="F22" s="14" t="str">
        <f>+VLOOKUP(E22,Participants!$A$1:$F$798,2,FALSE)</f>
        <v>Mason Moritz</v>
      </c>
      <c r="G22" s="14" t="str">
        <f>+VLOOKUP(E22,Participants!$A$1:$F$798,4,FALSE)</f>
        <v>BFS</v>
      </c>
      <c r="H22" s="14" t="str">
        <f>+VLOOKUP(E22,Participants!$A$1:$F$798,5,FALSE)</f>
        <v>M</v>
      </c>
      <c r="I22" s="14">
        <f>+VLOOKUP(E22,Participants!$A$1:$F$798,3,FALSE)</f>
        <v>7</v>
      </c>
      <c r="J22" s="14" t="str">
        <f>+VLOOKUP(E22,Participants!$A$1:$G$798,7,FALSE)</f>
        <v>VARSITY BOYS</v>
      </c>
      <c r="K22" s="55">
        <v>1</v>
      </c>
      <c r="L22" s="14">
        <v>5</v>
      </c>
    </row>
    <row r="23" spans="1:26" ht="14.25" customHeight="1" x14ac:dyDescent="0.35">
      <c r="A23" s="60" t="s">
        <v>366</v>
      </c>
      <c r="B23" s="33">
        <v>3</v>
      </c>
      <c r="C23" s="33" t="s">
        <v>578</v>
      </c>
      <c r="D23" s="57"/>
      <c r="E23" s="55">
        <v>238</v>
      </c>
      <c r="F23" s="14" t="str">
        <f>+VLOOKUP(E23,Participants!$A$1:$F$798,2,FALSE)</f>
        <v>Elijah Eckenrode</v>
      </c>
      <c r="G23" s="14" t="str">
        <f>+VLOOKUP(E23,Participants!$A$1:$F$798,4,FALSE)</f>
        <v>STL</v>
      </c>
      <c r="H23" s="14" t="str">
        <f>+VLOOKUP(E23,Participants!$A$1:$F$798,5,FALSE)</f>
        <v>M</v>
      </c>
      <c r="I23" s="14">
        <f>+VLOOKUP(E23,Participants!$A$1:$F$798,3,FALSE)</f>
        <v>8</v>
      </c>
      <c r="J23" s="14" t="str">
        <f>+VLOOKUP(E23,Participants!$A$1:$G$798,7,FALSE)</f>
        <v>VARSITY BOYS</v>
      </c>
      <c r="K23" s="55">
        <v>2</v>
      </c>
      <c r="L23" s="14">
        <v>3</v>
      </c>
    </row>
    <row r="24" spans="1:26" ht="14.25" customHeight="1" x14ac:dyDescent="0.35">
      <c r="A24" s="60" t="s">
        <v>366</v>
      </c>
      <c r="B24" s="33">
        <v>3</v>
      </c>
      <c r="C24" s="33" t="s">
        <v>579</v>
      </c>
      <c r="D24" s="57"/>
      <c r="E24" s="55">
        <v>239</v>
      </c>
      <c r="F24" s="14" t="str">
        <f>+VLOOKUP(E24,Participants!$A$1:$F$798,2,FALSE)</f>
        <v>John Gaglia</v>
      </c>
      <c r="G24" s="14" t="str">
        <f>+VLOOKUP(E24,Participants!$A$1:$F$798,4,FALSE)</f>
        <v>STL</v>
      </c>
      <c r="H24" s="14" t="str">
        <f>+VLOOKUP(E24,Participants!$A$1:$F$798,5,FALSE)</f>
        <v>M</v>
      </c>
      <c r="I24" s="14">
        <f>+VLOOKUP(E24,Participants!$A$1:$F$798,3,FALSE)</f>
        <v>8</v>
      </c>
      <c r="J24" s="14" t="str">
        <f>+VLOOKUP(E24,Participants!$A$1:$G$798,7,FALSE)</f>
        <v>VARSITY BOYS</v>
      </c>
      <c r="K24" s="55">
        <v>3</v>
      </c>
      <c r="L24" s="14">
        <v>1</v>
      </c>
    </row>
    <row r="25" spans="1:26" ht="14.25" customHeight="1" x14ac:dyDescent="0.35">
      <c r="A25" s="60" t="s">
        <v>366</v>
      </c>
      <c r="B25" s="33">
        <v>3</v>
      </c>
      <c r="C25" s="33" t="s">
        <v>580</v>
      </c>
      <c r="D25" s="57"/>
      <c r="E25" s="55">
        <v>62</v>
      </c>
      <c r="F25" s="14" t="str">
        <f>+VLOOKUP(E25,Participants!$A$1:$F$798,2,FALSE)</f>
        <v>Parker Skrastins</v>
      </c>
      <c r="G25" s="14" t="str">
        <f>+VLOOKUP(E25,Participants!$A$1:$F$798,4,FALSE)</f>
        <v>BFS</v>
      </c>
      <c r="H25" s="14" t="str">
        <f>+VLOOKUP(E25,Participants!$A$1:$F$798,5,FALSE)</f>
        <v>M</v>
      </c>
      <c r="I25" s="14">
        <f>+VLOOKUP(E25,Participants!$A$1:$F$798,3,FALSE)</f>
        <v>7</v>
      </c>
      <c r="J25" s="14" t="str">
        <f>+VLOOKUP(E25,Participants!$A$1:$G$798,7,FALSE)</f>
        <v>VARSITY BOYS</v>
      </c>
      <c r="K25" s="55">
        <v>4</v>
      </c>
      <c r="L25" s="14"/>
    </row>
    <row r="26" spans="1:26" ht="14.25" customHeight="1" x14ac:dyDescent="0.35">
      <c r="A26" s="60"/>
      <c r="B26" s="33"/>
      <c r="C26" s="33"/>
      <c r="D26" s="57"/>
      <c r="E26" s="55"/>
      <c r="F26" s="14"/>
      <c r="G26" s="14"/>
      <c r="H26" s="14"/>
      <c r="I26" s="14"/>
      <c r="J26" s="14"/>
      <c r="K26" s="55"/>
      <c r="L26" s="14"/>
    </row>
    <row r="27" spans="1:26" ht="14.25" customHeight="1" x14ac:dyDescent="0.35">
      <c r="A27" s="60" t="s">
        <v>366</v>
      </c>
      <c r="B27" s="33">
        <v>1</v>
      </c>
      <c r="C27" s="33" t="s">
        <v>558</v>
      </c>
      <c r="D27" s="57"/>
      <c r="E27" s="55">
        <v>65</v>
      </c>
      <c r="F27" s="14" t="str">
        <f>+VLOOKUP(E27,Participants!$A$1:$F$798,2,FALSE)</f>
        <v>Avery Arendosh</v>
      </c>
      <c r="G27" s="14" t="str">
        <f>+VLOOKUP(E27,Participants!$A$1:$F$798,4,FALSE)</f>
        <v>BFS</v>
      </c>
      <c r="H27" s="14" t="str">
        <f>+VLOOKUP(E27,Participants!$A$1:$F$798,5,FALSE)</f>
        <v>F</v>
      </c>
      <c r="I27" s="14">
        <f>+VLOOKUP(E27,Participants!$A$1:$F$798,3,FALSE)</f>
        <v>7</v>
      </c>
      <c r="J27" s="14" t="str">
        <f>+VLOOKUP(E27,Participants!$A$1:$G$798,7,FALSE)</f>
        <v>VARSITY GIRLS</v>
      </c>
      <c r="K27" s="55">
        <v>1</v>
      </c>
      <c r="L27" s="14">
        <v>5</v>
      </c>
    </row>
    <row r="28" spans="1:26" ht="14.25" customHeight="1" x14ac:dyDescent="0.35">
      <c r="A28" s="60" t="s">
        <v>366</v>
      </c>
      <c r="B28" s="33">
        <v>1</v>
      </c>
      <c r="C28" s="33" t="s">
        <v>559</v>
      </c>
      <c r="D28" s="57"/>
      <c r="E28" s="55">
        <v>83</v>
      </c>
      <c r="F28" s="14" t="str">
        <f>+VLOOKUP(E28,Participants!$A$1:$F$798,2,FALSE)</f>
        <v>Kate Mulzet</v>
      </c>
      <c r="G28" s="14" t="str">
        <f>+VLOOKUP(E28,Participants!$A$1:$F$798,4,FALSE)</f>
        <v>BFS</v>
      </c>
      <c r="H28" s="14" t="str">
        <f>+VLOOKUP(E28,Participants!$A$1:$F$798,5,FALSE)</f>
        <v>F</v>
      </c>
      <c r="I28" s="14">
        <f>+VLOOKUP(E28,Participants!$A$1:$F$798,3,FALSE)</f>
        <v>8</v>
      </c>
      <c r="J28" s="14" t="str">
        <f>+VLOOKUP(E28,Participants!$A$1:$G$798,7,FALSE)</f>
        <v>VARSITY GIRLS</v>
      </c>
      <c r="K28" s="55">
        <v>2</v>
      </c>
      <c r="L28" s="14">
        <v>3</v>
      </c>
    </row>
    <row r="29" spans="1:26" ht="14.25" customHeight="1" x14ac:dyDescent="0.35">
      <c r="A29" s="60" t="s">
        <v>366</v>
      </c>
      <c r="B29" s="33">
        <v>1</v>
      </c>
      <c r="C29" s="33" t="s">
        <v>562</v>
      </c>
      <c r="D29" s="57"/>
      <c r="E29" s="55">
        <v>87</v>
      </c>
      <c r="F29" s="14" t="str">
        <f>+VLOOKUP(E29,Participants!$A$1:$F$798,2,FALSE)</f>
        <v>Emma Schweikert</v>
      </c>
      <c r="G29" s="14" t="str">
        <f>+VLOOKUP(E29,Participants!$A$1:$F$798,4,FALSE)</f>
        <v>BFS</v>
      </c>
      <c r="H29" s="14" t="str">
        <f>+VLOOKUP(E29,Participants!$A$1:$F$798,5,FALSE)</f>
        <v>F</v>
      </c>
      <c r="I29" s="14">
        <f>+VLOOKUP(E29,Participants!$A$1:$F$798,3,FALSE)</f>
        <v>8</v>
      </c>
      <c r="J29" s="14" t="str">
        <f>+VLOOKUP(E29,Participants!$A$1:$G$798,7,FALSE)</f>
        <v>VARSITY GIRLS</v>
      </c>
      <c r="K29" s="55">
        <v>3</v>
      </c>
      <c r="L29" s="14">
        <v>1</v>
      </c>
    </row>
    <row r="30" spans="1:26" ht="14.25" customHeight="1" x14ac:dyDescent="0.35">
      <c r="A30" s="60" t="s">
        <v>366</v>
      </c>
      <c r="B30" s="33">
        <v>1</v>
      </c>
      <c r="C30" s="33" t="s">
        <v>565</v>
      </c>
      <c r="D30" s="57"/>
      <c r="E30" s="51">
        <v>72</v>
      </c>
      <c r="F30" s="14" t="str">
        <f>+VLOOKUP(E30,Participants!$A$1:$F$798,2,FALSE)</f>
        <v>Katelyn Jacobs</v>
      </c>
      <c r="G30" s="14" t="str">
        <f>+VLOOKUP(E30,Participants!$A$1:$F$798,4,FALSE)</f>
        <v>BFS</v>
      </c>
      <c r="H30" s="14" t="str">
        <f>+VLOOKUP(E30,Participants!$A$1:$F$798,5,FALSE)</f>
        <v>F</v>
      </c>
      <c r="I30" s="14">
        <f>+VLOOKUP(E30,Participants!$A$1:$F$798,3,FALSE)</f>
        <v>7</v>
      </c>
      <c r="J30" s="14" t="str">
        <f>+VLOOKUP(E30,Participants!$A$1:$G$798,7,FALSE)</f>
        <v>VARSITY GIRLS</v>
      </c>
      <c r="K30" s="55">
        <v>4</v>
      </c>
      <c r="L30" s="14"/>
    </row>
    <row r="31" spans="1:26" ht="14.25" customHeight="1" x14ac:dyDescent="0.25">
      <c r="E31" s="26"/>
    </row>
    <row r="32" spans="1:26" ht="14.25" customHeight="1" x14ac:dyDescent="0.25">
      <c r="B32" s="38" t="s">
        <v>8</v>
      </c>
      <c r="C32" s="38" t="s">
        <v>15</v>
      </c>
      <c r="D32" s="38" t="s">
        <v>18</v>
      </c>
      <c r="E32" s="123" t="s">
        <v>21</v>
      </c>
      <c r="F32" s="38" t="s">
        <v>10</v>
      </c>
      <c r="G32" s="38" t="s">
        <v>26</v>
      </c>
      <c r="H32" s="38" t="s">
        <v>29</v>
      </c>
      <c r="I32" s="38" t="s">
        <v>32</v>
      </c>
      <c r="J32" s="38" t="s">
        <v>35</v>
      </c>
      <c r="K32" s="123" t="s">
        <v>39</v>
      </c>
      <c r="L32" s="38" t="s">
        <v>42</v>
      </c>
      <c r="M32" s="38" t="s">
        <v>45</v>
      </c>
      <c r="N32" s="38" t="s">
        <v>48</v>
      </c>
      <c r="O32" s="38" t="s">
        <v>51</v>
      </c>
      <c r="P32" s="38" t="s">
        <v>54</v>
      </c>
      <c r="Q32" s="38" t="s">
        <v>57</v>
      </c>
      <c r="R32" s="38" t="s">
        <v>60</v>
      </c>
      <c r="S32" s="38" t="s">
        <v>63</v>
      </c>
      <c r="T32" s="38" t="s">
        <v>66</v>
      </c>
      <c r="U32" s="38" t="s">
        <v>71</v>
      </c>
      <c r="V32" s="38" t="s">
        <v>74</v>
      </c>
      <c r="W32" s="38" t="s">
        <v>77</v>
      </c>
      <c r="X32" s="38" t="s">
        <v>80</v>
      </c>
      <c r="Y32" s="38" t="s">
        <v>83</v>
      </c>
      <c r="Z32" s="39" t="s">
        <v>330</v>
      </c>
    </row>
    <row r="33" spans="1:26" ht="14.25" customHeight="1" x14ac:dyDescent="0.25">
      <c r="A33" s="7" t="s">
        <v>107</v>
      </c>
      <c r="B33" s="7">
        <f t="shared" ref="B33:K38" si="0">+SUMIFS($L$2:$L$31,$J$2:$J$31,$A33,$G$2:$G$31,B$32)</f>
        <v>0</v>
      </c>
      <c r="C33" s="7">
        <f t="shared" si="0"/>
        <v>0</v>
      </c>
      <c r="D33" s="7">
        <f t="shared" si="0"/>
        <v>0</v>
      </c>
      <c r="E33" s="26">
        <f t="shared" si="0"/>
        <v>0</v>
      </c>
      <c r="F33" s="7">
        <f t="shared" si="0"/>
        <v>5</v>
      </c>
      <c r="G33" s="7">
        <f t="shared" si="0"/>
        <v>0</v>
      </c>
      <c r="H33" s="7">
        <f t="shared" si="0"/>
        <v>0</v>
      </c>
      <c r="I33" s="7">
        <f t="shared" si="0"/>
        <v>0</v>
      </c>
      <c r="J33" s="7">
        <f t="shared" si="0"/>
        <v>0</v>
      </c>
      <c r="K33" s="26">
        <f t="shared" si="0"/>
        <v>0</v>
      </c>
      <c r="L33" s="7">
        <f t="shared" ref="L33:Y38" si="1">+SUMIFS($L$2:$L$31,$J$2:$J$31,$A33,$G$2:$G$31,L$32)</f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1"/>
        <v>0</v>
      </c>
      <c r="R33" s="7">
        <f t="shared" si="1"/>
        <v>0</v>
      </c>
      <c r="S33" s="7">
        <f t="shared" si="1"/>
        <v>0</v>
      </c>
      <c r="T33" s="7">
        <f t="shared" si="1"/>
        <v>0</v>
      </c>
      <c r="U33" s="7">
        <f t="shared" si="1"/>
        <v>0</v>
      </c>
      <c r="V33" s="7">
        <f t="shared" si="1"/>
        <v>0</v>
      </c>
      <c r="W33" s="7">
        <f t="shared" si="1"/>
        <v>0</v>
      </c>
      <c r="X33" s="7">
        <f t="shared" si="1"/>
        <v>0</v>
      </c>
      <c r="Y33" s="7">
        <f t="shared" si="1"/>
        <v>0</v>
      </c>
      <c r="Z33" s="7">
        <f t="shared" ref="Z33:Z38" si="2">SUM(C33:Y33)</f>
        <v>5</v>
      </c>
    </row>
    <row r="34" spans="1:26" ht="14.25" customHeight="1" x14ac:dyDescent="0.25">
      <c r="A34" s="7" t="s">
        <v>93</v>
      </c>
      <c r="B34" s="7">
        <f t="shared" si="0"/>
        <v>0</v>
      </c>
      <c r="C34" s="7">
        <f t="shared" si="0"/>
        <v>0</v>
      </c>
      <c r="D34" s="7">
        <f t="shared" si="0"/>
        <v>0</v>
      </c>
      <c r="E34" s="26">
        <f t="shared" si="0"/>
        <v>0</v>
      </c>
      <c r="F34" s="7">
        <f t="shared" si="0"/>
        <v>3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26">
        <f t="shared" si="0"/>
        <v>0</v>
      </c>
      <c r="L34" s="7">
        <f t="shared" si="1"/>
        <v>0</v>
      </c>
      <c r="M34" s="7">
        <f t="shared" si="1"/>
        <v>0</v>
      </c>
      <c r="N34" s="7">
        <f t="shared" si="1"/>
        <v>0</v>
      </c>
      <c r="O34" s="7">
        <f t="shared" si="1"/>
        <v>0</v>
      </c>
      <c r="P34" s="7">
        <f t="shared" si="1"/>
        <v>0</v>
      </c>
      <c r="Q34" s="7">
        <f t="shared" si="1"/>
        <v>0</v>
      </c>
      <c r="R34" s="7">
        <f t="shared" si="1"/>
        <v>0</v>
      </c>
      <c r="S34" s="7">
        <f t="shared" si="1"/>
        <v>0</v>
      </c>
      <c r="T34" s="7">
        <f t="shared" si="1"/>
        <v>0</v>
      </c>
      <c r="U34" s="7">
        <f t="shared" si="1"/>
        <v>0</v>
      </c>
      <c r="V34" s="7">
        <f t="shared" si="1"/>
        <v>0</v>
      </c>
      <c r="W34" s="7">
        <f t="shared" si="1"/>
        <v>0</v>
      </c>
      <c r="X34" s="7">
        <f t="shared" si="1"/>
        <v>6</v>
      </c>
      <c r="Y34" s="7">
        <f t="shared" si="1"/>
        <v>0</v>
      </c>
      <c r="Z34" s="7">
        <f t="shared" si="2"/>
        <v>9</v>
      </c>
    </row>
    <row r="35" spans="1:26" ht="14.25" customHeight="1" x14ac:dyDescent="0.25">
      <c r="A35" s="7" t="s">
        <v>132</v>
      </c>
      <c r="B35" s="7">
        <f t="shared" si="0"/>
        <v>0</v>
      </c>
      <c r="C35" s="7">
        <f t="shared" si="0"/>
        <v>0</v>
      </c>
      <c r="D35" s="7">
        <f t="shared" si="0"/>
        <v>0</v>
      </c>
      <c r="E35" s="26">
        <f t="shared" si="0"/>
        <v>0</v>
      </c>
      <c r="F35" s="7">
        <f t="shared" si="0"/>
        <v>9</v>
      </c>
      <c r="G35" s="7">
        <f t="shared" si="0"/>
        <v>0</v>
      </c>
      <c r="H35" s="7">
        <f t="shared" si="0"/>
        <v>0</v>
      </c>
      <c r="I35" s="7">
        <f t="shared" si="0"/>
        <v>0</v>
      </c>
      <c r="J35" s="7">
        <f t="shared" si="0"/>
        <v>0</v>
      </c>
      <c r="K35" s="26">
        <f t="shared" si="0"/>
        <v>0</v>
      </c>
      <c r="L35" s="7">
        <f t="shared" si="1"/>
        <v>0</v>
      </c>
      <c r="M35" s="7">
        <f t="shared" si="1"/>
        <v>0</v>
      </c>
      <c r="N35" s="7">
        <f t="shared" si="1"/>
        <v>0</v>
      </c>
      <c r="O35" s="7">
        <f t="shared" si="1"/>
        <v>0</v>
      </c>
      <c r="P35" s="7">
        <f t="shared" si="1"/>
        <v>0</v>
      </c>
      <c r="Q35" s="7">
        <f t="shared" si="1"/>
        <v>0</v>
      </c>
      <c r="R35" s="7">
        <f t="shared" si="1"/>
        <v>0</v>
      </c>
      <c r="S35" s="7">
        <f t="shared" si="1"/>
        <v>0</v>
      </c>
      <c r="T35" s="7">
        <f t="shared" si="1"/>
        <v>0</v>
      </c>
      <c r="U35" s="7">
        <f t="shared" si="1"/>
        <v>0</v>
      </c>
      <c r="V35" s="7">
        <f t="shared" si="1"/>
        <v>0</v>
      </c>
      <c r="W35" s="7">
        <f t="shared" si="1"/>
        <v>0</v>
      </c>
      <c r="X35" s="7">
        <f t="shared" si="1"/>
        <v>0</v>
      </c>
      <c r="Y35" s="7">
        <f t="shared" si="1"/>
        <v>0</v>
      </c>
      <c r="Z35" s="7">
        <f t="shared" si="2"/>
        <v>9</v>
      </c>
    </row>
    <row r="36" spans="1:26" ht="14.25" customHeight="1" x14ac:dyDescent="0.25">
      <c r="A36" s="7" t="s">
        <v>119</v>
      </c>
      <c r="B36" s="7">
        <f t="shared" si="0"/>
        <v>0</v>
      </c>
      <c r="C36" s="7">
        <f t="shared" si="0"/>
        <v>0</v>
      </c>
      <c r="D36" s="7">
        <f t="shared" si="0"/>
        <v>0</v>
      </c>
      <c r="E36" s="26">
        <f t="shared" si="0"/>
        <v>0</v>
      </c>
      <c r="F36" s="7">
        <f t="shared" si="0"/>
        <v>5</v>
      </c>
      <c r="G36" s="7">
        <f t="shared" si="0"/>
        <v>0</v>
      </c>
      <c r="H36" s="7">
        <f t="shared" si="0"/>
        <v>0</v>
      </c>
      <c r="I36" s="7">
        <f t="shared" si="0"/>
        <v>0</v>
      </c>
      <c r="J36" s="7">
        <f t="shared" si="0"/>
        <v>0</v>
      </c>
      <c r="K36" s="26">
        <f t="shared" si="0"/>
        <v>0</v>
      </c>
      <c r="L36" s="7">
        <f t="shared" si="1"/>
        <v>0</v>
      </c>
      <c r="M36" s="7">
        <f t="shared" si="1"/>
        <v>0</v>
      </c>
      <c r="N36" s="7">
        <f t="shared" si="1"/>
        <v>0</v>
      </c>
      <c r="O36" s="7">
        <f t="shared" si="1"/>
        <v>0</v>
      </c>
      <c r="P36" s="7">
        <f t="shared" si="1"/>
        <v>0</v>
      </c>
      <c r="Q36" s="7">
        <f t="shared" si="1"/>
        <v>0</v>
      </c>
      <c r="R36" s="7">
        <f t="shared" si="1"/>
        <v>0</v>
      </c>
      <c r="S36" s="7">
        <f t="shared" si="1"/>
        <v>0</v>
      </c>
      <c r="T36" s="7">
        <f t="shared" si="1"/>
        <v>0</v>
      </c>
      <c r="U36" s="7">
        <f t="shared" si="1"/>
        <v>0</v>
      </c>
      <c r="V36" s="7">
        <f t="shared" si="1"/>
        <v>0</v>
      </c>
      <c r="W36" s="7">
        <f t="shared" si="1"/>
        <v>0</v>
      </c>
      <c r="X36" s="7">
        <f t="shared" si="1"/>
        <v>4</v>
      </c>
      <c r="Y36" s="7">
        <f t="shared" si="1"/>
        <v>0</v>
      </c>
      <c r="Z36" s="7">
        <f t="shared" si="2"/>
        <v>9</v>
      </c>
    </row>
    <row r="37" spans="1:26" ht="14.25" customHeight="1" x14ac:dyDescent="0.25">
      <c r="A37" s="7" t="s">
        <v>69</v>
      </c>
      <c r="B37" s="7">
        <f t="shared" si="0"/>
        <v>0</v>
      </c>
      <c r="C37" s="7">
        <f t="shared" si="0"/>
        <v>0</v>
      </c>
      <c r="D37" s="7">
        <f t="shared" si="0"/>
        <v>0</v>
      </c>
      <c r="E37" s="26">
        <f t="shared" si="0"/>
        <v>0</v>
      </c>
      <c r="F37" s="7">
        <f t="shared" si="0"/>
        <v>8</v>
      </c>
      <c r="G37" s="7">
        <f t="shared" si="0"/>
        <v>0</v>
      </c>
      <c r="H37" s="7">
        <f t="shared" si="0"/>
        <v>0</v>
      </c>
      <c r="I37" s="7">
        <f t="shared" si="0"/>
        <v>0</v>
      </c>
      <c r="J37" s="7">
        <f t="shared" si="0"/>
        <v>0</v>
      </c>
      <c r="K37" s="26">
        <f t="shared" si="0"/>
        <v>0</v>
      </c>
      <c r="L37" s="7">
        <f t="shared" si="1"/>
        <v>0</v>
      </c>
      <c r="M37" s="7">
        <f t="shared" si="1"/>
        <v>0</v>
      </c>
      <c r="N37" s="7">
        <f t="shared" si="1"/>
        <v>0</v>
      </c>
      <c r="O37" s="7">
        <f t="shared" si="1"/>
        <v>0</v>
      </c>
      <c r="P37" s="7">
        <f t="shared" si="1"/>
        <v>0</v>
      </c>
      <c r="Q37" s="7">
        <f t="shared" si="1"/>
        <v>0</v>
      </c>
      <c r="R37" s="7">
        <f t="shared" si="1"/>
        <v>0</v>
      </c>
      <c r="S37" s="7">
        <f t="shared" si="1"/>
        <v>0</v>
      </c>
      <c r="T37" s="7">
        <f t="shared" si="1"/>
        <v>0</v>
      </c>
      <c r="U37" s="7">
        <f t="shared" si="1"/>
        <v>0</v>
      </c>
      <c r="V37" s="7">
        <f t="shared" si="1"/>
        <v>0</v>
      </c>
      <c r="W37" s="7">
        <f t="shared" si="1"/>
        <v>0</v>
      </c>
      <c r="X37" s="7">
        <f t="shared" si="1"/>
        <v>1</v>
      </c>
      <c r="Y37" s="7">
        <f t="shared" si="1"/>
        <v>0</v>
      </c>
      <c r="Z37" s="7">
        <f t="shared" si="2"/>
        <v>9</v>
      </c>
    </row>
    <row r="38" spans="1:26" ht="14.25" customHeight="1" x14ac:dyDescent="0.25">
      <c r="A38" s="7" t="s">
        <v>13</v>
      </c>
      <c r="B38" s="7">
        <f t="shared" si="0"/>
        <v>0</v>
      </c>
      <c r="C38" s="7">
        <f t="shared" si="0"/>
        <v>0</v>
      </c>
      <c r="D38" s="7">
        <f t="shared" si="0"/>
        <v>0</v>
      </c>
      <c r="E38" s="26">
        <f t="shared" si="0"/>
        <v>0</v>
      </c>
      <c r="F38" s="7">
        <f t="shared" si="0"/>
        <v>8</v>
      </c>
      <c r="G38" s="7">
        <f t="shared" si="0"/>
        <v>0</v>
      </c>
      <c r="H38" s="7">
        <f t="shared" si="0"/>
        <v>0</v>
      </c>
      <c r="I38" s="7">
        <f t="shared" si="0"/>
        <v>0</v>
      </c>
      <c r="J38" s="7">
        <f t="shared" si="0"/>
        <v>0</v>
      </c>
      <c r="K38" s="26">
        <f t="shared" si="0"/>
        <v>0</v>
      </c>
      <c r="L38" s="7">
        <f t="shared" si="1"/>
        <v>0</v>
      </c>
      <c r="M38" s="7">
        <f t="shared" si="1"/>
        <v>0</v>
      </c>
      <c r="N38" s="7">
        <f t="shared" si="1"/>
        <v>0</v>
      </c>
      <c r="O38" s="7">
        <f t="shared" si="1"/>
        <v>0</v>
      </c>
      <c r="P38" s="7">
        <f t="shared" si="1"/>
        <v>0</v>
      </c>
      <c r="Q38" s="7">
        <f t="shared" si="1"/>
        <v>0</v>
      </c>
      <c r="R38" s="7">
        <f t="shared" si="1"/>
        <v>0</v>
      </c>
      <c r="S38" s="7">
        <f t="shared" si="1"/>
        <v>0</v>
      </c>
      <c r="T38" s="7">
        <f t="shared" si="1"/>
        <v>0</v>
      </c>
      <c r="U38" s="7">
        <f t="shared" si="1"/>
        <v>0</v>
      </c>
      <c r="V38" s="7">
        <f t="shared" si="1"/>
        <v>0</v>
      </c>
      <c r="W38" s="7">
        <f t="shared" si="1"/>
        <v>0</v>
      </c>
      <c r="X38" s="7">
        <f t="shared" si="1"/>
        <v>0</v>
      </c>
      <c r="Y38" s="7">
        <f t="shared" si="1"/>
        <v>0</v>
      </c>
      <c r="Z38" s="7">
        <f t="shared" si="2"/>
        <v>8</v>
      </c>
    </row>
    <row r="39" spans="1:26" ht="15.75" customHeight="1" x14ac:dyDescent="0.25"/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spans="1:24" ht="15.75" customHeight="1" x14ac:dyDescent="0.25"/>
    <row r="114" spans="1:24" ht="15.75" customHeight="1" x14ac:dyDescent="0.25"/>
    <row r="115" spans="1:24" ht="15.75" customHeight="1" x14ac:dyDescent="0.25"/>
    <row r="116" spans="1:24" ht="15.75" customHeight="1" x14ac:dyDescent="0.25"/>
    <row r="117" spans="1:24" ht="15.75" customHeight="1" x14ac:dyDescent="0.25"/>
    <row r="118" spans="1:24" ht="15.75" customHeight="1" x14ac:dyDescent="0.25"/>
    <row r="119" spans="1:24" ht="15.75" customHeight="1" x14ac:dyDescent="0.25"/>
    <row r="120" spans="1:24" ht="15.75" customHeight="1" x14ac:dyDescent="0.25"/>
    <row r="121" spans="1:24" ht="15.75" customHeight="1" x14ac:dyDescent="0.25"/>
    <row r="122" spans="1:24" ht="15.75" customHeight="1" x14ac:dyDescent="0.25"/>
    <row r="123" spans="1:24" ht="15.75" customHeight="1" x14ac:dyDescent="0.25"/>
    <row r="124" spans="1:24" ht="15.75" customHeight="1" x14ac:dyDescent="0.25"/>
    <row r="125" spans="1:24" ht="14.25" customHeight="1" x14ac:dyDescent="0.25">
      <c r="B125" s="39" t="s">
        <v>8</v>
      </c>
      <c r="C125" s="39" t="s">
        <v>342</v>
      </c>
      <c r="D125" s="39" t="s">
        <v>48</v>
      </c>
      <c r="E125" s="127" t="s">
        <v>60</v>
      </c>
      <c r="F125" s="39" t="s">
        <v>343</v>
      </c>
      <c r="G125" s="39" t="s">
        <v>344</v>
      </c>
      <c r="H125" s="39" t="s">
        <v>345</v>
      </c>
      <c r="I125" s="39" t="s">
        <v>346</v>
      </c>
      <c r="J125" s="39" t="s">
        <v>347</v>
      </c>
      <c r="K125" s="128" t="s">
        <v>348</v>
      </c>
      <c r="L125" s="39" t="s">
        <v>349</v>
      </c>
      <c r="M125" s="39" t="s">
        <v>350</v>
      </c>
      <c r="N125" s="39" t="s">
        <v>351</v>
      </c>
      <c r="O125" s="39" t="s">
        <v>39</v>
      </c>
      <c r="P125" s="39" t="s">
        <v>352</v>
      </c>
      <c r="Q125" s="39" t="s">
        <v>51</v>
      </c>
      <c r="R125" s="39" t="s">
        <v>80</v>
      </c>
      <c r="S125" s="39" t="s">
        <v>353</v>
      </c>
      <c r="T125" s="39" t="s">
        <v>354</v>
      </c>
      <c r="U125" s="39" t="s">
        <v>355</v>
      </c>
      <c r="V125" s="39" t="s">
        <v>356</v>
      </c>
      <c r="W125" s="39"/>
      <c r="X125" s="39" t="s">
        <v>357</v>
      </c>
    </row>
    <row r="126" spans="1:24" ht="14.25" customHeight="1" x14ac:dyDescent="0.25">
      <c r="A126" s="7" t="s">
        <v>358</v>
      </c>
      <c r="B126" s="7" t="e">
        <f t="shared" ref="B126:V126" si="3">+SUMIF(#REF!,B$125,#REF!)</f>
        <v>#REF!</v>
      </c>
      <c r="C126" s="7" t="e">
        <f t="shared" si="3"/>
        <v>#REF!</v>
      </c>
      <c r="D126" s="7" t="e">
        <f t="shared" si="3"/>
        <v>#REF!</v>
      </c>
      <c r="E126" s="26" t="e">
        <f t="shared" si="3"/>
        <v>#REF!</v>
      </c>
      <c r="F126" s="7" t="e">
        <f t="shared" si="3"/>
        <v>#REF!</v>
      </c>
      <c r="G126" s="7" t="e">
        <f t="shared" si="3"/>
        <v>#REF!</v>
      </c>
      <c r="H126" s="7" t="e">
        <f t="shared" si="3"/>
        <v>#REF!</v>
      </c>
      <c r="I126" s="7" t="e">
        <f t="shared" si="3"/>
        <v>#REF!</v>
      </c>
      <c r="J126" s="7" t="e">
        <f t="shared" si="3"/>
        <v>#REF!</v>
      </c>
      <c r="K126" s="26" t="e">
        <f t="shared" si="3"/>
        <v>#REF!</v>
      </c>
      <c r="L126" s="7" t="e">
        <f t="shared" si="3"/>
        <v>#REF!</v>
      </c>
      <c r="M126" s="7" t="e">
        <f t="shared" si="3"/>
        <v>#REF!</v>
      </c>
      <c r="N126" s="7" t="e">
        <f t="shared" si="3"/>
        <v>#REF!</v>
      </c>
      <c r="O126" s="7" t="e">
        <f t="shared" si="3"/>
        <v>#REF!</v>
      </c>
      <c r="P126" s="7" t="e">
        <f t="shared" si="3"/>
        <v>#REF!</v>
      </c>
      <c r="Q126" s="7" t="e">
        <f t="shared" si="3"/>
        <v>#REF!</v>
      </c>
      <c r="R126" s="7" t="e">
        <f t="shared" si="3"/>
        <v>#REF!</v>
      </c>
      <c r="S126" s="7" t="e">
        <f t="shared" si="3"/>
        <v>#REF!</v>
      </c>
      <c r="T126" s="7" t="e">
        <f t="shared" si="3"/>
        <v>#REF!</v>
      </c>
      <c r="U126" s="7" t="e">
        <f t="shared" si="3"/>
        <v>#REF!</v>
      </c>
      <c r="V126" s="7" t="e">
        <f t="shared" si="3"/>
        <v>#REF!</v>
      </c>
      <c r="W126" s="7"/>
      <c r="X126" s="7" t="e">
        <f>+SUMIF(#REF!,X$125,#REF!)</f>
        <v>#REF!</v>
      </c>
    </row>
    <row r="127" spans="1:24" ht="14.25" customHeight="1" x14ac:dyDescent="0.25">
      <c r="A127" s="7" t="s">
        <v>359</v>
      </c>
      <c r="B127" s="7">
        <f t="shared" ref="B127:V127" si="4">+SUMIF($G$2:$G$25,B$125,$L$2:$L$25)</f>
        <v>0</v>
      </c>
      <c r="C127" s="7">
        <f t="shared" si="4"/>
        <v>0</v>
      </c>
      <c r="D127" s="7">
        <f t="shared" si="4"/>
        <v>0</v>
      </c>
      <c r="E127" s="26">
        <f t="shared" si="4"/>
        <v>0</v>
      </c>
      <c r="F127" s="7">
        <f t="shared" si="4"/>
        <v>0</v>
      </c>
      <c r="G127" s="7">
        <f t="shared" si="4"/>
        <v>0</v>
      </c>
      <c r="H127" s="7">
        <f t="shared" si="4"/>
        <v>0</v>
      </c>
      <c r="I127" s="7">
        <f t="shared" si="4"/>
        <v>0</v>
      </c>
      <c r="J127" s="7">
        <f t="shared" si="4"/>
        <v>0</v>
      </c>
      <c r="K127" s="26">
        <f t="shared" si="4"/>
        <v>0</v>
      </c>
      <c r="L127" s="7">
        <f t="shared" si="4"/>
        <v>0</v>
      </c>
      <c r="M127" s="7">
        <f t="shared" si="4"/>
        <v>0</v>
      </c>
      <c r="N127" s="7">
        <f t="shared" si="4"/>
        <v>0</v>
      </c>
      <c r="O127" s="7">
        <f t="shared" si="4"/>
        <v>0</v>
      </c>
      <c r="P127" s="7">
        <f t="shared" si="4"/>
        <v>0</v>
      </c>
      <c r="Q127" s="7">
        <f t="shared" si="4"/>
        <v>0</v>
      </c>
      <c r="R127" s="7">
        <f t="shared" si="4"/>
        <v>11</v>
      </c>
      <c r="S127" s="7">
        <f t="shared" si="4"/>
        <v>0</v>
      </c>
      <c r="T127" s="7">
        <f t="shared" si="4"/>
        <v>0</v>
      </c>
      <c r="U127" s="7">
        <f t="shared" si="4"/>
        <v>0</v>
      </c>
      <c r="V127" s="7">
        <f t="shared" si="4"/>
        <v>0</v>
      </c>
      <c r="W127" s="7"/>
      <c r="X127" s="7">
        <f>+SUMIF($G$2:$G$25,X$125,$L$2:$L$25)</f>
        <v>0</v>
      </c>
    </row>
    <row r="128" spans="1:24" ht="14.25" customHeight="1" x14ac:dyDescent="0.25">
      <c r="A128" s="7" t="s">
        <v>360</v>
      </c>
      <c r="B128" s="7" t="e">
        <f t="shared" ref="B128:V128" si="5">+SUMIF(#REF!,B$125,#REF!)</f>
        <v>#REF!</v>
      </c>
      <c r="C128" s="7" t="e">
        <f t="shared" si="5"/>
        <v>#REF!</v>
      </c>
      <c r="D128" s="7" t="e">
        <f t="shared" si="5"/>
        <v>#REF!</v>
      </c>
      <c r="E128" s="26" t="e">
        <f t="shared" si="5"/>
        <v>#REF!</v>
      </c>
      <c r="F128" s="7" t="e">
        <f t="shared" si="5"/>
        <v>#REF!</v>
      </c>
      <c r="G128" s="7" t="e">
        <f t="shared" si="5"/>
        <v>#REF!</v>
      </c>
      <c r="H128" s="7" t="e">
        <f t="shared" si="5"/>
        <v>#REF!</v>
      </c>
      <c r="I128" s="7" t="e">
        <f t="shared" si="5"/>
        <v>#REF!</v>
      </c>
      <c r="J128" s="7" t="e">
        <f t="shared" si="5"/>
        <v>#REF!</v>
      </c>
      <c r="K128" s="26" t="e">
        <f t="shared" si="5"/>
        <v>#REF!</v>
      </c>
      <c r="L128" s="7" t="e">
        <f t="shared" si="5"/>
        <v>#REF!</v>
      </c>
      <c r="M128" s="7" t="e">
        <f t="shared" si="5"/>
        <v>#REF!</v>
      </c>
      <c r="N128" s="7" t="e">
        <f t="shared" si="5"/>
        <v>#REF!</v>
      </c>
      <c r="O128" s="7" t="e">
        <f t="shared" si="5"/>
        <v>#REF!</v>
      </c>
      <c r="P128" s="7" t="e">
        <f t="shared" si="5"/>
        <v>#REF!</v>
      </c>
      <c r="Q128" s="7" t="e">
        <f t="shared" si="5"/>
        <v>#REF!</v>
      </c>
      <c r="R128" s="7" t="e">
        <f t="shared" si="5"/>
        <v>#REF!</v>
      </c>
      <c r="S128" s="7" t="e">
        <f t="shared" si="5"/>
        <v>#REF!</v>
      </c>
      <c r="T128" s="7" t="e">
        <f t="shared" si="5"/>
        <v>#REF!</v>
      </c>
      <c r="U128" s="7" t="e">
        <f t="shared" si="5"/>
        <v>#REF!</v>
      </c>
      <c r="V128" s="7" t="e">
        <f t="shared" si="5"/>
        <v>#REF!</v>
      </c>
      <c r="W128" s="7"/>
      <c r="X128" s="7" t="e">
        <f>+SUMIF(#REF!,X$125,#REF!)</f>
        <v>#REF!</v>
      </c>
    </row>
    <row r="129" spans="1:24" ht="14.25" customHeight="1" x14ac:dyDescent="0.25">
      <c r="A129" s="7" t="s">
        <v>361</v>
      </c>
      <c r="B129" s="7">
        <f t="shared" ref="B129:V129" si="6">+SUMIF($G$27:$G$28,B$125,$L$27:$L$28)</f>
        <v>0</v>
      </c>
      <c r="C129" s="7">
        <f t="shared" si="6"/>
        <v>0</v>
      </c>
      <c r="D129" s="7">
        <f t="shared" si="6"/>
        <v>0</v>
      </c>
      <c r="E129" s="26">
        <f t="shared" si="6"/>
        <v>0</v>
      </c>
      <c r="F129" s="7">
        <f t="shared" si="6"/>
        <v>0</v>
      </c>
      <c r="G129" s="7">
        <f t="shared" si="6"/>
        <v>0</v>
      </c>
      <c r="H129" s="7">
        <f t="shared" si="6"/>
        <v>0</v>
      </c>
      <c r="I129" s="7">
        <f t="shared" si="6"/>
        <v>0</v>
      </c>
      <c r="J129" s="7">
        <f t="shared" si="6"/>
        <v>0</v>
      </c>
      <c r="K129" s="26">
        <f t="shared" si="6"/>
        <v>0</v>
      </c>
      <c r="L129" s="7">
        <f t="shared" si="6"/>
        <v>0</v>
      </c>
      <c r="M129" s="7">
        <f t="shared" si="6"/>
        <v>0</v>
      </c>
      <c r="N129" s="7">
        <f t="shared" si="6"/>
        <v>0</v>
      </c>
      <c r="O129" s="7">
        <f t="shared" si="6"/>
        <v>0</v>
      </c>
      <c r="P129" s="7">
        <f t="shared" si="6"/>
        <v>0</v>
      </c>
      <c r="Q129" s="7">
        <f t="shared" si="6"/>
        <v>0</v>
      </c>
      <c r="R129" s="7">
        <f t="shared" si="6"/>
        <v>0</v>
      </c>
      <c r="S129" s="7">
        <f t="shared" si="6"/>
        <v>0</v>
      </c>
      <c r="T129" s="7">
        <f t="shared" si="6"/>
        <v>0</v>
      </c>
      <c r="U129" s="7">
        <f t="shared" si="6"/>
        <v>0</v>
      </c>
      <c r="V129" s="7">
        <f t="shared" si="6"/>
        <v>0</v>
      </c>
      <c r="W129" s="7"/>
      <c r="X129" s="7">
        <f>+SUMIF($G$27:$G$28,X$125,$L$27:$L$28)</f>
        <v>0</v>
      </c>
    </row>
    <row r="130" spans="1:24" ht="14.25" customHeight="1" x14ac:dyDescent="0.25">
      <c r="A130" s="7" t="s">
        <v>330</v>
      </c>
      <c r="B130" s="7" t="e">
        <f t="shared" ref="B130:V130" si="7">SUM(B126:B129)</f>
        <v>#REF!</v>
      </c>
      <c r="C130" s="7" t="e">
        <f t="shared" si="7"/>
        <v>#REF!</v>
      </c>
      <c r="D130" s="7" t="e">
        <f t="shared" si="7"/>
        <v>#REF!</v>
      </c>
      <c r="E130" s="26" t="e">
        <f t="shared" si="7"/>
        <v>#REF!</v>
      </c>
      <c r="F130" s="7" t="e">
        <f t="shared" si="7"/>
        <v>#REF!</v>
      </c>
      <c r="G130" s="7" t="e">
        <f t="shared" si="7"/>
        <v>#REF!</v>
      </c>
      <c r="H130" s="7" t="e">
        <f t="shared" si="7"/>
        <v>#REF!</v>
      </c>
      <c r="I130" s="7" t="e">
        <f t="shared" si="7"/>
        <v>#REF!</v>
      </c>
      <c r="J130" s="7" t="e">
        <f t="shared" si="7"/>
        <v>#REF!</v>
      </c>
      <c r="K130" s="26" t="e">
        <f t="shared" si="7"/>
        <v>#REF!</v>
      </c>
      <c r="L130" s="7" t="e">
        <f t="shared" si="7"/>
        <v>#REF!</v>
      </c>
      <c r="M130" s="7" t="e">
        <f t="shared" si="7"/>
        <v>#REF!</v>
      </c>
      <c r="N130" s="7" t="e">
        <f t="shared" si="7"/>
        <v>#REF!</v>
      </c>
      <c r="O130" s="7" t="e">
        <f t="shared" si="7"/>
        <v>#REF!</v>
      </c>
      <c r="P130" s="7" t="e">
        <f t="shared" si="7"/>
        <v>#REF!</v>
      </c>
      <c r="Q130" s="7" t="e">
        <f t="shared" si="7"/>
        <v>#REF!</v>
      </c>
      <c r="R130" s="7" t="e">
        <f t="shared" si="7"/>
        <v>#REF!</v>
      </c>
      <c r="S130" s="7" t="e">
        <f t="shared" si="7"/>
        <v>#REF!</v>
      </c>
      <c r="T130" s="7" t="e">
        <f t="shared" si="7"/>
        <v>#REF!</v>
      </c>
      <c r="U130" s="7" t="e">
        <f t="shared" si="7"/>
        <v>#REF!</v>
      </c>
      <c r="V130" s="7" t="e">
        <f t="shared" si="7"/>
        <v>#REF!</v>
      </c>
      <c r="W130" s="7"/>
      <c r="X130" s="7" t="e">
        <f>SUM(X126:X129)</f>
        <v>#REF!</v>
      </c>
    </row>
    <row r="131" spans="1:24" ht="15.75" customHeight="1" x14ac:dyDescent="0.25"/>
    <row r="132" spans="1:24" ht="15.75" customHeight="1" x14ac:dyDescent="0.25"/>
    <row r="133" spans="1:24" ht="15.75" customHeight="1" x14ac:dyDescent="0.25"/>
    <row r="134" spans="1:24" ht="15.75" customHeight="1" x14ac:dyDescent="0.25"/>
    <row r="135" spans="1:24" ht="15.75" customHeight="1" x14ac:dyDescent="0.25"/>
    <row r="136" spans="1:24" ht="15.75" customHeight="1" x14ac:dyDescent="0.25"/>
    <row r="137" spans="1:24" ht="15.75" customHeight="1" x14ac:dyDescent="0.25"/>
    <row r="138" spans="1:24" ht="15.75" customHeight="1" x14ac:dyDescent="0.25"/>
    <row r="139" spans="1:24" ht="15.75" customHeight="1" x14ac:dyDescent="0.25"/>
    <row r="140" spans="1:24" ht="15.75" customHeight="1" x14ac:dyDescent="0.25"/>
    <row r="141" spans="1:24" ht="15.75" customHeight="1" x14ac:dyDescent="0.25"/>
    <row r="142" spans="1:24" ht="15.75" customHeight="1" x14ac:dyDescent="0.25"/>
    <row r="143" spans="1:24" ht="15.75" customHeight="1" x14ac:dyDescent="0.25"/>
    <row r="144" spans="1:2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</sheetData>
  <sortState xmlns:xlrd2="http://schemas.microsoft.com/office/spreadsheetml/2017/richdata2" ref="A2:L30">
    <sortCondition ref="J2:J30"/>
    <sortCondition ref="C2:C30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2025-03-29T17:27:33Z</dcterms:created>
  <dcterms:modified xsi:type="dcterms:W3CDTF">2025-04-23T12:13:32Z</dcterms:modified>
</cp:coreProperties>
</file>